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showPivotChartFilter="1" defaultThemeVersion="124226"/>
  <bookViews>
    <workbookView xWindow="120" yWindow="45" windowWidth="15135" windowHeight="8130" activeTab="3"/>
  </bookViews>
  <sheets>
    <sheet name="Soil water data" sheetId="1" r:id="rId1"/>
    <sheet name="Check graphs" sheetId="2" r:id="rId2"/>
    <sheet name="Water use calculations" sheetId="8" r:id="rId3"/>
    <sheet name="SWD" sheetId="9" r:id="rId4"/>
    <sheet name="treatment structure" sheetId="3" r:id="rId5"/>
    <sheet name="Irrigation" sheetId="6" r:id="rId6"/>
    <sheet name="Met data" sheetId="7" r:id="rId7"/>
  </sheets>
  <definedNames>
    <definedName name="_xlnm._FilterDatabase" localSheetId="0" hidden="1">'Soil water data'!$A$1:$AJ$510</definedName>
  </definedNames>
  <calcPr calcId="125725"/>
  <pivotCaches>
    <pivotCache cacheId="0" r:id="rId8"/>
    <pivotCache cacheId="1" r:id="rId9"/>
    <pivotCache cacheId="2" r:id="rId10"/>
    <pivotCache cacheId="12" r:id="rId11"/>
  </pivotCaches>
</workbook>
</file>

<file path=xl/calcChain.xml><?xml version="1.0" encoding="utf-8"?>
<calcChain xmlns="http://schemas.openxmlformats.org/spreadsheetml/2006/main">
  <c r="B105" i="9"/>
  <c r="C105"/>
  <c r="D105"/>
  <c r="F105"/>
  <c r="G105"/>
  <c r="H105"/>
  <c r="I105"/>
  <c r="J105"/>
  <c r="K105"/>
  <c r="L105"/>
  <c r="M105"/>
  <c r="N105"/>
  <c r="O105"/>
  <c r="P105"/>
  <c r="Q105"/>
  <c r="B106"/>
  <c r="C106"/>
  <c r="D106"/>
  <c r="F106"/>
  <c r="G106"/>
  <c r="H106"/>
  <c r="I106"/>
  <c r="J106"/>
  <c r="K106"/>
  <c r="L106"/>
  <c r="M106"/>
  <c r="N106"/>
  <c r="O106"/>
  <c r="P106"/>
  <c r="Q106"/>
  <c r="B107"/>
  <c r="C107"/>
  <c r="D107"/>
  <c r="F107"/>
  <c r="G107"/>
  <c r="H107"/>
  <c r="I107"/>
  <c r="J107"/>
  <c r="K107"/>
  <c r="L107"/>
  <c r="M107"/>
  <c r="N107"/>
  <c r="O107"/>
  <c r="P107"/>
  <c r="Q107"/>
  <c r="B108"/>
  <c r="C108"/>
  <c r="D108"/>
  <c r="F108"/>
  <c r="G108"/>
  <c r="H108"/>
  <c r="I108"/>
  <c r="J108"/>
  <c r="K108"/>
  <c r="L108"/>
  <c r="M108"/>
  <c r="N108"/>
  <c r="O108"/>
  <c r="P108"/>
  <c r="Q108"/>
  <c r="B109"/>
  <c r="C109"/>
  <c r="D109"/>
  <c r="F109"/>
  <c r="G109"/>
  <c r="H109"/>
  <c r="I109"/>
  <c r="J109"/>
  <c r="K109"/>
  <c r="L109"/>
  <c r="M109"/>
  <c r="N109"/>
  <c r="O109"/>
  <c r="P109"/>
  <c r="Q109"/>
  <c r="B110"/>
  <c r="C110"/>
  <c r="D110"/>
  <c r="F110"/>
  <c r="G110"/>
  <c r="H110"/>
  <c r="I110"/>
  <c r="J110"/>
  <c r="K110"/>
  <c r="L110"/>
  <c r="M110"/>
  <c r="N110"/>
  <c r="O110"/>
  <c r="P110"/>
  <c r="Q110"/>
  <c r="B111"/>
  <c r="C111"/>
  <c r="D111"/>
  <c r="F111"/>
  <c r="G111"/>
  <c r="H111"/>
  <c r="I111"/>
  <c r="J111"/>
  <c r="K111"/>
  <c r="L111"/>
  <c r="M111"/>
  <c r="N111"/>
  <c r="O111"/>
  <c r="P111"/>
  <c r="Q111"/>
  <c r="B112"/>
  <c r="C112"/>
  <c r="D112"/>
  <c r="F112"/>
  <c r="G112"/>
  <c r="H112"/>
  <c r="I112"/>
  <c r="J112"/>
  <c r="K112"/>
  <c r="L112"/>
  <c r="M112"/>
  <c r="N112"/>
  <c r="O112"/>
  <c r="P112"/>
  <c r="Q112"/>
  <c r="B113"/>
  <c r="C113"/>
  <c r="D113"/>
  <c r="F113"/>
  <c r="G113"/>
  <c r="H113"/>
  <c r="I113"/>
  <c r="J113"/>
  <c r="K113"/>
  <c r="L113"/>
  <c r="M113"/>
  <c r="N113"/>
  <c r="O113"/>
  <c r="P113"/>
  <c r="Q113"/>
  <c r="B114"/>
  <c r="C114"/>
  <c r="D114"/>
  <c r="F114"/>
  <c r="G114"/>
  <c r="H114"/>
  <c r="I114"/>
  <c r="J114"/>
  <c r="K114"/>
  <c r="L114"/>
  <c r="M114"/>
  <c r="N114"/>
  <c r="O114"/>
  <c r="P114"/>
  <c r="Q114"/>
  <c r="B115"/>
  <c r="C115"/>
  <c r="D115"/>
  <c r="F115"/>
  <c r="G115"/>
  <c r="H115"/>
  <c r="I115"/>
  <c r="J115"/>
  <c r="K115"/>
  <c r="L115"/>
  <c r="M115"/>
  <c r="N115"/>
  <c r="O115"/>
  <c r="P115"/>
  <c r="Q115"/>
  <c r="B116"/>
  <c r="C116"/>
  <c r="D116"/>
  <c r="F116"/>
  <c r="G116"/>
  <c r="H116"/>
  <c r="I116"/>
  <c r="J116"/>
  <c r="K116"/>
  <c r="L116"/>
  <c r="M116"/>
  <c r="N116"/>
  <c r="O116"/>
  <c r="P116"/>
  <c r="Q116"/>
  <c r="B117"/>
  <c r="C117"/>
  <c r="D117"/>
  <c r="F117"/>
  <c r="G117"/>
  <c r="H117"/>
  <c r="I117"/>
  <c r="J117"/>
  <c r="K117"/>
  <c r="L117"/>
  <c r="M117"/>
  <c r="N117"/>
  <c r="O117"/>
  <c r="P117"/>
  <c r="Q117"/>
  <c r="B118"/>
  <c r="C118"/>
  <c r="D118"/>
  <c r="F118"/>
  <c r="G118"/>
  <c r="H118"/>
  <c r="I118"/>
  <c r="J118"/>
  <c r="K118"/>
  <c r="L118"/>
  <c r="M118"/>
  <c r="N118"/>
  <c r="O118"/>
  <c r="P118"/>
  <c r="Q118"/>
  <c r="B119"/>
  <c r="C119"/>
  <c r="D119"/>
  <c r="F119"/>
  <c r="G119"/>
  <c r="H119"/>
  <c r="I119"/>
  <c r="J119"/>
  <c r="K119"/>
  <c r="L119"/>
  <c r="M119"/>
  <c r="N119"/>
  <c r="O119"/>
  <c r="P119"/>
  <c r="Q119"/>
  <c r="B120"/>
  <c r="C120"/>
  <c r="D120"/>
  <c r="F120"/>
  <c r="G120"/>
  <c r="H120"/>
  <c r="I120"/>
  <c r="J120"/>
  <c r="K120"/>
  <c r="L120"/>
  <c r="M120"/>
  <c r="N120"/>
  <c r="O120"/>
  <c r="P120"/>
  <c r="Q120"/>
  <c r="B121"/>
  <c r="C121"/>
  <c r="D121"/>
  <c r="F121"/>
  <c r="G121"/>
  <c r="H121"/>
  <c r="I121"/>
  <c r="J121"/>
  <c r="K121"/>
  <c r="L121"/>
  <c r="M121"/>
  <c r="N121"/>
  <c r="O121"/>
  <c r="P121"/>
  <c r="Q121"/>
  <c r="B122"/>
  <c r="C122"/>
  <c r="D122"/>
  <c r="F122"/>
  <c r="G122"/>
  <c r="H122"/>
  <c r="I122"/>
  <c r="J122"/>
  <c r="K122"/>
  <c r="L122"/>
  <c r="M122"/>
  <c r="N122"/>
  <c r="O122"/>
  <c r="P122"/>
  <c r="Q122"/>
  <c r="B123"/>
  <c r="C123"/>
  <c r="D123"/>
  <c r="F123"/>
  <c r="G123"/>
  <c r="H123"/>
  <c r="I123"/>
  <c r="J123"/>
  <c r="K123"/>
  <c r="L123"/>
  <c r="M123"/>
  <c r="N123"/>
  <c r="O123"/>
  <c r="P123"/>
  <c r="Q123"/>
  <c r="B124"/>
  <c r="C124"/>
  <c r="D124"/>
  <c r="F124"/>
  <c r="G124"/>
  <c r="H124"/>
  <c r="I124"/>
  <c r="J124"/>
  <c r="K124"/>
  <c r="L124"/>
  <c r="M124"/>
  <c r="N124"/>
  <c r="O124"/>
  <c r="P124"/>
  <c r="Q124"/>
  <c r="B125"/>
  <c r="B126" s="1"/>
  <c r="B127" s="1"/>
  <c r="B128" s="1"/>
  <c r="B129" s="1"/>
  <c r="B130" s="1"/>
  <c r="B131" s="1"/>
  <c r="B132" s="1"/>
  <c r="B133" s="1"/>
  <c r="B134" s="1"/>
  <c r="B135" s="1"/>
  <c r="B136" s="1"/>
  <c r="C125"/>
  <c r="D125"/>
  <c r="D126" s="1"/>
  <c r="D127" s="1"/>
  <c r="D128" s="1"/>
  <c r="F125"/>
  <c r="G125"/>
  <c r="H125"/>
  <c r="I125"/>
  <c r="J125"/>
  <c r="K125"/>
  <c r="L125"/>
  <c r="M125"/>
  <c r="N125"/>
  <c r="O125"/>
  <c r="P125"/>
  <c r="Q125"/>
  <c r="C126"/>
  <c r="C127" s="1"/>
  <c r="C128" s="1"/>
  <c r="F126"/>
  <c r="G126"/>
  <c r="H126"/>
  <c r="I126"/>
  <c r="J126"/>
  <c r="K126"/>
  <c r="L126"/>
  <c r="M126"/>
  <c r="N126"/>
  <c r="O126"/>
  <c r="P126"/>
  <c r="Q126"/>
  <c r="F127"/>
  <c r="G127"/>
  <c r="H127"/>
  <c r="I127"/>
  <c r="J127"/>
  <c r="K127"/>
  <c r="L127"/>
  <c r="M127"/>
  <c r="N127"/>
  <c r="O127"/>
  <c r="P127"/>
  <c r="Q127"/>
  <c r="F128"/>
  <c r="G128"/>
  <c r="H128"/>
  <c r="I128"/>
  <c r="J128"/>
  <c r="K128"/>
  <c r="L128"/>
  <c r="M128"/>
  <c r="N128"/>
  <c r="O128"/>
  <c r="P128"/>
  <c r="Q128"/>
  <c r="C129"/>
  <c r="D129"/>
  <c r="D130" s="1"/>
  <c r="D131" s="1"/>
  <c r="D132" s="1"/>
  <c r="F129"/>
  <c r="G129"/>
  <c r="H129"/>
  <c r="I129"/>
  <c r="J129"/>
  <c r="K129"/>
  <c r="L129"/>
  <c r="M129"/>
  <c r="N129"/>
  <c r="O129"/>
  <c r="P129"/>
  <c r="Q129"/>
  <c r="C130"/>
  <c r="C131" s="1"/>
  <c r="C132" s="1"/>
  <c r="C133" s="1"/>
  <c r="C134" s="1"/>
  <c r="C135" s="1"/>
  <c r="C136" s="1"/>
  <c r="F130"/>
  <c r="G130"/>
  <c r="H130"/>
  <c r="I130"/>
  <c r="J130"/>
  <c r="K130"/>
  <c r="L130"/>
  <c r="M130"/>
  <c r="N130"/>
  <c r="O130"/>
  <c r="P130"/>
  <c r="Q130"/>
  <c r="F131"/>
  <c r="G131"/>
  <c r="H131"/>
  <c r="I131"/>
  <c r="J131"/>
  <c r="K131"/>
  <c r="L131"/>
  <c r="M131"/>
  <c r="N131"/>
  <c r="O131"/>
  <c r="P131"/>
  <c r="Q131"/>
  <c r="F132"/>
  <c r="G132"/>
  <c r="H132"/>
  <c r="I132"/>
  <c r="J132"/>
  <c r="K132"/>
  <c r="L132"/>
  <c r="M132"/>
  <c r="N132"/>
  <c r="O132"/>
  <c r="P132"/>
  <c r="Q132"/>
  <c r="D133"/>
  <c r="D134" s="1"/>
  <c r="D135" s="1"/>
  <c r="D136" s="1"/>
  <c r="F133"/>
  <c r="G133"/>
  <c r="H133"/>
  <c r="I133"/>
  <c r="J133"/>
  <c r="K133"/>
  <c r="L133"/>
  <c r="M133"/>
  <c r="N133"/>
  <c r="O133"/>
  <c r="P133"/>
  <c r="Q133"/>
  <c r="F134"/>
  <c r="G134"/>
  <c r="H134"/>
  <c r="I134"/>
  <c r="J134"/>
  <c r="K134"/>
  <c r="L134"/>
  <c r="M134"/>
  <c r="N134"/>
  <c r="O134"/>
  <c r="P134"/>
  <c r="Q134"/>
  <c r="F135"/>
  <c r="G135"/>
  <c r="H135"/>
  <c r="I135"/>
  <c r="J135"/>
  <c r="K135"/>
  <c r="L135"/>
  <c r="M135"/>
  <c r="N135"/>
  <c r="O135"/>
  <c r="P135"/>
  <c r="Q135"/>
  <c r="F136"/>
  <c r="G136"/>
  <c r="H136"/>
  <c r="I136"/>
  <c r="J136"/>
  <c r="K136"/>
  <c r="L136"/>
  <c r="M136"/>
  <c r="N136"/>
  <c r="O136"/>
  <c r="P136"/>
  <c r="Q136"/>
  <c r="P44" i="8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81"/>
  <c r="P82"/>
  <c r="P84"/>
  <c r="P85"/>
  <c r="P86"/>
  <c r="P87"/>
  <c r="P88"/>
  <c r="P89"/>
  <c r="P91"/>
  <c r="P92"/>
  <c r="P93"/>
  <c r="P94"/>
  <c r="P95"/>
  <c r="P96"/>
  <c r="P97"/>
  <c r="P98"/>
  <c r="P99"/>
  <c r="P100"/>
  <c r="P101"/>
  <c r="P102"/>
  <c r="P104"/>
  <c r="P105"/>
  <c r="P106"/>
  <c r="P107"/>
  <c r="P108"/>
  <c r="P110"/>
  <c r="P111"/>
  <c r="P112"/>
  <c r="P113"/>
  <c r="P2"/>
  <c r="P3"/>
  <c r="P5"/>
  <c r="B91" i="7"/>
  <c r="B92"/>
  <c r="B93"/>
  <c r="B94"/>
  <c r="B95"/>
  <c r="B96"/>
  <c r="B97"/>
  <c r="B98"/>
  <c r="B99"/>
  <c r="Q72" i="9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AB511" i="1"/>
  <c r="AC511"/>
  <c r="AD511"/>
  <c r="AE511"/>
  <c r="AF511"/>
  <c r="AG511"/>
  <c r="AH511"/>
  <c r="AI511"/>
  <c r="AJ511"/>
  <c r="AB512"/>
  <c r="AC512"/>
  <c r="AD512"/>
  <c r="AE512"/>
  <c r="AF512"/>
  <c r="AG512"/>
  <c r="AH512"/>
  <c r="AI512"/>
  <c r="AJ512" s="1"/>
  <c r="AB513"/>
  <c r="AC513"/>
  <c r="AD513"/>
  <c r="AE513"/>
  <c r="AF513"/>
  <c r="AG513"/>
  <c r="AH513"/>
  <c r="AI513"/>
  <c r="AJ513"/>
  <c r="AB514"/>
  <c r="AC514"/>
  <c r="AD514"/>
  <c r="AE514"/>
  <c r="AF514"/>
  <c r="AG514"/>
  <c r="AH514"/>
  <c r="AI514"/>
  <c r="AJ514" s="1"/>
  <c r="AB515"/>
  <c r="AC515"/>
  <c r="AD515"/>
  <c r="AE515"/>
  <c r="AF515"/>
  <c r="AG515"/>
  <c r="AH515"/>
  <c r="AI515"/>
  <c r="AJ515" s="1"/>
  <c r="AB516"/>
  <c r="AC516"/>
  <c r="AD516"/>
  <c r="AE516"/>
  <c r="AF516"/>
  <c r="AG516"/>
  <c r="AH516"/>
  <c r="AI516"/>
  <c r="AJ516" s="1"/>
  <c r="AB517"/>
  <c r="AC517"/>
  <c r="AD517"/>
  <c r="AE517"/>
  <c r="AF517"/>
  <c r="AG517"/>
  <c r="AH517"/>
  <c r="AI517"/>
  <c r="AJ517"/>
  <c r="AB518"/>
  <c r="AC518"/>
  <c r="AD518"/>
  <c r="AE518"/>
  <c r="AF518"/>
  <c r="AG518"/>
  <c r="AH518"/>
  <c r="AI518"/>
  <c r="AJ518" s="1"/>
  <c r="AB519"/>
  <c r="AC519"/>
  <c r="AD519"/>
  <c r="AE519"/>
  <c r="AF519"/>
  <c r="AG519"/>
  <c r="AH519"/>
  <c r="AI519"/>
  <c r="AJ519"/>
  <c r="AB520"/>
  <c r="AC520"/>
  <c r="AD520"/>
  <c r="AE520"/>
  <c r="AF520"/>
  <c r="AG520"/>
  <c r="AH520"/>
  <c r="AI520"/>
  <c r="AJ520" s="1"/>
  <c r="AB521"/>
  <c r="AC521"/>
  <c r="AD521"/>
  <c r="AE521"/>
  <c r="AF521"/>
  <c r="AG521"/>
  <c r="AH521"/>
  <c r="AI521"/>
  <c r="AJ521" s="1"/>
  <c r="AB522"/>
  <c r="AC522"/>
  <c r="AD522"/>
  <c r="AE522"/>
  <c r="AF522"/>
  <c r="AG522"/>
  <c r="AH522"/>
  <c r="AI522"/>
  <c r="AJ522"/>
  <c r="AB523"/>
  <c r="AC523"/>
  <c r="AD523"/>
  <c r="AE523"/>
  <c r="AF523"/>
  <c r="AG523"/>
  <c r="AH523"/>
  <c r="AI523"/>
  <c r="AJ523" s="1"/>
  <c r="AB524"/>
  <c r="AC524"/>
  <c r="AD524"/>
  <c r="AE524"/>
  <c r="AF524"/>
  <c r="AG524"/>
  <c r="AH524"/>
  <c r="AI524"/>
  <c r="AJ524"/>
  <c r="AB525"/>
  <c r="AC525"/>
  <c r="AD525"/>
  <c r="AE525"/>
  <c r="AF525"/>
  <c r="AG525"/>
  <c r="AH525"/>
  <c r="AI525"/>
  <c r="AJ525" s="1"/>
  <c r="AB526"/>
  <c r="AC526"/>
  <c r="AD526"/>
  <c r="AE526"/>
  <c r="AF526"/>
  <c r="AG526"/>
  <c r="AH526"/>
  <c r="AI526"/>
  <c r="AJ526"/>
  <c r="AB527"/>
  <c r="AC527"/>
  <c r="AD527"/>
  <c r="AE527"/>
  <c r="AF527"/>
  <c r="AG527"/>
  <c r="AH527"/>
  <c r="AI527"/>
  <c r="AJ527" s="1"/>
  <c r="AB528"/>
  <c r="AC528"/>
  <c r="AD528"/>
  <c r="AE528"/>
  <c r="AF528"/>
  <c r="AG528"/>
  <c r="AH528"/>
  <c r="AI528"/>
  <c r="AJ528"/>
  <c r="AB529"/>
  <c r="AC529"/>
  <c r="AD529"/>
  <c r="AE529"/>
  <c r="AF529"/>
  <c r="AG529"/>
  <c r="AH529"/>
  <c r="AI529"/>
  <c r="AJ529" s="1"/>
  <c r="AB530"/>
  <c r="AC530"/>
  <c r="AD530"/>
  <c r="AE530"/>
  <c r="AF530"/>
  <c r="AG530"/>
  <c r="AH530"/>
  <c r="AI530"/>
  <c r="AJ530"/>
  <c r="AB531"/>
  <c r="AC531"/>
  <c r="AD531"/>
  <c r="AE531"/>
  <c r="AF531"/>
  <c r="AG531"/>
  <c r="AH531"/>
  <c r="AI531"/>
  <c r="AJ531" s="1"/>
  <c r="AB532"/>
  <c r="AC532"/>
  <c r="AD532"/>
  <c r="AE532"/>
  <c r="AF532"/>
  <c r="AG532"/>
  <c r="AH532"/>
  <c r="AI532"/>
  <c r="AJ532"/>
  <c r="AB533"/>
  <c r="AC533"/>
  <c r="AD533"/>
  <c r="AE533"/>
  <c r="AF533"/>
  <c r="AG533"/>
  <c r="AH533"/>
  <c r="AI533"/>
  <c r="AJ533" s="1"/>
  <c r="AB534"/>
  <c r="AC534"/>
  <c r="AD534"/>
  <c r="AE534"/>
  <c r="AF534"/>
  <c r="AG534"/>
  <c r="AH534"/>
  <c r="AI534"/>
  <c r="AJ534"/>
  <c r="AB535"/>
  <c r="AC535"/>
  <c r="AD535"/>
  <c r="AE535"/>
  <c r="AF535"/>
  <c r="AG535"/>
  <c r="AH535"/>
  <c r="AI535"/>
  <c r="AJ535" s="1"/>
  <c r="AB536"/>
  <c r="AC536"/>
  <c r="AD536"/>
  <c r="AE536"/>
  <c r="AF536"/>
  <c r="AG536"/>
  <c r="AH536"/>
  <c r="AI536"/>
  <c r="AJ536"/>
  <c r="AB537"/>
  <c r="AC537"/>
  <c r="AD537"/>
  <c r="AE537"/>
  <c r="AF537"/>
  <c r="AG537"/>
  <c r="AH537"/>
  <c r="AI537"/>
  <c r="AJ537" s="1"/>
  <c r="AB538"/>
  <c r="AC538"/>
  <c r="AD538"/>
  <c r="AE538"/>
  <c r="AF538"/>
  <c r="AG538"/>
  <c r="AH538"/>
  <c r="AI538"/>
  <c r="AJ538" s="1"/>
  <c r="AB539"/>
  <c r="AC539"/>
  <c r="AD539"/>
  <c r="AE539"/>
  <c r="AF539"/>
  <c r="AG539"/>
  <c r="AH539"/>
  <c r="AI539"/>
  <c r="AJ539" s="1"/>
  <c r="AB540"/>
  <c r="AC540"/>
  <c r="AD540"/>
  <c r="AE540"/>
  <c r="AF540"/>
  <c r="AG540"/>
  <c r="AH540"/>
  <c r="AI540"/>
  <c r="AJ540"/>
  <c r="AB541"/>
  <c r="AC541"/>
  <c r="AD541"/>
  <c r="AE541"/>
  <c r="AF541"/>
  <c r="AG541"/>
  <c r="AH541"/>
  <c r="AI541"/>
  <c r="AJ541" s="1"/>
  <c r="AB542"/>
  <c r="AC542"/>
  <c r="AD542"/>
  <c r="AE542"/>
  <c r="AF542"/>
  <c r="AG542"/>
  <c r="AH542"/>
  <c r="AI542"/>
  <c r="AJ542"/>
  <c r="AB543"/>
  <c r="AC543"/>
  <c r="AD543"/>
  <c r="AE543"/>
  <c r="AF543"/>
  <c r="AG543"/>
  <c r="AH543"/>
  <c r="AI543"/>
  <c r="AJ543" s="1"/>
  <c r="AB544"/>
  <c r="AC544"/>
  <c r="AD544"/>
  <c r="AE544"/>
  <c r="AF544"/>
  <c r="AG544"/>
  <c r="AH544"/>
  <c r="AI544"/>
  <c r="AJ544"/>
  <c r="AB545"/>
  <c r="AC545"/>
  <c r="AD545"/>
  <c r="AE545"/>
  <c r="AF545"/>
  <c r="AG545"/>
  <c r="AH545"/>
  <c r="AI545"/>
  <c r="AJ545" s="1"/>
  <c r="AB546"/>
  <c r="AC546"/>
  <c r="AD546"/>
  <c r="AE546"/>
  <c r="AF546"/>
  <c r="AG546"/>
  <c r="AH546"/>
  <c r="AI546"/>
  <c r="AJ546"/>
  <c r="AB547"/>
  <c r="AC547"/>
  <c r="AD547"/>
  <c r="AE547"/>
  <c r="AF547"/>
  <c r="AG547"/>
  <c r="AH547"/>
  <c r="AI547"/>
  <c r="AJ547" s="1"/>
  <c r="AB548"/>
  <c r="AC548"/>
  <c r="AD548"/>
  <c r="AE548"/>
  <c r="AF548"/>
  <c r="AG548"/>
  <c r="AH548"/>
  <c r="AI548"/>
  <c r="AJ548"/>
  <c r="AB549"/>
  <c r="AC549"/>
  <c r="AD549"/>
  <c r="AE549"/>
  <c r="AF549"/>
  <c r="AG549"/>
  <c r="AH549"/>
  <c r="AI549"/>
  <c r="AJ549" s="1"/>
  <c r="AB550"/>
  <c r="AC550"/>
  <c r="AD550"/>
  <c r="AE550"/>
  <c r="AF550"/>
  <c r="AG550"/>
  <c r="AH550"/>
  <c r="AI550"/>
  <c r="AJ550"/>
  <c r="AB551"/>
  <c r="AC551"/>
  <c r="AD551"/>
  <c r="AE551"/>
  <c r="AF551"/>
  <c r="AG551"/>
  <c r="AH551"/>
  <c r="AI551"/>
  <c r="AJ551" s="1"/>
  <c r="AB552"/>
  <c r="AC552"/>
  <c r="AD552"/>
  <c r="AE552"/>
  <c r="AF552"/>
  <c r="AG552"/>
  <c r="AH552"/>
  <c r="AI552"/>
  <c r="AJ552"/>
  <c r="AB553"/>
  <c r="AC553"/>
  <c r="AD553"/>
  <c r="AE553"/>
  <c r="AF553"/>
  <c r="AG553"/>
  <c r="AH553"/>
  <c r="AI553"/>
  <c r="AJ553" s="1"/>
  <c r="AB554"/>
  <c r="AC554"/>
  <c r="AD554"/>
  <c r="AE554"/>
  <c r="AF554"/>
  <c r="AG554"/>
  <c r="AH554"/>
  <c r="AI554"/>
  <c r="AJ554"/>
  <c r="AB555"/>
  <c r="AC555"/>
  <c r="AD555"/>
  <c r="AE555"/>
  <c r="AF555"/>
  <c r="AG555"/>
  <c r="AH555"/>
  <c r="AI555"/>
  <c r="AJ555" s="1"/>
  <c r="AB556"/>
  <c r="AC556"/>
  <c r="AD556"/>
  <c r="AE556"/>
  <c r="AF556"/>
  <c r="AG556"/>
  <c r="AH556"/>
  <c r="AI556"/>
  <c r="AJ556"/>
  <c r="AB557"/>
  <c r="AC557"/>
  <c r="AD557"/>
  <c r="AE557"/>
  <c r="AF557"/>
  <c r="AG557"/>
  <c r="AH557"/>
  <c r="AI557"/>
  <c r="AJ557" s="1"/>
  <c r="AB558"/>
  <c r="AC558"/>
  <c r="AD558"/>
  <c r="AE558"/>
  <c r="AF558"/>
  <c r="AG558"/>
  <c r="AH558"/>
  <c r="AI558"/>
  <c r="AJ558"/>
  <c r="AB559"/>
  <c r="AC559"/>
  <c r="AD559"/>
  <c r="AE559"/>
  <c r="AF559"/>
  <c r="AG559"/>
  <c r="AH559"/>
  <c r="AI559"/>
  <c r="AJ559" s="1"/>
  <c r="AB560"/>
  <c r="AC560"/>
  <c r="AD560"/>
  <c r="AE560"/>
  <c r="AF560"/>
  <c r="AG560"/>
  <c r="AH560"/>
  <c r="AI560"/>
  <c r="AJ560"/>
  <c r="AB561"/>
  <c r="AC561"/>
  <c r="AD561"/>
  <c r="AE561"/>
  <c r="AF561"/>
  <c r="AG561"/>
  <c r="AH561"/>
  <c r="AI561"/>
  <c r="AJ561" s="1"/>
  <c r="AB562"/>
  <c r="AC562"/>
  <c r="AD562"/>
  <c r="AE562"/>
  <c r="AF562"/>
  <c r="AG562"/>
  <c r="AH562"/>
  <c r="AI562"/>
  <c r="AJ562"/>
  <c r="AB563"/>
  <c r="AC563"/>
  <c r="AD563"/>
  <c r="AE563"/>
  <c r="AF563"/>
  <c r="AG563"/>
  <c r="AH563"/>
  <c r="AI563"/>
  <c r="AJ563" s="1"/>
  <c r="AB564"/>
  <c r="AC564"/>
  <c r="AD564"/>
  <c r="AE564"/>
  <c r="AF564"/>
  <c r="AG564"/>
  <c r="AH564"/>
  <c r="AI564"/>
  <c r="AJ564"/>
  <c r="AB565"/>
  <c r="AC565"/>
  <c r="AD565"/>
  <c r="AE565"/>
  <c r="AF565"/>
  <c r="AG565"/>
  <c r="AH565"/>
  <c r="AI565"/>
  <c r="AJ565" s="1"/>
  <c r="AB566"/>
  <c r="AC566"/>
  <c r="AD566"/>
  <c r="AE566"/>
  <c r="AF566"/>
  <c r="AG566"/>
  <c r="AH566"/>
  <c r="AI566"/>
  <c r="AJ566"/>
  <c r="AB567"/>
  <c r="AC567"/>
  <c r="AD567"/>
  <c r="AE567"/>
  <c r="AF567"/>
  <c r="AG567"/>
  <c r="AH567"/>
  <c r="AI567"/>
  <c r="AJ567" s="1"/>
  <c r="AB568"/>
  <c r="AC568"/>
  <c r="AD568"/>
  <c r="AE568"/>
  <c r="AF568"/>
  <c r="AG568"/>
  <c r="AH568"/>
  <c r="AI568"/>
  <c r="AJ568"/>
  <c r="AB569"/>
  <c r="AC569"/>
  <c r="AD569"/>
  <c r="AE569"/>
  <c r="AF569"/>
  <c r="AG569"/>
  <c r="AH569"/>
  <c r="AI569"/>
  <c r="AJ569" s="1"/>
  <c r="AB570"/>
  <c r="AC570"/>
  <c r="AD570"/>
  <c r="AE570"/>
  <c r="AF570"/>
  <c r="AG570"/>
  <c r="AH570"/>
  <c r="AI570"/>
  <c r="AJ570"/>
  <c r="AB571"/>
  <c r="AC571"/>
  <c r="AD571"/>
  <c r="AE571"/>
  <c r="AF571"/>
  <c r="AG571"/>
  <c r="AH571"/>
  <c r="AI571"/>
  <c r="AJ571" s="1"/>
  <c r="AB572"/>
  <c r="AC572"/>
  <c r="AD572"/>
  <c r="AE572"/>
  <c r="AF572"/>
  <c r="AG572"/>
  <c r="AH572"/>
  <c r="AI572"/>
  <c r="AJ572"/>
  <c r="AB573"/>
  <c r="AC573"/>
  <c r="AD573"/>
  <c r="AE573"/>
  <c r="AF573"/>
  <c r="AG573"/>
  <c r="AH573"/>
  <c r="AI573"/>
  <c r="AJ573" s="1"/>
  <c r="AB574"/>
  <c r="AC574"/>
  <c r="AD574"/>
  <c r="AE574"/>
  <c r="AF574"/>
  <c r="AG574"/>
  <c r="AH574"/>
  <c r="AI574"/>
  <c r="AJ574"/>
  <c r="B512"/>
  <c r="C512" s="1"/>
  <c r="D512"/>
  <c r="E512"/>
  <c r="F512"/>
  <c r="G512"/>
  <c r="B513"/>
  <c r="C513" s="1"/>
  <c r="D513"/>
  <c r="F513"/>
  <c r="B514"/>
  <c r="C514" s="1"/>
  <c r="D514"/>
  <c r="F514"/>
  <c r="B515"/>
  <c r="C515" s="1"/>
  <c r="D515"/>
  <c r="F515"/>
  <c r="B516"/>
  <c r="C516" s="1"/>
  <c r="D516"/>
  <c r="F516"/>
  <c r="B517"/>
  <c r="C517" s="1"/>
  <c r="D517"/>
  <c r="F517"/>
  <c r="B518"/>
  <c r="C518" s="1"/>
  <c r="D518"/>
  <c r="F518"/>
  <c r="B519"/>
  <c r="C519" s="1"/>
  <c r="D519"/>
  <c r="F519"/>
  <c r="B520"/>
  <c r="C520" s="1"/>
  <c r="D520"/>
  <c r="F520"/>
  <c r="B521"/>
  <c r="C521" s="1"/>
  <c r="D521"/>
  <c r="F521"/>
  <c r="B522"/>
  <c r="C522" s="1"/>
  <c r="D522"/>
  <c r="F522"/>
  <c r="B523"/>
  <c r="C523" s="1"/>
  <c r="D523"/>
  <c r="F523"/>
  <c r="B524"/>
  <c r="C524" s="1"/>
  <c r="D524"/>
  <c r="F524"/>
  <c r="B525"/>
  <c r="C525" s="1"/>
  <c r="D525"/>
  <c r="F525"/>
  <c r="B526"/>
  <c r="C526" s="1"/>
  <c r="D526"/>
  <c r="F526"/>
  <c r="B527"/>
  <c r="C527" s="1"/>
  <c r="D527"/>
  <c r="F527"/>
  <c r="B528"/>
  <c r="C528" s="1"/>
  <c r="D528"/>
  <c r="F528"/>
  <c r="B529"/>
  <c r="C529" s="1"/>
  <c r="D529"/>
  <c r="F529"/>
  <c r="B530"/>
  <c r="C530" s="1"/>
  <c r="D530"/>
  <c r="F530"/>
  <c r="B531"/>
  <c r="C531" s="1"/>
  <c r="D531"/>
  <c r="F531"/>
  <c r="B532"/>
  <c r="C532" s="1"/>
  <c r="D532"/>
  <c r="F532"/>
  <c r="B533"/>
  <c r="C533" s="1"/>
  <c r="D533"/>
  <c r="F533"/>
  <c r="B534"/>
  <c r="C534" s="1"/>
  <c r="D534"/>
  <c r="F534"/>
  <c r="B535"/>
  <c r="C535" s="1"/>
  <c r="D535"/>
  <c r="F535"/>
  <c r="B536"/>
  <c r="C536" s="1"/>
  <c r="D536"/>
  <c r="F536"/>
  <c r="B537"/>
  <c r="C537" s="1"/>
  <c r="D537"/>
  <c r="F537"/>
  <c r="B538"/>
  <c r="C538" s="1"/>
  <c r="D538"/>
  <c r="F538"/>
  <c r="B539"/>
  <c r="C539" s="1"/>
  <c r="D539"/>
  <c r="F539"/>
  <c r="B540"/>
  <c r="C540" s="1"/>
  <c r="D540"/>
  <c r="F540"/>
  <c r="B541"/>
  <c r="C541" s="1"/>
  <c r="D541"/>
  <c r="F541"/>
  <c r="B542"/>
  <c r="C542" s="1"/>
  <c r="D542"/>
  <c r="F542"/>
  <c r="B543"/>
  <c r="C543" s="1"/>
  <c r="D543"/>
  <c r="F543"/>
  <c r="B544"/>
  <c r="C544" s="1"/>
  <c r="D544"/>
  <c r="F544"/>
  <c r="B545"/>
  <c r="C545" s="1"/>
  <c r="D545"/>
  <c r="F545"/>
  <c r="B546"/>
  <c r="C546" s="1"/>
  <c r="D546"/>
  <c r="F546"/>
  <c r="B547"/>
  <c r="C547" s="1"/>
  <c r="D547"/>
  <c r="F547"/>
  <c r="B548"/>
  <c r="C548" s="1"/>
  <c r="D548"/>
  <c r="F548"/>
  <c r="B549"/>
  <c r="C549" s="1"/>
  <c r="D549"/>
  <c r="F549"/>
  <c r="B550"/>
  <c r="C550" s="1"/>
  <c r="D550"/>
  <c r="F550"/>
  <c r="B551"/>
  <c r="C551" s="1"/>
  <c r="D551"/>
  <c r="F551"/>
  <c r="B552"/>
  <c r="C552" s="1"/>
  <c r="D552"/>
  <c r="F552"/>
  <c r="B553"/>
  <c r="C553" s="1"/>
  <c r="D553"/>
  <c r="F553"/>
  <c r="B554"/>
  <c r="C554" s="1"/>
  <c r="D554"/>
  <c r="F554"/>
  <c r="B555"/>
  <c r="C555" s="1"/>
  <c r="D555"/>
  <c r="F555"/>
  <c r="B556"/>
  <c r="C556" s="1"/>
  <c r="D556"/>
  <c r="F556"/>
  <c r="B557"/>
  <c r="C557" s="1"/>
  <c r="D557"/>
  <c r="F557"/>
  <c r="B558"/>
  <c r="C558" s="1"/>
  <c r="D558"/>
  <c r="F558"/>
  <c r="B559"/>
  <c r="C559" s="1"/>
  <c r="D559"/>
  <c r="F559"/>
  <c r="B560"/>
  <c r="C560" s="1"/>
  <c r="B561"/>
  <c r="C561" s="1"/>
  <c r="D561"/>
  <c r="F561"/>
  <c r="B562"/>
  <c r="C562" s="1"/>
  <c r="D562"/>
  <c r="F562"/>
  <c r="B563"/>
  <c r="C563" s="1"/>
  <c r="D563"/>
  <c r="F563"/>
  <c r="B564"/>
  <c r="C564" s="1"/>
  <c r="D564"/>
  <c r="F564"/>
  <c r="B565"/>
  <c r="C565" s="1"/>
  <c r="D565"/>
  <c r="F565"/>
  <c r="B566"/>
  <c r="C566" s="1"/>
  <c r="D566"/>
  <c r="F566"/>
  <c r="B567"/>
  <c r="C567" s="1"/>
  <c r="D567"/>
  <c r="F567"/>
  <c r="B568"/>
  <c r="C568" s="1"/>
  <c r="F568"/>
  <c r="B569"/>
  <c r="C569" s="1"/>
  <c r="D569"/>
  <c r="F569"/>
  <c r="B570"/>
  <c r="C570" s="1"/>
  <c r="D570"/>
  <c r="F570"/>
  <c r="B571"/>
  <c r="C571" s="1"/>
  <c r="D571"/>
  <c r="F571"/>
  <c r="B572"/>
  <c r="C572" s="1"/>
  <c r="D572"/>
  <c r="F572"/>
  <c r="B573"/>
  <c r="C573" s="1"/>
  <c r="D573"/>
  <c r="F573"/>
  <c r="B574"/>
  <c r="C574" s="1"/>
  <c r="D574"/>
  <c r="F574"/>
  <c r="B511"/>
  <c r="C511"/>
  <c r="D511"/>
  <c r="E511"/>
  <c r="F511"/>
  <c r="G511"/>
  <c r="B79" i="7"/>
  <c r="B80"/>
  <c r="B81"/>
  <c r="B82"/>
  <c r="B83"/>
  <c r="B84"/>
  <c r="B85"/>
  <c r="B86"/>
  <c r="B87"/>
  <c r="B88"/>
  <c r="B89"/>
  <c r="B90"/>
  <c r="O2" i="8"/>
  <c r="O3"/>
  <c r="O5"/>
  <c r="O50" s="1"/>
  <c r="O44"/>
  <c r="O45"/>
  <c r="O46"/>
  <c r="O47"/>
  <c r="O48"/>
  <c r="O49"/>
  <c r="O53"/>
  <c r="O54"/>
  <c r="O55"/>
  <c r="O56"/>
  <c r="O61"/>
  <c r="O62"/>
  <c r="O63"/>
  <c r="O64"/>
  <c r="O69"/>
  <c r="O70"/>
  <c r="O71"/>
  <c r="O72"/>
  <c r="O81"/>
  <c r="AB447" i="1"/>
  <c r="AB448"/>
  <c r="AB449"/>
  <c r="AB450"/>
  <c r="AB451"/>
  <c r="AB452"/>
  <c r="AB453"/>
  <c r="AB454"/>
  <c r="AB455"/>
  <c r="AB456"/>
  <c r="AB457"/>
  <c r="AB458"/>
  <c r="AB459"/>
  <c r="AB460"/>
  <c r="AB461"/>
  <c r="AB462"/>
  <c r="AB463"/>
  <c r="AB464"/>
  <c r="AB465"/>
  <c r="AB466"/>
  <c r="AB467"/>
  <c r="AB468"/>
  <c r="AB469"/>
  <c r="AB470"/>
  <c r="AB471"/>
  <c r="AB472"/>
  <c r="AB473"/>
  <c r="AB474"/>
  <c r="AB475"/>
  <c r="AB476"/>
  <c r="AB477"/>
  <c r="AB478"/>
  <c r="AB479"/>
  <c r="AB480"/>
  <c r="AB481"/>
  <c r="AB482"/>
  <c r="AB483"/>
  <c r="AB484"/>
  <c r="AB485"/>
  <c r="AB486"/>
  <c r="AB487"/>
  <c r="AB488"/>
  <c r="AB489"/>
  <c r="AB490"/>
  <c r="AB491"/>
  <c r="AB492"/>
  <c r="AB493"/>
  <c r="AB494"/>
  <c r="AB495"/>
  <c r="AB496"/>
  <c r="AB497"/>
  <c r="AB498"/>
  <c r="AB499"/>
  <c r="AB500"/>
  <c r="AB501"/>
  <c r="AB502"/>
  <c r="AB503"/>
  <c r="AB504"/>
  <c r="AB505"/>
  <c r="AB506"/>
  <c r="AB507"/>
  <c r="AB508"/>
  <c r="AB509"/>
  <c r="AB510"/>
  <c r="P72" i="9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AC447" i="1"/>
  <c r="AD447"/>
  <c r="AE447"/>
  <c r="AF447"/>
  <c r="AG447"/>
  <c r="AH447"/>
  <c r="AI447"/>
  <c r="AC448"/>
  <c r="AD448"/>
  <c r="AE448"/>
  <c r="AF448"/>
  <c r="AG448"/>
  <c r="AH448"/>
  <c r="AI448"/>
  <c r="AC449"/>
  <c r="AD449"/>
  <c r="AE449"/>
  <c r="AF449"/>
  <c r="AG449"/>
  <c r="AH449"/>
  <c r="AI449"/>
  <c r="AJ449" s="1"/>
  <c r="AC450"/>
  <c r="AD450"/>
  <c r="AE450"/>
  <c r="AF450"/>
  <c r="AG450"/>
  <c r="AH450"/>
  <c r="AI450"/>
  <c r="AC451"/>
  <c r="AD451"/>
  <c r="AE451"/>
  <c r="AF451"/>
  <c r="AG451"/>
  <c r="AH451"/>
  <c r="AI451"/>
  <c r="AJ451" s="1"/>
  <c r="AC452"/>
  <c r="AD452"/>
  <c r="AE452"/>
  <c r="AF452"/>
  <c r="AG452"/>
  <c r="AH452"/>
  <c r="AI452"/>
  <c r="AC453"/>
  <c r="AD453"/>
  <c r="AE453"/>
  <c r="AF453"/>
  <c r="AG453"/>
  <c r="AH453"/>
  <c r="AI453"/>
  <c r="AJ453" s="1"/>
  <c r="AC454"/>
  <c r="AD454"/>
  <c r="AE454"/>
  <c r="AF454"/>
  <c r="AG454"/>
  <c r="AH454"/>
  <c r="AI454"/>
  <c r="AC455"/>
  <c r="AD455"/>
  <c r="AE455"/>
  <c r="AF455"/>
  <c r="AG455"/>
  <c r="AH455"/>
  <c r="AI455"/>
  <c r="AC456"/>
  <c r="AD456"/>
  <c r="AE456"/>
  <c r="AF456"/>
  <c r="AG456"/>
  <c r="AH456"/>
  <c r="AI456"/>
  <c r="AC457"/>
  <c r="AD457"/>
  <c r="AE457"/>
  <c r="AF457"/>
  <c r="AG457"/>
  <c r="AH457"/>
  <c r="AI457"/>
  <c r="AJ457" s="1"/>
  <c r="AC458"/>
  <c r="AD458"/>
  <c r="AE458"/>
  <c r="AF458"/>
  <c r="AG458"/>
  <c r="AH458"/>
  <c r="AI458"/>
  <c r="AC459"/>
  <c r="AD459"/>
  <c r="AE459"/>
  <c r="AF459"/>
  <c r="AG459"/>
  <c r="AH459"/>
  <c r="AI459"/>
  <c r="AC460"/>
  <c r="AD460"/>
  <c r="AE460"/>
  <c r="AF460"/>
  <c r="AG460"/>
  <c r="AH460"/>
  <c r="AI460"/>
  <c r="AC461"/>
  <c r="AD461"/>
  <c r="AE461"/>
  <c r="AF461"/>
  <c r="AG461"/>
  <c r="AH461"/>
  <c r="AI461"/>
  <c r="AC462"/>
  <c r="AD462"/>
  <c r="AE462"/>
  <c r="AF462"/>
  <c r="AG462"/>
  <c r="AH462"/>
  <c r="AI462"/>
  <c r="AC463"/>
  <c r="AD463"/>
  <c r="AE463"/>
  <c r="AF463"/>
  <c r="AG463"/>
  <c r="AH463"/>
  <c r="AI463"/>
  <c r="AC464"/>
  <c r="AD464"/>
  <c r="AE464"/>
  <c r="AF464"/>
  <c r="AG464"/>
  <c r="AH464"/>
  <c r="AI464"/>
  <c r="AC465"/>
  <c r="AD465"/>
  <c r="AE465"/>
  <c r="AF465"/>
  <c r="AG465"/>
  <c r="AH465"/>
  <c r="AI465"/>
  <c r="AJ465" s="1"/>
  <c r="AC466"/>
  <c r="AD466"/>
  <c r="AE466"/>
  <c r="AF466"/>
  <c r="AG466"/>
  <c r="AH466"/>
  <c r="AI466"/>
  <c r="AC467"/>
  <c r="AD467"/>
  <c r="AE467"/>
  <c r="AF467"/>
  <c r="AG467"/>
  <c r="AH467"/>
  <c r="AI467"/>
  <c r="AJ467" s="1"/>
  <c r="AC468"/>
  <c r="AD468"/>
  <c r="AE468"/>
  <c r="AF468"/>
  <c r="AG468"/>
  <c r="AH468"/>
  <c r="AI468"/>
  <c r="AC469"/>
  <c r="AD469"/>
  <c r="AE469"/>
  <c r="AF469"/>
  <c r="AG469"/>
  <c r="AH469"/>
  <c r="AI469"/>
  <c r="AJ469" s="1"/>
  <c r="AC470"/>
  <c r="AD470"/>
  <c r="AE470"/>
  <c r="AF470"/>
  <c r="AG470"/>
  <c r="AH470"/>
  <c r="AI470"/>
  <c r="AC471"/>
  <c r="AD471"/>
  <c r="AE471"/>
  <c r="AF471"/>
  <c r="AG471"/>
  <c r="AH471"/>
  <c r="AI471"/>
  <c r="AC472"/>
  <c r="AD472"/>
  <c r="AE472"/>
  <c r="AF472"/>
  <c r="AG472"/>
  <c r="AH472"/>
  <c r="AI472"/>
  <c r="AC473"/>
  <c r="AD473"/>
  <c r="AE473"/>
  <c r="AF473"/>
  <c r="AG473"/>
  <c r="AH473"/>
  <c r="AI473"/>
  <c r="AJ473" s="1"/>
  <c r="AC474"/>
  <c r="AD474"/>
  <c r="AE474"/>
  <c r="AF474"/>
  <c r="AG474"/>
  <c r="AH474"/>
  <c r="AI474"/>
  <c r="AC475"/>
  <c r="AD475"/>
  <c r="AE475"/>
  <c r="AF475"/>
  <c r="AG475"/>
  <c r="AH475"/>
  <c r="AI475"/>
  <c r="AC476"/>
  <c r="AD476"/>
  <c r="AE476"/>
  <c r="AF476"/>
  <c r="AG476"/>
  <c r="AH476"/>
  <c r="AI476"/>
  <c r="AC477"/>
  <c r="AD477"/>
  <c r="AE477"/>
  <c r="AF477"/>
  <c r="AG477"/>
  <c r="AH477"/>
  <c r="AI477"/>
  <c r="AC478"/>
  <c r="AD478"/>
  <c r="AE478"/>
  <c r="AF478"/>
  <c r="AG478"/>
  <c r="AH478"/>
  <c r="AI478"/>
  <c r="AC479"/>
  <c r="AD479"/>
  <c r="AE479"/>
  <c r="AF479"/>
  <c r="AG479"/>
  <c r="AH479"/>
  <c r="AI479"/>
  <c r="AC480"/>
  <c r="AD480"/>
  <c r="AE480"/>
  <c r="AF480"/>
  <c r="AG480"/>
  <c r="AH480"/>
  <c r="AI480"/>
  <c r="AC481"/>
  <c r="AD481"/>
  <c r="AE481"/>
  <c r="AF481"/>
  <c r="AG481"/>
  <c r="AH481"/>
  <c r="AI481"/>
  <c r="AJ481" s="1"/>
  <c r="AC482"/>
  <c r="AD482"/>
  <c r="AE482"/>
  <c r="AF482"/>
  <c r="AG482"/>
  <c r="AH482"/>
  <c r="AI482"/>
  <c r="AC483"/>
  <c r="AD483"/>
  <c r="AE483"/>
  <c r="AF483"/>
  <c r="AG483"/>
  <c r="AH483"/>
  <c r="AI483"/>
  <c r="AJ483" s="1"/>
  <c r="AC484"/>
  <c r="AD484"/>
  <c r="AE484"/>
  <c r="AF484"/>
  <c r="AG484"/>
  <c r="AH484"/>
  <c r="AI484"/>
  <c r="AC485"/>
  <c r="AD485"/>
  <c r="AE485"/>
  <c r="AF485"/>
  <c r="AG485"/>
  <c r="AH485"/>
  <c r="AI485"/>
  <c r="AJ485" s="1"/>
  <c r="AC486"/>
  <c r="AD486"/>
  <c r="AE486"/>
  <c r="AF486"/>
  <c r="AG486"/>
  <c r="AH486"/>
  <c r="AI486"/>
  <c r="AC487"/>
  <c r="AD487"/>
  <c r="AE487"/>
  <c r="AF487"/>
  <c r="AG487"/>
  <c r="AH487"/>
  <c r="AI487"/>
  <c r="AC488"/>
  <c r="AD488"/>
  <c r="AE488"/>
  <c r="AF488"/>
  <c r="AG488"/>
  <c r="AH488"/>
  <c r="AI488"/>
  <c r="AC489"/>
  <c r="AD489"/>
  <c r="AE489"/>
  <c r="AF489"/>
  <c r="AG489"/>
  <c r="AH489"/>
  <c r="AI489"/>
  <c r="AJ489" s="1"/>
  <c r="AC490"/>
  <c r="AD490"/>
  <c r="AE490"/>
  <c r="AF490"/>
  <c r="AG490"/>
  <c r="AH490"/>
  <c r="AI490"/>
  <c r="AC491"/>
  <c r="AD491"/>
  <c r="AE491"/>
  <c r="AF491"/>
  <c r="AG491"/>
  <c r="AH491"/>
  <c r="AI491"/>
  <c r="AC492"/>
  <c r="AD492"/>
  <c r="AE492"/>
  <c r="AF492"/>
  <c r="AG492"/>
  <c r="AH492"/>
  <c r="AI492"/>
  <c r="AC493"/>
  <c r="AD493"/>
  <c r="AE493"/>
  <c r="AF493"/>
  <c r="AG493"/>
  <c r="AH493"/>
  <c r="AI493"/>
  <c r="AC494"/>
  <c r="AD494"/>
  <c r="AE494"/>
  <c r="AF494"/>
  <c r="AG494"/>
  <c r="AH494"/>
  <c r="AI494"/>
  <c r="AC495"/>
  <c r="AD495"/>
  <c r="AE495"/>
  <c r="AF495"/>
  <c r="AG495"/>
  <c r="AH495"/>
  <c r="AI495"/>
  <c r="AC496"/>
  <c r="AD496"/>
  <c r="AE496"/>
  <c r="AF496"/>
  <c r="AG496"/>
  <c r="AH496"/>
  <c r="AI496"/>
  <c r="AC497"/>
  <c r="AD497"/>
  <c r="AE497"/>
  <c r="AF497"/>
  <c r="AG497"/>
  <c r="AH497"/>
  <c r="AI497"/>
  <c r="AC498"/>
  <c r="AD498"/>
  <c r="AE498"/>
  <c r="AF498"/>
  <c r="AG498"/>
  <c r="AH498"/>
  <c r="AI498"/>
  <c r="AC499"/>
  <c r="AD499"/>
  <c r="AE499"/>
  <c r="AF499"/>
  <c r="AG499"/>
  <c r="AH499"/>
  <c r="AI499"/>
  <c r="AC500"/>
  <c r="AD500"/>
  <c r="AE500"/>
  <c r="AF500"/>
  <c r="AG500"/>
  <c r="AH500"/>
  <c r="AI500"/>
  <c r="AC501"/>
  <c r="AD501"/>
  <c r="AE501"/>
  <c r="AF501"/>
  <c r="AG501"/>
  <c r="AH501"/>
  <c r="AI501"/>
  <c r="AC502"/>
  <c r="AD502"/>
  <c r="AE502"/>
  <c r="AF502"/>
  <c r="AG502"/>
  <c r="AH502"/>
  <c r="AI502"/>
  <c r="AC503"/>
  <c r="AD503"/>
  <c r="AE503"/>
  <c r="AF503"/>
  <c r="AG503"/>
  <c r="AH503"/>
  <c r="AI503"/>
  <c r="AC504"/>
  <c r="AD504"/>
  <c r="AE504"/>
  <c r="AF504"/>
  <c r="AG504"/>
  <c r="AH504"/>
  <c r="AI504"/>
  <c r="AC505"/>
  <c r="AD505"/>
  <c r="AE505"/>
  <c r="AF505"/>
  <c r="AG505"/>
  <c r="AH505"/>
  <c r="AI505"/>
  <c r="AC506"/>
  <c r="AD506"/>
  <c r="AE506"/>
  <c r="AF506"/>
  <c r="AG506"/>
  <c r="AH506"/>
  <c r="AI506"/>
  <c r="AC507"/>
  <c r="AD507"/>
  <c r="AE507"/>
  <c r="AF507"/>
  <c r="AG507"/>
  <c r="AH507"/>
  <c r="AI507"/>
  <c r="AC508"/>
  <c r="AD508"/>
  <c r="AE508"/>
  <c r="AF508"/>
  <c r="AG508"/>
  <c r="AH508"/>
  <c r="AI508"/>
  <c r="AC509"/>
  <c r="AD509"/>
  <c r="AE509"/>
  <c r="AF509"/>
  <c r="AG509"/>
  <c r="AH509"/>
  <c r="AI509"/>
  <c r="AC510"/>
  <c r="AD510"/>
  <c r="AE510"/>
  <c r="AF510"/>
  <c r="AG510"/>
  <c r="AH510"/>
  <c r="AI510"/>
  <c r="B447"/>
  <c r="C447" s="1"/>
  <c r="B448"/>
  <c r="C448" s="1"/>
  <c r="F448"/>
  <c r="B449"/>
  <c r="C449" s="1"/>
  <c r="F449"/>
  <c r="B450"/>
  <c r="C450" s="1"/>
  <c r="D450"/>
  <c r="F450"/>
  <c r="B451"/>
  <c r="C451" s="1"/>
  <c r="B452"/>
  <c r="C452" s="1"/>
  <c r="F452"/>
  <c r="B453"/>
  <c r="C453" s="1"/>
  <c r="F453"/>
  <c r="B454"/>
  <c r="C454" s="1"/>
  <c r="D454"/>
  <c r="F454"/>
  <c r="B455"/>
  <c r="C455" s="1"/>
  <c r="B456"/>
  <c r="C456" s="1"/>
  <c r="F456"/>
  <c r="B457"/>
  <c r="C457" s="1"/>
  <c r="F457"/>
  <c r="B458"/>
  <c r="C458" s="1"/>
  <c r="D458"/>
  <c r="F458"/>
  <c r="B459"/>
  <c r="C459" s="1"/>
  <c r="B460"/>
  <c r="C460" s="1"/>
  <c r="F460"/>
  <c r="B461"/>
  <c r="C461" s="1"/>
  <c r="F461"/>
  <c r="B462"/>
  <c r="C462" s="1"/>
  <c r="D462"/>
  <c r="F462"/>
  <c r="B463"/>
  <c r="C463" s="1"/>
  <c r="B464"/>
  <c r="C464" s="1"/>
  <c r="F464"/>
  <c r="B465"/>
  <c r="C465" s="1"/>
  <c r="F465"/>
  <c r="B466"/>
  <c r="C466" s="1"/>
  <c r="D466"/>
  <c r="F466"/>
  <c r="B467"/>
  <c r="C467" s="1"/>
  <c r="B468"/>
  <c r="C468" s="1"/>
  <c r="F468"/>
  <c r="B469"/>
  <c r="C469" s="1"/>
  <c r="F469"/>
  <c r="B470"/>
  <c r="C470" s="1"/>
  <c r="D470"/>
  <c r="F470"/>
  <c r="B471"/>
  <c r="C471" s="1"/>
  <c r="B472"/>
  <c r="C472" s="1"/>
  <c r="F472"/>
  <c r="B473"/>
  <c r="C473" s="1"/>
  <c r="F473"/>
  <c r="B474"/>
  <c r="C474" s="1"/>
  <c r="F474"/>
  <c r="B475"/>
  <c r="C475" s="1"/>
  <c r="B476"/>
  <c r="C476" s="1"/>
  <c r="F476"/>
  <c r="B477"/>
  <c r="C477" s="1"/>
  <c r="F477"/>
  <c r="B478"/>
  <c r="C478" s="1"/>
  <c r="D478"/>
  <c r="F478"/>
  <c r="B479"/>
  <c r="C479" s="1"/>
  <c r="B480"/>
  <c r="C480" s="1"/>
  <c r="F480"/>
  <c r="B481"/>
  <c r="C481" s="1"/>
  <c r="F481"/>
  <c r="B482"/>
  <c r="C482" s="1"/>
  <c r="D482"/>
  <c r="F482"/>
  <c r="B483"/>
  <c r="C483" s="1"/>
  <c r="B484"/>
  <c r="C484" s="1"/>
  <c r="F484"/>
  <c r="B485"/>
  <c r="C485" s="1"/>
  <c r="F485"/>
  <c r="B486"/>
  <c r="C486" s="1"/>
  <c r="F486"/>
  <c r="B487"/>
  <c r="C487" s="1"/>
  <c r="B488"/>
  <c r="C488" s="1"/>
  <c r="B489"/>
  <c r="C489" s="1"/>
  <c r="B490"/>
  <c r="C490" s="1"/>
  <c r="F490"/>
  <c r="B491"/>
  <c r="C491" s="1"/>
  <c r="B492"/>
  <c r="C492" s="1"/>
  <c r="B493"/>
  <c r="C493" s="1"/>
  <c r="B494"/>
  <c r="C494" s="1"/>
  <c r="F494"/>
  <c r="B495"/>
  <c r="C495" s="1"/>
  <c r="B496"/>
  <c r="C496" s="1"/>
  <c r="B497"/>
  <c r="C497" s="1"/>
  <c r="B498"/>
  <c r="C498" s="1"/>
  <c r="F498"/>
  <c r="B499"/>
  <c r="C499" s="1"/>
  <c r="B500"/>
  <c r="C500" s="1"/>
  <c r="B501"/>
  <c r="C501" s="1"/>
  <c r="B502"/>
  <c r="C502" s="1"/>
  <c r="F502"/>
  <c r="B503"/>
  <c r="C503" s="1"/>
  <c r="B504"/>
  <c r="C504" s="1"/>
  <c r="B505"/>
  <c r="C505" s="1"/>
  <c r="B506"/>
  <c r="C506" s="1"/>
  <c r="F506"/>
  <c r="B507"/>
  <c r="C507" s="1"/>
  <c r="B508"/>
  <c r="C508" s="1"/>
  <c r="B509"/>
  <c r="C509" s="1"/>
  <c r="B510"/>
  <c r="C510" s="1"/>
  <c r="F510"/>
  <c r="N44" i="8"/>
  <c r="N81" s="1"/>
  <c r="M5"/>
  <c r="N5"/>
  <c r="N3"/>
  <c r="N45" s="1"/>
  <c r="M2"/>
  <c r="N2"/>
  <c r="B69" i="7"/>
  <c r="B70"/>
  <c r="B71"/>
  <c r="B72"/>
  <c r="B73"/>
  <c r="B74"/>
  <c r="B75"/>
  <c r="B76"/>
  <c r="B77"/>
  <c r="B78"/>
  <c r="O72" i="9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AB383" i="1"/>
  <c r="AC383"/>
  <c r="AD383"/>
  <c r="AE383"/>
  <c r="AF383"/>
  <c r="AG383"/>
  <c r="AH383"/>
  <c r="AI383"/>
  <c r="AB384"/>
  <c r="AC384"/>
  <c r="AD384"/>
  <c r="AE384"/>
  <c r="AF384"/>
  <c r="AG384"/>
  <c r="AH384"/>
  <c r="AI384"/>
  <c r="AB385"/>
  <c r="AC385"/>
  <c r="AD385"/>
  <c r="AE385"/>
  <c r="AF385"/>
  <c r="AG385"/>
  <c r="AH385"/>
  <c r="AI385"/>
  <c r="AJ385"/>
  <c r="AB386"/>
  <c r="AC386"/>
  <c r="AD386"/>
  <c r="AE386"/>
  <c r="AF386"/>
  <c r="AG386"/>
  <c r="AH386"/>
  <c r="AI386"/>
  <c r="AJ386" s="1"/>
  <c r="AB387"/>
  <c r="AC387"/>
  <c r="AD387"/>
  <c r="AE387"/>
  <c r="AF387"/>
  <c r="AG387"/>
  <c r="AH387"/>
  <c r="AI387"/>
  <c r="AJ387" s="1"/>
  <c r="AB388"/>
  <c r="AC388"/>
  <c r="AD388"/>
  <c r="AE388"/>
  <c r="AF388"/>
  <c r="AG388"/>
  <c r="AH388"/>
  <c r="AI388"/>
  <c r="AB389"/>
  <c r="AC389"/>
  <c r="AD389"/>
  <c r="AE389"/>
  <c r="AF389"/>
  <c r="AG389"/>
  <c r="AH389"/>
  <c r="AI389"/>
  <c r="AJ389" s="1"/>
  <c r="AB390"/>
  <c r="AC390"/>
  <c r="AD390"/>
  <c r="AE390"/>
  <c r="AF390"/>
  <c r="AG390"/>
  <c r="AH390"/>
  <c r="AI390"/>
  <c r="AB391"/>
  <c r="AC391"/>
  <c r="AD391"/>
  <c r="AE391"/>
  <c r="AF391"/>
  <c r="AG391"/>
  <c r="AH391"/>
  <c r="AI391"/>
  <c r="AB392"/>
  <c r="AC392"/>
  <c r="AD392"/>
  <c r="AE392"/>
  <c r="AF392"/>
  <c r="AG392"/>
  <c r="AH392"/>
  <c r="AI392"/>
  <c r="AB393"/>
  <c r="AC393"/>
  <c r="AD393"/>
  <c r="AE393"/>
  <c r="AF393"/>
  <c r="AG393"/>
  <c r="AH393"/>
  <c r="AI393"/>
  <c r="AJ393" s="1"/>
  <c r="AB394"/>
  <c r="AC394"/>
  <c r="AD394"/>
  <c r="AE394"/>
  <c r="AF394"/>
  <c r="AG394"/>
  <c r="AH394"/>
  <c r="AI394"/>
  <c r="AB395"/>
  <c r="AC395"/>
  <c r="AD395"/>
  <c r="AE395"/>
  <c r="AF395"/>
  <c r="AG395"/>
  <c r="AH395"/>
  <c r="AI395"/>
  <c r="AB396"/>
  <c r="AC396"/>
  <c r="AD396"/>
  <c r="AE396"/>
  <c r="AF396"/>
  <c r="AG396"/>
  <c r="AH396"/>
  <c r="AI396"/>
  <c r="AB397"/>
  <c r="AC397"/>
  <c r="AD397"/>
  <c r="AE397"/>
  <c r="AF397"/>
  <c r="AG397"/>
  <c r="AH397"/>
  <c r="AI397"/>
  <c r="AB398"/>
  <c r="AC398"/>
  <c r="AD398"/>
  <c r="AE398"/>
  <c r="AF398"/>
  <c r="AG398"/>
  <c r="AH398"/>
  <c r="AI398"/>
  <c r="AB399"/>
  <c r="AC399"/>
  <c r="AD399"/>
  <c r="AE399"/>
  <c r="AF399"/>
  <c r="AG399"/>
  <c r="AH399"/>
  <c r="AI399"/>
  <c r="AB400"/>
  <c r="AC400"/>
  <c r="AD400"/>
  <c r="AE400"/>
  <c r="AF400"/>
  <c r="AG400"/>
  <c r="AH400"/>
  <c r="AI400"/>
  <c r="AB401"/>
  <c r="AC401"/>
  <c r="AD401"/>
  <c r="AE401"/>
  <c r="AF401"/>
  <c r="AG401"/>
  <c r="AH401"/>
  <c r="AI401"/>
  <c r="AJ401" s="1"/>
  <c r="AB402"/>
  <c r="AC402"/>
  <c r="AD402"/>
  <c r="AE402"/>
  <c r="AF402"/>
  <c r="AG402"/>
  <c r="AH402"/>
  <c r="AI402"/>
  <c r="AB403"/>
  <c r="AC403"/>
  <c r="AD403"/>
  <c r="AE403"/>
  <c r="AF403"/>
  <c r="AG403"/>
  <c r="AH403"/>
  <c r="AI403"/>
  <c r="AB404"/>
  <c r="AC404"/>
  <c r="AD404"/>
  <c r="AE404"/>
  <c r="AF404"/>
  <c r="AG404"/>
  <c r="AH404"/>
  <c r="AI404"/>
  <c r="AB405"/>
  <c r="AC405"/>
  <c r="AD405"/>
  <c r="AE405"/>
  <c r="AF405"/>
  <c r="AG405"/>
  <c r="AH405"/>
  <c r="AI405"/>
  <c r="AB406"/>
  <c r="AC406"/>
  <c r="AD406"/>
  <c r="AE406"/>
  <c r="AF406"/>
  <c r="AG406"/>
  <c r="AH406"/>
  <c r="AI406"/>
  <c r="AB407"/>
  <c r="AC407"/>
  <c r="AD407"/>
  <c r="AE407"/>
  <c r="AF407"/>
  <c r="AG407"/>
  <c r="AH407"/>
  <c r="AI407"/>
  <c r="AB408"/>
  <c r="AC408"/>
  <c r="AD408"/>
  <c r="AE408"/>
  <c r="AF408"/>
  <c r="AG408"/>
  <c r="AH408"/>
  <c r="AI408"/>
  <c r="AB409"/>
  <c r="AC409"/>
  <c r="AD409"/>
  <c r="AE409"/>
  <c r="AF409"/>
  <c r="AG409"/>
  <c r="AH409"/>
  <c r="AI409"/>
  <c r="AB410"/>
  <c r="AC410"/>
  <c r="AD410"/>
  <c r="AE410"/>
  <c r="AF410"/>
  <c r="AG410"/>
  <c r="AH410"/>
  <c r="AI410"/>
  <c r="AB411"/>
  <c r="AC411"/>
  <c r="AD411"/>
  <c r="AE411"/>
  <c r="AF411"/>
  <c r="AG411"/>
  <c r="AH411"/>
  <c r="AI411"/>
  <c r="AB412"/>
  <c r="AC412"/>
  <c r="AD412"/>
  <c r="AE412"/>
  <c r="AF412"/>
  <c r="AG412"/>
  <c r="AH412"/>
  <c r="AI412"/>
  <c r="AB413"/>
  <c r="AC413"/>
  <c r="AD413"/>
  <c r="AE413"/>
  <c r="AF413"/>
  <c r="AG413"/>
  <c r="AH413"/>
  <c r="AI413"/>
  <c r="AB414"/>
  <c r="AC414"/>
  <c r="AD414"/>
  <c r="AE414"/>
  <c r="AF414"/>
  <c r="AG414"/>
  <c r="AH414"/>
  <c r="AI414"/>
  <c r="AB415"/>
  <c r="AC415"/>
  <c r="AD415"/>
  <c r="AE415"/>
  <c r="AF415"/>
  <c r="AG415"/>
  <c r="AH415"/>
  <c r="AI415"/>
  <c r="AB416"/>
  <c r="AC416"/>
  <c r="AD416"/>
  <c r="AE416"/>
  <c r="AF416"/>
  <c r="AG416"/>
  <c r="AH416"/>
  <c r="AI416"/>
  <c r="AB417"/>
  <c r="AC417"/>
  <c r="AD417"/>
  <c r="AE417"/>
  <c r="AF417"/>
  <c r="AG417"/>
  <c r="AH417"/>
  <c r="AI417"/>
  <c r="AJ417"/>
  <c r="AB418"/>
  <c r="AC418"/>
  <c r="AD418"/>
  <c r="AE418"/>
  <c r="AF418"/>
  <c r="AG418"/>
  <c r="AH418"/>
  <c r="AI418"/>
  <c r="AJ418" s="1"/>
  <c r="AB419"/>
  <c r="AC419"/>
  <c r="AD419"/>
  <c r="AE419"/>
  <c r="AF419"/>
  <c r="AG419"/>
  <c r="AH419"/>
  <c r="AI419"/>
  <c r="AJ419" s="1"/>
  <c r="AB420"/>
  <c r="AC420"/>
  <c r="AD420"/>
  <c r="AE420"/>
  <c r="AF420"/>
  <c r="AG420"/>
  <c r="AH420"/>
  <c r="AI420"/>
  <c r="AB421"/>
  <c r="AC421"/>
  <c r="AD421"/>
  <c r="AE421"/>
  <c r="AF421"/>
  <c r="AG421"/>
  <c r="AH421"/>
  <c r="AI421"/>
  <c r="AJ421" s="1"/>
  <c r="AB422"/>
  <c r="AC422"/>
  <c r="AD422"/>
  <c r="AE422"/>
  <c r="AF422"/>
  <c r="AG422"/>
  <c r="AH422"/>
  <c r="AI422"/>
  <c r="AB423"/>
  <c r="AC423"/>
  <c r="AD423"/>
  <c r="AE423"/>
  <c r="AF423"/>
  <c r="AG423"/>
  <c r="AH423"/>
  <c r="AI423"/>
  <c r="AB424"/>
  <c r="AC424"/>
  <c r="AD424"/>
  <c r="AE424"/>
  <c r="AF424"/>
  <c r="AG424"/>
  <c r="AH424"/>
  <c r="AI424"/>
  <c r="AB425"/>
  <c r="AC425"/>
  <c r="AD425"/>
  <c r="AE425"/>
  <c r="AF425"/>
  <c r="AG425"/>
  <c r="AH425"/>
  <c r="AI425"/>
  <c r="AJ425" s="1"/>
  <c r="AB426"/>
  <c r="AC426"/>
  <c r="AD426"/>
  <c r="AE426"/>
  <c r="AF426"/>
  <c r="AG426"/>
  <c r="AH426"/>
  <c r="AI426"/>
  <c r="AB427"/>
  <c r="AC427"/>
  <c r="AD427"/>
  <c r="AE427"/>
  <c r="AF427"/>
  <c r="AG427"/>
  <c r="AH427"/>
  <c r="AI427"/>
  <c r="AB428"/>
  <c r="AC428"/>
  <c r="AD428"/>
  <c r="AE428"/>
  <c r="AF428"/>
  <c r="AG428"/>
  <c r="AH428"/>
  <c r="AI428"/>
  <c r="AB429"/>
  <c r="AC429"/>
  <c r="AD429"/>
  <c r="AE429"/>
  <c r="AF429"/>
  <c r="AG429"/>
  <c r="AH429"/>
  <c r="AI429"/>
  <c r="AB430"/>
  <c r="AC430"/>
  <c r="AD430"/>
  <c r="AE430"/>
  <c r="AF430"/>
  <c r="AG430"/>
  <c r="AH430"/>
  <c r="AI430"/>
  <c r="AB431"/>
  <c r="AC431"/>
  <c r="AD431"/>
  <c r="AE431"/>
  <c r="AF431"/>
  <c r="AG431"/>
  <c r="AH431"/>
  <c r="AI431"/>
  <c r="AB432"/>
  <c r="AC432"/>
  <c r="AD432"/>
  <c r="AE432"/>
  <c r="AF432"/>
  <c r="AG432"/>
  <c r="AH432"/>
  <c r="AI432"/>
  <c r="AB433"/>
  <c r="AC433"/>
  <c r="AD433"/>
  <c r="AE433"/>
  <c r="AF433"/>
  <c r="AG433"/>
  <c r="AH433"/>
  <c r="AI433"/>
  <c r="AB434"/>
  <c r="AC434"/>
  <c r="AD434"/>
  <c r="AE434"/>
  <c r="AF434"/>
  <c r="AG434"/>
  <c r="AH434"/>
  <c r="AI434"/>
  <c r="AJ434" s="1"/>
  <c r="AB435"/>
  <c r="AC435"/>
  <c r="AD435"/>
  <c r="AE435"/>
  <c r="AF435"/>
  <c r="AG435"/>
  <c r="AH435"/>
  <c r="AI435"/>
  <c r="AB436"/>
  <c r="AC436"/>
  <c r="AD436"/>
  <c r="AE436"/>
  <c r="AF436"/>
  <c r="AG436"/>
  <c r="AH436"/>
  <c r="AI436"/>
  <c r="AB437"/>
  <c r="AC437"/>
  <c r="AD437"/>
  <c r="AE437"/>
  <c r="AF437"/>
  <c r="AG437"/>
  <c r="AH437"/>
  <c r="AI437"/>
  <c r="AB438"/>
  <c r="AC438"/>
  <c r="AD438"/>
  <c r="AE438"/>
  <c r="AF438"/>
  <c r="AG438"/>
  <c r="AH438"/>
  <c r="AI438"/>
  <c r="AB439"/>
  <c r="AC439"/>
  <c r="AD439"/>
  <c r="AE439"/>
  <c r="AF439"/>
  <c r="AG439"/>
  <c r="AH439"/>
  <c r="AI439"/>
  <c r="AB440"/>
  <c r="AC440"/>
  <c r="AD440"/>
  <c r="AE440"/>
  <c r="AF440"/>
  <c r="AG440"/>
  <c r="AH440"/>
  <c r="AI440"/>
  <c r="AB441"/>
  <c r="AC441"/>
  <c r="AD441"/>
  <c r="AE441"/>
  <c r="AF441"/>
  <c r="AG441"/>
  <c r="AH441"/>
  <c r="AI441"/>
  <c r="AB442"/>
  <c r="AC442"/>
  <c r="AD442"/>
  <c r="AE442"/>
  <c r="AF442"/>
  <c r="AG442"/>
  <c r="AH442"/>
  <c r="AI442"/>
  <c r="AB443"/>
  <c r="AC443"/>
  <c r="AD443"/>
  <c r="AE443"/>
  <c r="AF443"/>
  <c r="AG443"/>
  <c r="AH443"/>
  <c r="AI443"/>
  <c r="AB444"/>
  <c r="AC444"/>
  <c r="AD444"/>
  <c r="AE444"/>
  <c r="AF444"/>
  <c r="AG444"/>
  <c r="AH444"/>
  <c r="AI444"/>
  <c r="AB445"/>
  <c r="AC445"/>
  <c r="AD445"/>
  <c r="AE445"/>
  <c r="AF445"/>
  <c r="AG445"/>
  <c r="AH445"/>
  <c r="AI445"/>
  <c r="AB446"/>
  <c r="AC446"/>
  <c r="AD446"/>
  <c r="AE446"/>
  <c r="AF446"/>
  <c r="AG446"/>
  <c r="AH446"/>
  <c r="AI446"/>
  <c r="B384"/>
  <c r="F384" s="1"/>
  <c r="B385"/>
  <c r="D385" s="1"/>
  <c r="F385"/>
  <c r="B386"/>
  <c r="F386"/>
  <c r="B387"/>
  <c r="D387"/>
  <c r="F387"/>
  <c r="B388"/>
  <c r="F388" s="1"/>
  <c r="B389"/>
  <c r="D389" s="1"/>
  <c r="F389"/>
  <c r="B390"/>
  <c r="F390"/>
  <c r="B391"/>
  <c r="D391"/>
  <c r="F391"/>
  <c r="B392"/>
  <c r="F392" s="1"/>
  <c r="B393"/>
  <c r="D393" s="1"/>
  <c r="F393"/>
  <c r="B394"/>
  <c r="F394"/>
  <c r="B395"/>
  <c r="D395"/>
  <c r="F395"/>
  <c r="B396"/>
  <c r="F396" s="1"/>
  <c r="B397"/>
  <c r="D397" s="1"/>
  <c r="F397"/>
  <c r="B398"/>
  <c r="F398"/>
  <c r="B399"/>
  <c r="D399"/>
  <c r="F399"/>
  <c r="B400"/>
  <c r="F400" s="1"/>
  <c r="B401"/>
  <c r="D401" s="1"/>
  <c r="F401"/>
  <c r="B402"/>
  <c r="F402"/>
  <c r="B403"/>
  <c r="D403"/>
  <c r="F403"/>
  <c r="B404"/>
  <c r="F404" s="1"/>
  <c r="B405"/>
  <c r="D405" s="1"/>
  <c r="F405"/>
  <c r="B406"/>
  <c r="F406"/>
  <c r="B407"/>
  <c r="D407"/>
  <c r="F407"/>
  <c r="B408"/>
  <c r="F408" s="1"/>
  <c r="B409"/>
  <c r="D409" s="1"/>
  <c r="F409"/>
  <c r="B410"/>
  <c r="F410"/>
  <c r="B411"/>
  <c r="D411"/>
  <c r="F411"/>
  <c r="B412"/>
  <c r="F412" s="1"/>
  <c r="B413"/>
  <c r="D413" s="1"/>
  <c r="F413"/>
  <c r="B414"/>
  <c r="F414"/>
  <c r="B415"/>
  <c r="D415"/>
  <c r="F415"/>
  <c r="B416"/>
  <c r="F416" s="1"/>
  <c r="B417"/>
  <c r="D417" s="1"/>
  <c r="F417"/>
  <c r="B418"/>
  <c r="F418"/>
  <c r="B419"/>
  <c r="D419"/>
  <c r="F419"/>
  <c r="B420"/>
  <c r="F420" s="1"/>
  <c r="B421"/>
  <c r="D421" s="1"/>
  <c r="F421"/>
  <c r="B422"/>
  <c r="F422"/>
  <c r="B423"/>
  <c r="D423"/>
  <c r="F423"/>
  <c r="B424"/>
  <c r="F424" s="1"/>
  <c r="B425"/>
  <c r="D425" s="1"/>
  <c r="F425"/>
  <c r="B426"/>
  <c r="F426"/>
  <c r="B427"/>
  <c r="D427"/>
  <c r="F427"/>
  <c r="B428"/>
  <c r="F428" s="1"/>
  <c r="B429"/>
  <c r="D429" s="1"/>
  <c r="F429"/>
  <c r="B430"/>
  <c r="F430"/>
  <c r="B431"/>
  <c r="D431"/>
  <c r="F431"/>
  <c r="B432"/>
  <c r="F432" s="1"/>
  <c r="B433"/>
  <c r="D433" s="1"/>
  <c r="F433"/>
  <c r="B434"/>
  <c r="F434"/>
  <c r="B435"/>
  <c r="D435"/>
  <c r="F435"/>
  <c r="B436"/>
  <c r="F436" s="1"/>
  <c r="B437"/>
  <c r="D437" s="1"/>
  <c r="F437"/>
  <c r="B438"/>
  <c r="F438"/>
  <c r="B439"/>
  <c r="D439"/>
  <c r="F439"/>
  <c r="B440"/>
  <c r="F440" s="1"/>
  <c r="B441"/>
  <c r="C441" s="1"/>
  <c r="D441"/>
  <c r="F441"/>
  <c r="B442"/>
  <c r="C442" s="1"/>
  <c r="F442"/>
  <c r="C443"/>
  <c r="D443"/>
  <c r="E443"/>
  <c r="F443"/>
  <c r="G443"/>
  <c r="B444"/>
  <c r="C444" s="1"/>
  <c r="B445"/>
  <c r="C445" s="1"/>
  <c r="F445"/>
  <c r="B446"/>
  <c r="C446" s="1"/>
  <c r="B383"/>
  <c r="C383" s="1"/>
  <c r="M3" i="8"/>
  <c r="M46" s="1"/>
  <c r="M44"/>
  <c r="M81" s="1"/>
  <c r="N72" i="9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AB319" i="1"/>
  <c r="AC319"/>
  <c r="AD319"/>
  <c r="AE319"/>
  <c r="AF319"/>
  <c r="AG319"/>
  <c r="AH319"/>
  <c r="AI319"/>
  <c r="AB320"/>
  <c r="AC320"/>
  <c r="AD320"/>
  <c r="AE320"/>
  <c r="AF320"/>
  <c r="AG320"/>
  <c r="AH320"/>
  <c r="AI320"/>
  <c r="AB321"/>
  <c r="AC321"/>
  <c r="AD321"/>
  <c r="AE321"/>
  <c r="AF321"/>
  <c r="AG321"/>
  <c r="AH321"/>
  <c r="AI321"/>
  <c r="AB322"/>
  <c r="AC322"/>
  <c r="AD322"/>
  <c r="AE322"/>
  <c r="AF322"/>
  <c r="AG322"/>
  <c r="AH322"/>
  <c r="AI322"/>
  <c r="AB323"/>
  <c r="AC323"/>
  <c r="AD323"/>
  <c r="AE323"/>
  <c r="AF323"/>
  <c r="AG323"/>
  <c r="AH323"/>
  <c r="AI323"/>
  <c r="AB324"/>
  <c r="AC324"/>
  <c r="AD324"/>
  <c r="AE324"/>
  <c r="AF324"/>
  <c r="AG324"/>
  <c r="AH324"/>
  <c r="AI324"/>
  <c r="AB325"/>
  <c r="AC325"/>
  <c r="AD325"/>
  <c r="AE325"/>
  <c r="AF325"/>
  <c r="AG325"/>
  <c r="AH325"/>
  <c r="AI325"/>
  <c r="AB326"/>
  <c r="AC326"/>
  <c r="AD326"/>
  <c r="AE326"/>
  <c r="AF326"/>
  <c r="AG326"/>
  <c r="AH326"/>
  <c r="AI326"/>
  <c r="AB327"/>
  <c r="AC327"/>
  <c r="AD327"/>
  <c r="AE327"/>
  <c r="AF327"/>
  <c r="AG327"/>
  <c r="AH327"/>
  <c r="AI327"/>
  <c r="AJ327"/>
  <c r="AB328"/>
  <c r="AC328"/>
  <c r="AD328"/>
  <c r="AE328"/>
  <c r="AF328"/>
  <c r="AG328"/>
  <c r="AH328"/>
  <c r="AI328"/>
  <c r="AJ328" s="1"/>
  <c r="AB329"/>
  <c r="AC329"/>
  <c r="AD329"/>
  <c r="AE329"/>
  <c r="AF329"/>
  <c r="AG329"/>
  <c r="AH329"/>
  <c r="AI329"/>
  <c r="AJ329" s="1"/>
  <c r="AB330"/>
  <c r="AC330"/>
  <c r="AD330"/>
  <c r="AE330"/>
  <c r="AF330"/>
  <c r="AG330"/>
  <c r="AH330"/>
  <c r="AI330"/>
  <c r="AB331"/>
  <c r="AC331"/>
  <c r="AD331"/>
  <c r="AE331"/>
  <c r="AF331"/>
  <c r="AG331"/>
  <c r="AH331"/>
  <c r="AI331"/>
  <c r="AJ331" s="1"/>
  <c r="AB332"/>
  <c r="AC332"/>
  <c r="AD332"/>
  <c r="AE332"/>
  <c r="AF332"/>
  <c r="AG332"/>
  <c r="AH332"/>
  <c r="AI332"/>
  <c r="AB333"/>
  <c r="AC333"/>
  <c r="AD333"/>
  <c r="AE333"/>
  <c r="AF333"/>
  <c r="AG333"/>
  <c r="AH333"/>
  <c r="AI333"/>
  <c r="AB334"/>
  <c r="AC334"/>
  <c r="AD334"/>
  <c r="AE334"/>
  <c r="AF334"/>
  <c r="AG334"/>
  <c r="AH334"/>
  <c r="AI334"/>
  <c r="AB335"/>
  <c r="AC335"/>
  <c r="AD335"/>
  <c r="AE335"/>
  <c r="AF335"/>
  <c r="AG335"/>
  <c r="AH335"/>
  <c r="AI335"/>
  <c r="AJ335" s="1"/>
  <c r="AB336"/>
  <c r="AC336"/>
  <c r="AD336"/>
  <c r="AE336"/>
  <c r="AF336"/>
  <c r="AG336"/>
  <c r="AH336"/>
  <c r="AI336"/>
  <c r="AB337"/>
  <c r="AC337"/>
  <c r="AD337"/>
  <c r="AE337"/>
  <c r="AF337"/>
  <c r="AG337"/>
  <c r="AH337"/>
  <c r="AI337"/>
  <c r="AB338"/>
  <c r="AC338"/>
  <c r="AD338"/>
  <c r="AE338"/>
  <c r="AF338"/>
  <c r="AG338"/>
  <c r="AH338"/>
  <c r="AI338"/>
  <c r="AB339"/>
  <c r="AC339"/>
  <c r="AD339"/>
  <c r="AE339"/>
  <c r="AF339"/>
  <c r="AG339"/>
  <c r="AH339"/>
  <c r="AI339"/>
  <c r="AB340"/>
  <c r="AC340"/>
  <c r="AD340"/>
  <c r="AE340"/>
  <c r="AF340"/>
  <c r="AG340"/>
  <c r="AH340"/>
  <c r="AI340"/>
  <c r="AB341"/>
  <c r="AC341"/>
  <c r="AD341"/>
  <c r="AE341"/>
  <c r="AF341"/>
  <c r="AG341"/>
  <c r="AH341"/>
  <c r="AI341"/>
  <c r="AB342"/>
  <c r="AC342"/>
  <c r="AD342"/>
  <c r="AE342"/>
  <c r="AF342"/>
  <c r="AG342"/>
  <c r="AH342"/>
  <c r="AI342"/>
  <c r="AB343"/>
  <c r="AC343"/>
  <c r="AD343"/>
  <c r="AE343"/>
  <c r="AF343"/>
  <c r="AG343"/>
  <c r="AH343"/>
  <c r="AI343"/>
  <c r="AJ343" s="1"/>
  <c r="AB344"/>
  <c r="AC344"/>
  <c r="AD344"/>
  <c r="AE344"/>
  <c r="AF344"/>
  <c r="AG344"/>
  <c r="AH344"/>
  <c r="AI344"/>
  <c r="AB345"/>
  <c r="AC345"/>
  <c r="AD345"/>
  <c r="AE345"/>
  <c r="AF345"/>
  <c r="AG345"/>
  <c r="AH345"/>
  <c r="AI345"/>
  <c r="AB346"/>
  <c r="AC346"/>
  <c r="AD346"/>
  <c r="AE346"/>
  <c r="AF346"/>
  <c r="AG346"/>
  <c r="AH346"/>
  <c r="AI346"/>
  <c r="AB347"/>
  <c r="AC347"/>
  <c r="AD347"/>
  <c r="AE347"/>
  <c r="AF347"/>
  <c r="AG347"/>
  <c r="AH347"/>
  <c r="AI347"/>
  <c r="AB348"/>
  <c r="AC348"/>
  <c r="AD348"/>
  <c r="AE348"/>
  <c r="AF348"/>
  <c r="AG348"/>
  <c r="AH348"/>
  <c r="AI348"/>
  <c r="AB349"/>
  <c r="AC349"/>
  <c r="AD349"/>
  <c r="AE349"/>
  <c r="AF349"/>
  <c r="AG349"/>
  <c r="AH349"/>
  <c r="AI349"/>
  <c r="AB350"/>
  <c r="AC350"/>
  <c r="AD350"/>
  <c r="AE350"/>
  <c r="AF350"/>
  <c r="AG350"/>
  <c r="AH350"/>
  <c r="AI350"/>
  <c r="AB351"/>
  <c r="AC351"/>
  <c r="AD351"/>
  <c r="AE351"/>
  <c r="AF351"/>
  <c r="AG351"/>
  <c r="AH351"/>
  <c r="AI351"/>
  <c r="AB352"/>
  <c r="AC352"/>
  <c r="AD352"/>
  <c r="AE352"/>
  <c r="AF352"/>
  <c r="AG352"/>
  <c r="AH352"/>
  <c r="AI352"/>
  <c r="AB353"/>
  <c r="AC353"/>
  <c r="AD353"/>
  <c r="AE353"/>
  <c r="AF353"/>
  <c r="AG353"/>
  <c r="AH353"/>
  <c r="AI353"/>
  <c r="AB354"/>
  <c r="AC354"/>
  <c r="AD354"/>
  <c r="AE354"/>
  <c r="AF354"/>
  <c r="AG354"/>
  <c r="AH354"/>
  <c r="AI354"/>
  <c r="AB355"/>
  <c r="AC355"/>
  <c r="AD355"/>
  <c r="AE355"/>
  <c r="AF355"/>
  <c r="AG355"/>
  <c r="AH355"/>
  <c r="AI355"/>
  <c r="AB356"/>
  <c r="AC356"/>
  <c r="AD356"/>
  <c r="AE356"/>
  <c r="AF356"/>
  <c r="AG356"/>
  <c r="AH356"/>
  <c r="AI356"/>
  <c r="AB357"/>
  <c r="AC357"/>
  <c r="AD357"/>
  <c r="AE357"/>
  <c r="AF357"/>
  <c r="AG357"/>
  <c r="AH357"/>
  <c r="AI357"/>
  <c r="AB358"/>
  <c r="AC358"/>
  <c r="AD358"/>
  <c r="AE358"/>
  <c r="AF358"/>
  <c r="AG358"/>
  <c r="AH358"/>
  <c r="AI358"/>
  <c r="AB359"/>
  <c r="AC359"/>
  <c r="AD359"/>
  <c r="AE359"/>
  <c r="AF359"/>
  <c r="AG359"/>
  <c r="AH359"/>
  <c r="AI359"/>
  <c r="AJ359"/>
  <c r="AB360"/>
  <c r="AC360"/>
  <c r="AD360"/>
  <c r="AE360"/>
  <c r="AF360"/>
  <c r="AG360"/>
  <c r="AH360"/>
  <c r="AI360"/>
  <c r="AJ360" s="1"/>
  <c r="AB361"/>
  <c r="AC361"/>
  <c r="AD361"/>
  <c r="AE361"/>
  <c r="AF361"/>
  <c r="AG361"/>
  <c r="AH361"/>
  <c r="AI361"/>
  <c r="AJ361" s="1"/>
  <c r="AB362"/>
  <c r="AC362"/>
  <c r="AD362"/>
  <c r="AE362"/>
  <c r="AF362"/>
  <c r="AG362"/>
  <c r="AH362"/>
  <c r="AI362"/>
  <c r="AB363"/>
  <c r="AC363"/>
  <c r="AD363"/>
  <c r="AE363"/>
  <c r="AF363"/>
  <c r="AG363"/>
  <c r="AH363"/>
  <c r="AI363"/>
  <c r="AJ363" s="1"/>
  <c r="AB364"/>
  <c r="AC364"/>
  <c r="AD364"/>
  <c r="AE364"/>
  <c r="AF364"/>
  <c r="AG364"/>
  <c r="AH364"/>
  <c r="AI364"/>
  <c r="AB365"/>
  <c r="AC365"/>
  <c r="AD365"/>
  <c r="AE365"/>
  <c r="AF365"/>
  <c r="AG365"/>
  <c r="AH365"/>
  <c r="AI365"/>
  <c r="AB366"/>
  <c r="AC366"/>
  <c r="AD366"/>
  <c r="AE366"/>
  <c r="AF366"/>
  <c r="AG366"/>
  <c r="AH366"/>
  <c r="AI366"/>
  <c r="AB367"/>
  <c r="AC367"/>
  <c r="AD367"/>
  <c r="AE367"/>
  <c r="AF367"/>
  <c r="AG367"/>
  <c r="AH367"/>
  <c r="AI367"/>
  <c r="AJ367" s="1"/>
  <c r="AB368"/>
  <c r="AC368"/>
  <c r="AD368"/>
  <c r="AE368"/>
  <c r="AF368"/>
  <c r="AG368"/>
  <c r="AH368"/>
  <c r="AI368"/>
  <c r="AB369"/>
  <c r="AC369"/>
  <c r="AD369"/>
  <c r="AE369"/>
  <c r="AF369"/>
  <c r="AG369"/>
  <c r="AH369"/>
  <c r="AI369"/>
  <c r="AB370"/>
  <c r="AC370"/>
  <c r="AD370"/>
  <c r="AE370"/>
  <c r="AF370"/>
  <c r="AG370"/>
  <c r="AH370"/>
  <c r="AI370"/>
  <c r="AB371"/>
  <c r="AC371"/>
  <c r="AD371"/>
  <c r="AE371"/>
  <c r="AF371"/>
  <c r="AG371"/>
  <c r="AH371"/>
  <c r="AI371"/>
  <c r="AB372"/>
  <c r="AC372"/>
  <c r="AD372"/>
  <c r="AE372"/>
  <c r="AF372"/>
  <c r="AG372"/>
  <c r="AH372"/>
  <c r="AI372"/>
  <c r="AB373"/>
  <c r="AC373"/>
  <c r="AD373"/>
  <c r="AE373"/>
  <c r="AF373"/>
  <c r="AG373"/>
  <c r="AH373"/>
  <c r="AI373"/>
  <c r="AB374"/>
  <c r="AC374"/>
  <c r="AD374"/>
  <c r="AE374"/>
  <c r="AF374"/>
  <c r="AG374"/>
  <c r="AH374"/>
  <c r="AI374"/>
  <c r="AB375"/>
  <c r="AC375"/>
  <c r="AD375"/>
  <c r="AE375"/>
  <c r="AF375"/>
  <c r="AG375"/>
  <c r="AH375"/>
  <c r="AI375"/>
  <c r="AJ375" s="1"/>
  <c r="AB376"/>
  <c r="AC376"/>
  <c r="AD376"/>
  <c r="AE376"/>
  <c r="AF376"/>
  <c r="AG376"/>
  <c r="AH376"/>
  <c r="AI376"/>
  <c r="AB377"/>
  <c r="AC377"/>
  <c r="AD377"/>
  <c r="AE377"/>
  <c r="AF377"/>
  <c r="AG377"/>
  <c r="AH377"/>
  <c r="AI377"/>
  <c r="AB378"/>
  <c r="AC378"/>
  <c r="AD378"/>
  <c r="AE378"/>
  <c r="AF378"/>
  <c r="AG378"/>
  <c r="AH378"/>
  <c r="AI378"/>
  <c r="AB379"/>
  <c r="AC379"/>
  <c r="AD379"/>
  <c r="AE379"/>
  <c r="AF379"/>
  <c r="AG379"/>
  <c r="AH379"/>
  <c r="AI379"/>
  <c r="AB380"/>
  <c r="AC380"/>
  <c r="AD380"/>
  <c r="AE380"/>
  <c r="AF380"/>
  <c r="AG380"/>
  <c r="AH380"/>
  <c r="AI380"/>
  <c r="AB381"/>
  <c r="AC381"/>
  <c r="AD381"/>
  <c r="AE381"/>
  <c r="AF381"/>
  <c r="AG381"/>
  <c r="AH381"/>
  <c r="AI381"/>
  <c r="AB382"/>
  <c r="AC382"/>
  <c r="AD382"/>
  <c r="AE382"/>
  <c r="AF382"/>
  <c r="AG382"/>
  <c r="AH382"/>
  <c r="AI382"/>
  <c r="B319"/>
  <c r="F319" s="1"/>
  <c r="B320"/>
  <c r="C320" s="1"/>
  <c r="E320"/>
  <c r="B321"/>
  <c r="C321" s="1"/>
  <c r="F321"/>
  <c r="B322"/>
  <c r="F322" s="1"/>
  <c r="B323"/>
  <c r="C323" s="1"/>
  <c r="B324"/>
  <c r="F324" s="1"/>
  <c r="B325"/>
  <c r="C325" s="1"/>
  <c r="F325"/>
  <c r="B326"/>
  <c r="F326" s="1"/>
  <c r="B327"/>
  <c r="C327" s="1"/>
  <c r="B328"/>
  <c r="F328" s="1"/>
  <c r="B329"/>
  <c r="C329" s="1"/>
  <c r="F329"/>
  <c r="B330"/>
  <c r="F330" s="1"/>
  <c r="B331"/>
  <c r="C331" s="1"/>
  <c r="B332"/>
  <c r="F332" s="1"/>
  <c r="B333"/>
  <c r="C333" s="1"/>
  <c r="F333"/>
  <c r="B334"/>
  <c r="F334" s="1"/>
  <c r="B335"/>
  <c r="C335" s="1"/>
  <c r="B336"/>
  <c r="F336" s="1"/>
  <c r="B337"/>
  <c r="C337" s="1"/>
  <c r="F337"/>
  <c r="B338"/>
  <c r="F338" s="1"/>
  <c r="B339"/>
  <c r="C339" s="1"/>
  <c r="B340"/>
  <c r="F340" s="1"/>
  <c r="B341"/>
  <c r="C341" s="1"/>
  <c r="F341"/>
  <c r="B342"/>
  <c r="F342" s="1"/>
  <c r="B343"/>
  <c r="C343" s="1"/>
  <c r="B344"/>
  <c r="F344" s="1"/>
  <c r="B345"/>
  <c r="C345" s="1"/>
  <c r="F345"/>
  <c r="B346"/>
  <c r="F346" s="1"/>
  <c r="B347"/>
  <c r="C347" s="1"/>
  <c r="B348"/>
  <c r="F348" s="1"/>
  <c r="B349"/>
  <c r="C349" s="1"/>
  <c r="F349"/>
  <c r="B350"/>
  <c r="F350" s="1"/>
  <c r="B351"/>
  <c r="C351" s="1"/>
  <c r="B352"/>
  <c r="F352" s="1"/>
  <c r="B353"/>
  <c r="C353" s="1"/>
  <c r="F353"/>
  <c r="B354"/>
  <c r="F354" s="1"/>
  <c r="B355"/>
  <c r="C355" s="1"/>
  <c r="B356"/>
  <c r="F356" s="1"/>
  <c r="B357"/>
  <c r="C357" s="1"/>
  <c r="F357"/>
  <c r="B358"/>
  <c r="F358" s="1"/>
  <c r="B359"/>
  <c r="C359" s="1"/>
  <c r="B360"/>
  <c r="F360" s="1"/>
  <c r="B361"/>
  <c r="C361" s="1"/>
  <c r="F361"/>
  <c r="B362"/>
  <c r="F362" s="1"/>
  <c r="B363"/>
  <c r="C363" s="1"/>
  <c r="B364"/>
  <c r="F364" s="1"/>
  <c r="B365"/>
  <c r="G365" s="1"/>
  <c r="D365"/>
  <c r="F365"/>
  <c r="B366"/>
  <c r="B367"/>
  <c r="G367" s="1"/>
  <c r="D367"/>
  <c r="F367"/>
  <c r="B368"/>
  <c r="F368" s="1"/>
  <c r="B369"/>
  <c r="C369" s="1"/>
  <c r="F369"/>
  <c r="B370"/>
  <c r="B371"/>
  <c r="G371" s="1"/>
  <c r="F371"/>
  <c r="B372"/>
  <c r="F372" s="1"/>
  <c r="B373"/>
  <c r="G373" s="1"/>
  <c r="F373"/>
  <c r="B374"/>
  <c r="B375"/>
  <c r="G375" s="1"/>
  <c r="F375"/>
  <c r="B376"/>
  <c r="F376" s="1"/>
  <c r="B377"/>
  <c r="C377" s="1"/>
  <c r="B378"/>
  <c r="B379"/>
  <c r="G379" s="1"/>
  <c r="F379"/>
  <c r="B380"/>
  <c r="F380"/>
  <c r="B381"/>
  <c r="G381" s="1"/>
  <c r="C381"/>
  <c r="D381"/>
  <c r="E381"/>
  <c r="F381"/>
  <c r="B382"/>
  <c r="F74" i="9"/>
  <c r="G74"/>
  <c r="H74"/>
  <c r="I74"/>
  <c r="J74"/>
  <c r="K74"/>
  <c r="L74"/>
  <c r="M74"/>
  <c r="F75"/>
  <c r="G75"/>
  <c r="H75"/>
  <c r="I75"/>
  <c r="J75"/>
  <c r="K75"/>
  <c r="L75"/>
  <c r="M75"/>
  <c r="F76"/>
  <c r="G76"/>
  <c r="H76"/>
  <c r="I76"/>
  <c r="J76"/>
  <c r="K76"/>
  <c r="L76"/>
  <c r="M76"/>
  <c r="F77"/>
  <c r="G77"/>
  <c r="H77"/>
  <c r="I77"/>
  <c r="J77"/>
  <c r="K77"/>
  <c r="L77"/>
  <c r="M77"/>
  <c r="F78"/>
  <c r="G78"/>
  <c r="H78"/>
  <c r="I78"/>
  <c r="J78"/>
  <c r="K78"/>
  <c r="L78"/>
  <c r="M78"/>
  <c r="F79"/>
  <c r="G79"/>
  <c r="H79"/>
  <c r="I79"/>
  <c r="J79"/>
  <c r="K79"/>
  <c r="L79"/>
  <c r="M79"/>
  <c r="F80"/>
  <c r="G80"/>
  <c r="H80"/>
  <c r="I80"/>
  <c r="J80"/>
  <c r="K80"/>
  <c r="L80"/>
  <c r="M80"/>
  <c r="F81"/>
  <c r="G81"/>
  <c r="H81"/>
  <c r="I81"/>
  <c r="J81"/>
  <c r="K81"/>
  <c r="L81"/>
  <c r="M81"/>
  <c r="F82"/>
  <c r="G82"/>
  <c r="H82"/>
  <c r="I82"/>
  <c r="J82"/>
  <c r="K82"/>
  <c r="L82"/>
  <c r="M82"/>
  <c r="F83"/>
  <c r="G83"/>
  <c r="H83"/>
  <c r="I83"/>
  <c r="J83"/>
  <c r="K83"/>
  <c r="L83"/>
  <c r="M83"/>
  <c r="F84"/>
  <c r="G84"/>
  <c r="H84"/>
  <c r="I84"/>
  <c r="J84"/>
  <c r="K84"/>
  <c r="L84"/>
  <c r="M84"/>
  <c r="F85"/>
  <c r="G85"/>
  <c r="H85"/>
  <c r="I85"/>
  <c r="J85"/>
  <c r="K85"/>
  <c r="L85"/>
  <c r="M85"/>
  <c r="F86"/>
  <c r="G86"/>
  <c r="H86"/>
  <c r="I86"/>
  <c r="J86"/>
  <c r="K86"/>
  <c r="L86"/>
  <c r="M86"/>
  <c r="F87"/>
  <c r="G87"/>
  <c r="H87"/>
  <c r="I87"/>
  <c r="J87"/>
  <c r="K87"/>
  <c r="L87"/>
  <c r="M87"/>
  <c r="F88"/>
  <c r="G88"/>
  <c r="H88"/>
  <c r="I88"/>
  <c r="J88"/>
  <c r="K88"/>
  <c r="L88"/>
  <c r="M88"/>
  <c r="F89"/>
  <c r="G89"/>
  <c r="H89"/>
  <c r="I89"/>
  <c r="J89"/>
  <c r="K89"/>
  <c r="L89"/>
  <c r="M89"/>
  <c r="F90"/>
  <c r="G90"/>
  <c r="H90"/>
  <c r="I90"/>
  <c r="J90"/>
  <c r="K90"/>
  <c r="L90"/>
  <c r="M90"/>
  <c r="F91"/>
  <c r="G91"/>
  <c r="H91"/>
  <c r="I91"/>
  <c r="J91"/>
  <c r="K91"/>
  <c r="L91"/>
  <c r="M91"/>
  <c r="F92"/>
  <c r="G92"/>
  <c r="H92"/>
  <c r="I92"/>
  <c r="J92"/>
  <c r="K92"/>
  <c r="L92"/>
  <c r="M92"/>
  <c r="F93"/>
  <c r="G93"/>
  <c r="H93"/>
  <c r="I93"/>
  <c r="J93"/>
  <c r="K93"/>
  <c r="L93"/>
  <c r="M93"/>
  <c r="F94"/>
  <c r="G94"/>
  <c r="H94"/>
  <c r="I94"/>
  <c r="J94"/>
  <c r="K94"/>
  <c r="L94"/>
  <c r="M94"/>
  <c r="F95"/>
  <c r="G95"/>
  <c r="H95"/>
  <c r="I95"/>
  <c r="J95"/>
  <c r="K95"/>
  <c r="L95"/>
  <c r="M95"/>
  <c r="F96"/>
  <c r="G96"/>
  <c r="H96"/>
  <c r="I96"/>
  <c r="J96"/>
  <c r="K96"/>
  <c r="L96"/>
  <c r="M96"/>
  <c r="F97"/>
  <c r="G97"/>
  <c r="H97"/>
  <c r="I97"/>
  <c r="J97"/>
  <c r="K97"/>
  <c r="L97"/>
  <c r="M97"/>
  <c r="F98"/>
  <c r="G98"/>
  <c r="H98"/>
  <c r="I98"/>
  <c r="J98"/>
  <c r="K98"/>
  <c r="L98"/>
  <c r="M98"/>
  <c r="F99"/>
  <c r="G99"/>
  <c r="H99"/>
  <c r="I99"/>
  <c r="J99"/>
  <c r="K99"/>
  <c r="L99"/>
  <c r="M99"/>
  <c r="F100"/>
  <c r="G100"/>
  <c r="H100"/>
  <c r="I100"/>
  <c r="J100"/>
  <c r="K100"/>
  <c r="L100"/>
  <c r="M100"/>
  <c r="F101"/>
  <c r="G101"/>
  <c r="H101"/>
  <c r="I101"/>
  <c r="J101"/>
  <c r="K101"/>
  <c r="L101"/>
  <c r="M101"/>
  <c r="F102"/>
  <c r="G102"/>
  <c r="H102"/>
  <c r="I102"/>
  <c r="J102"/>
  <c r="K102"/>
  <c r="L102"/>
  <c r="M102"/>
  <c r="F103"/>
  <c r="G103"/>
  <c r="H103"/>
  <c r="I103"/>
  <c r="J103"/>
  <c r="K103"/>
  <c r="L103"/>
  <c r="M103"/>
  <c r="F104"/>
  <c r="G104"/>
  <c r="H104"/>
  <c r="I104"/>
  <c r="J104"/>
  <c r="K104"/>
  <c r="L104"/>
  <c r="M104"/>
  <c r="G73"/>
  <c r="H73"/>
  <c r="I73"/>
  <c r="J73"/>
  <c r="K73"/>
  <c r="L73"/>
  <c r="M73"/>
  <c r="F73"/>
  <c r="G72"/>
  <c r="H72"/>
  <c r="I72"/>
  <c r="J72"/>
  <c r="K72"/>
  <c r="L72"/>
  <c r="M72"/>
  <c r="F72"/>
  <c r="C73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D73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B73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H5" i="8"/>
  <c r="I5"/>
  <c r="K5"/>
  <c r="L5"/>
  <c r="G5"/>
  <c r="H2"/>
  <c r="I2"/>
  <c r="J2"/>
  <c r="K2"/>
  <c r="L2"/>
  <c r="G2"/>
  <c r="E82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D86"/>
  <c r="D87" s="1"/>
  <c r="D88" s="1"/>
  <c r="D89" s="1"/>
  <c r="D90"/>
  <c r="D91" s="1"/>
  <c r="D92" s="1"/>
  <c r="D93" s="1"/>
  <c r="D94"/>
  <c r="D95" s="1"/>
  <c r="D96" s="1"/>
  <c r="D97" s="1"/>
  <c r="D98"/>
  <c r="D99" s="1"/>
  <c r="D100" s="1"/>
  <c r="D101" s="1"/>
  <c r="D102"/>
  <c r="D103" s="1"/>
  <c r="D104" s="1"/>
  <c r="D105" s="1"/>
  <c r="D106"/>
  <c r="D107" s="1"/>
  <c r="D108" s="1"/>
  <c r="D109" s="1"/>
  <c r="D110"/>
  <c r="D111" s="1"/>
  <c r="D112" s="1"/>
  <c r="D113" s="1"/>
  <c r="D82"/>
  <c r="D83" s="1"/>
  <c r="D84" s="1"/>
  <c r="D85" s="1"/>
  <c r="C90"/>
  <c r="C91" s="1"/>
  <c r="C92" s="1"/>
  <c r="C93" s="1"/>
  <c r="C94" s="1"/>
  <c r="C95" s="1"/>
  <c r="C96" s="1"/>
  <c r="C97" s="1"/>
  <c r="C98"/>
  <c r="C99" s="1"/>
  <c r="C100" s="1"/>
  <c r="C101" s="1"/>
  <c r="C102" s="1"/>
  <c r="C103" s="1"/>
  <c r="C104" s="1"/>
  <c r="C105" s="1"/>
  <c r="C106"/>
  <c r="C107" s="1"/>
  <c r="C108" s="1"/>
  <c r="C109" s="1"/>
  <c r="C110" s="1"/>
  <c r="C111" s="1"/>
  <c r="C112" s="1"/>
  <c r="C113" s="1"/>
  <c r="C82"/>
  <c r="C83" s="1"/>
  <c r="C84" s="1"/>
  <c r="C85" s="1"/>
  <c r="C86" s="1"/>
  <c r="C87" s="1"/>
  <c r="C88" s="1"/>
  <c r="C89" s="1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82"/>
  <c r="J4"/>
  <c r="G4"/>
  <c r="L3"/>
  <c r="L46" s="1"/>
  <c r="H3"/>
  <c r="H46" s="1"/>
  <c r="I3"/>
  <c r="I45" s="1"/>
  <c r="J3"/>
  <c r="K3"/>
  <c r="K45" s="1"/>
  <c r="G3"/>
  <c r="G47" s="1"/>
  <c r="G84" s="1"/>
  <c r="AJ7" i="1"/>
  <c r="AJ10"/>
  <c r="AJ11"/>
  <c r="AJ13"/>
  <c r="AJ16"/>
  <c r="AJ18"/>
  <c r="AJ20"/>
  <c r="AJ22"/>
  <c r="AJ23"/>
  <c r="AJ27"/>
  <c r="AJ28"/>
  <c r="AJ30"/>
  <c r="AJ33"/>
  <c r="AJ99"/>
  <c r="AJ130"/>
  <c r="B3" i="7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2"/>
  <c r="D3" i="1"/>
  <c r="E3"/>
  <c r="F3"/>
  <c r="G3"/>
  <c r="D4"/>
  <c r="E4"/>
  <c r="F4"/>
  <c r="G4"/>
  <c r="D5"/>
  <c r="E5"/>
  <c r="F5"/>
  <c r="G5"/>
  <c r="D6"/>
  <c r="E6"/>
  <c r="F6"/>
  <c r="G6"/>
  <c r="D7"/>
  <c r="E7"/>
  <c r="F7"/>
  <c r="G7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D21"/>
  <c r="E21"/>
  <c r="F21"/>
  <c r="G21"/>
  <c r="D22"/>
  <c r="E22"/>
  <c r="F22"/>
  <c r="G22"/>
  <c r="D23"/>
  <c r="E23"/>
  <c r="F23"/>
  <c r="G23"/>
  <c r="D24"/>
  <c r="E24"/>
  <c r="F24"/>
  <c r="G24"/>
  <c r="D25"/>
  <c r="E25"/>
  <c r="F25"/>
  <c r="G25"/>
  <c r="D26"/>
  <c r="E26"/>
  <c r="F26"/>
  <c r="G26"/>
  <c r="D27"/>
  <c r="E27"/>
  <c r="F27"/>
  <c r="G27"/>
  <c r="D28"/>
  <c r="E28"/>
  <c r="F28"/>
  <c r="G28"/>
  <c r="D29"/>
  <c r="E29"/>
  <c r="F29"/>
  <c r="G29"/>
  <c r="D30"/>
  <c r="E30"/>
  <c r="F30"/>
  <c r="G30"/>
  <c r="D31"/>
  <c r="E31"/>
  <c r="F31"/>
  <c r="G31"/>
  <c r="D32"/>
  <c r="E32"/>
  <c r="F32"/>
  <c r="G32"/>
  <c r="D33"/>
  <c r="E33"/>
  <c r="F33"/>
  <c r="G33"/>
  <c r="D135"/>
  <c r="E135"/>
  <c r="F135"/>
  <c r="G135"/>
  <c r="G2"/>
  <c r="F2"/>
  <c r="E2"/>
  <c r="D2"/>
  <c r="G3" i="3"/>
  <c r="H3"/>
  <c r="I3"/>
  <c r="G4"/>
  <c r="H4"/>
  <c r="I4"/>
  <c r="G5"/>
  <c r="H5"/>
  <c r="I5"/>
  <c r="G6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G14"/>
  <c r="H14"/>
  <c r="I14"/>
  <c r="G15"/>
  <c r="H15"/>
  <c r="I15"/>
  <c r="G16"/>
  <c r="H16"/>
  <c r="I16"/>
  <c r="G17"/>
  <c r="H17"/>
  <c r="I17"/>
  <c r="G18"/>
  <c r="H18"/>
  <c r="I18"/>
  <c r="G19"/>
  <c r="H19"/>
  <c r="I19"/>
  <c r="G20"/>
  <c r="H20"/>
  <c r="I20"/>
  <c r="G21"/>
  <c r="H21"/>
  <c r="I21"/>
  <c r="G22"/>
  <c r="H22"/>
  <c r="I22"/>
  <c r="G23"/>
  <c r="H23"/>
  <c r="I23"/>
  <c r="G24"/>
  <c r="H24"/>
  <c r="I24"/>
  <c r="G25"/>
  <c r="H25"/>
  <c r="I25"/>
  <c r="G26"/>
  <c r="H26"/>
  <c r="I26"/>
  <c r="G27"/>
  <c r="H27"/>
  <c r="I27"/>
  <c r="G28"/>
  <c r="H28"/>
  <c r="I28"/>
  <c r="G29"/>
  <c r="H29"/>
  <c r="I29"/>
  <c r="G30"/>
  <c r="H30"/>
  <c r="I30"/>
  <c r="G31"/>
  <c r="H31"/>
  <c r="I31"/>
  <c r="G32"/>
  <c r="H32"/>
  <c r="I32"/>
  <c r="G33"/>
  <c r="H33"/>
  <c r="I33"/>
  <c r="G34"/>
  <c r="H34"/>
  <c r="I34"/>
  <c r="G35"/>
  <c r="H35"/>
  <c r="I35"/>
  <c r="G36"/>
  <c r="H36"/>
  <c r="I36"/>
  <c r="G37"/>
  <c r="H37"/>
  <c r="I37"/>
  <c r="G38"/>
  <c r="H38"/>
  <c r="I38"/>
  <c r="G39"/>
  <c r="H39"/>
  <c r="I39"/>
  <c r="G40"/>
  <c r="H40"/>
  <c r="I40"/>
  <c r="G41"/>
  <c r="H41"/>
  <c r="I41"/>
  <c r="G42"/>
  <c r="H42"/>
  <c r="I42"/>
  <c r="G43"/>
  <c r="H43"/>
  <c r="I43"/>
  <c r="G44"/>
  <c r="H44"/>
  <c r="I44"/>
  <c r="G45"/>
  <c r="H45"/>
  <c r="I45"/>
  <c r="G46"/>
  <c r="H46"/>
  <c r="I46"/>
  <c r="G47"/>
  <c r="H47"/>
  <c r="I47"/>
  <c r="G48"/>
  <c r="H48"/>
  <c r="I48"/>
  <c r="G49"/>
  <c r="H49"/>
  <c r="I49"/>
  <c r="G50"/>
  <c r="H50"/>
  <c r="I50"/>
  <c r="G51"/>
  <c r="H51"/>
  <c r="I51"/>
  <c r="G52"/>
  <c r="H52"/>
  <c r="I52"/>
  <c r="G53"/>
  <c r="H53"/>
  <c r="I53"/>
  <c r="G54"/>
  <c r="H54"/>
  <c r="I54"/>
  <c r="G55"/>
  <c r="H55"/>
  <c r="I55"/>
  <c r="G56"/>
  <c r="H56"/>
  <c r="I56"/>
  <c r="G57"/>
  <c r="H57"/>
  <c r="I57"/>
  <c r="G58"/>
  <c r="H58"/>
  <c r="I58"/>
  <c r="G59"/>
  <c r="H59"/>
  <c r="I59"/>
  <c r="G60"/>
  <c r="H60"/>
  <c r="I60"/>
  <c r="G61"/>
  <c r="H61"/>
  <c r="I61"/>
  <c r="G62"/>
  <c r="H62"/>
  <c r="I62"/>
  <c r="G63"/>
  <c r="H63"/>
  <c r="I63"/>
  <c r="G64"/>
  <c r="H64"/>
  <c r="I64"/>
  <c r="G65"/>
  <c r="H65"/>
  <c r="I65"/>
  <c r="I2"/>
  <c r="H2"/>
  <c r="G2"/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135"/>
  <c r="C2"/>
  <c r="B34"/>
  <c r="D34" s="1"/>
  <c r="B35"/>
  <c r="B36"/>
  <c r="D36" s="1"/>
  <c r="B37"/>
  <c r="B38"/>
  <c r="D38" s="1"/>
  <c r="B39"/>
  <c r="B40"/>
  <c r="D40" s="1"/>
  <c r="B41"/>
  <c r="AI160"/>
  <c r="AI3"/>
  <c r="AI4"/>
  <c r="AI5"/>
  <c r="AI6"/>
  <c r="AI8"/>
  <c r="AI9"/>
  <c r="AI12"/>
  <c r="AI14"/>
  <c r="AI15"/>
  <c r="AI17"/>
  <c r="AI19"/>
  <c r="AI21"/>
  <c r="AI24"/>
  <c r="AI25"/>
  <c r="AI26"/>
  <c r="AI29"/>
  <c r="AI31"/>
  <c r="AI32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2"/>
  <c r="AI129"/>
  <c r="AI128"/>
  <c r="AB128"/>
  <c r="AC128"/>
  <c r="AD128"/>
  <c r="AE128"/>
  <c r="AF128"/>
  <c r="AG128"/>
  <c r="AH128"/>
  <c r="AB129"/>
  <c r="AC129"/>
  <c r="AD129"/>
  <c r="AE129"/>
  <c r="AF129"/>
  <c r="AG129"/>
  <c r="AH129"/>
  <c r="AB130"/>
  <c r="AC130"/>
  <c r="AD130"/>
  <c r="AE130"/>
  <c r="AF130"/>
  <c r="AG130"/>
  <c r="AH130"/>
  <c r="AB131"/>
  <c r="AC131"/>
  <c r="AD131"/>
  <c r="AE131"/>
  <c r="AF131"/>
  <c r="AG131"/>
  <c r="AH131"/>
  <c r="AB132"/>
  <c r="AC132"/>
  <c r="AD132"/>
  <c r="AE132"/>
  <c r="AF132"/>
  <c r="AG132"/>
  <c r="AH132"/>
  <c r="AB133"/>
  <c r="AC133"/>
  <c r="AD133"/>
  <c r="AE133"/>
  <c r="AF133"/>
  <c r="AG133"/>
  <c r="AH133"/>
  <c r="AB134"/>
  <c r="AC134"/>
  <c r="AD134"/>
  <c r="AE134"/>
  <c r="AF134"/>
  <c r="AG134"/>
  <c r="AH134"/>
  <c r="AB135"/>
  <c r="AC135"/>
  <c r="AD135"/>
  <c r="AE135"/>
  <c r="AF135"/>
  <c r="AG135"/>
  <c r="AH135"/>
  <c r="AB136"/>
  <c r="AC136"/>
  <c r="AD136"/>
  <c r="AE136"/>
  <c r="AF136"/>
  <c r="AG136"/>
  <c r="AH136"/>
  <c r="AB137"/>
  <c r="AC137"/>
  <c r="AD137"/>
  <c r="AE137"/>
  <c r="AF137"/>
  <c r="AG137"/>
  <c r="AH137"/>
  <c r="AB138"/>
  <c r="AC138"/>
  <c r="AD138"/>
  <c r="AE138"/>
  <c r="AF138"/>
  <c r="AG138"/>
  <c r="AH138"/>
  <c r="AB139"/>
  <c r="AC139"/>
  <c r="AD139"/>
  <c r="AE139"/>
  <c r="AF139"/>
  <c r="AG139"/>
  <c r="AH139"/>
  <c r="AB140"/>
  <c r="AC140"/>
  <c r="AD140"/>
  <c r="AE140"/>
  <c r="AF140"/>
  <c r="AG140"/>
  <c r="AH140"/>
  <c r="AB141"/>
  <c r="AC141"/>
  <c r="AD141"/>
  <c r="AE141"/>
  <c r="AF141"/>
  <c r="AG141"/>
  <c r="AH141"/>
  <c r="AB142"/>
  <c r="AC142"/>
  <c r="AD142"/>
  <c r="AE142"/>
  <c r="AF142"/>
  <c r="AG142"/>
  <c r="AH142"/>
  <c r="AB143"/>
  <c r="AC143"/>
  <c r="AD143"/>
  <c r="AE143"/>
  <c r="AF143"/>
  <c r="AG143"/>
  <c r="AH143"/>
  <c r="AB144"/>
  <c r="AC144"/>
  <c r="AD144"/>
  <c r="AE144"/>
  <c r="AF144"/>
  <c r="AG144"/>
  <c r="AH144"/>
  <c r="AB145"/>
  <c r="AC145"/>
  <c r="AD145"/>
  <c r="AE145"/>
  <c r="AF145"/>
  <c r="AG145"/>
  <c r="AH145"/>
  <c r="AB146"/>
  <c r="AC146"/>
  <c r="AD146"/>
  <c r="AE146"/>
  <c r="AF146"/>
  <c r="AG146"/>
  <c r="AH146"/>
  <c r="AB147"/>
  <c r="AC147"/>
  <c r="AD147"/>
  <c r="AE147"/>
  <c r="AF147"/>
  <c r="AG147"/>
  <c r="AH147"/>
  <c r="AB148"/>
  <c r="AC148"/>
  <c r="AD148"/>
  <c r="AE148"/>
  <c r="AF148"/>
  <c r="AG148"/>
  <c r="AH148"/>
  <c r="AB149"/>
  <c r="AC149"/>
  <c r="AD149"/>
  <c r="AE149"/>
  <c r="AF149"/>
  <c r="AG149"/>
  <c r="AH149"/>
  <c r="AB150"/>
  <c r="AC150"/>
  <c r="AD150"/>
  <c r="AE150"/>
  <c r="AF150"/>
  <c r="AG150"/>
  <c r="AH150"/>
  <c r="AB151"/>
  <c r="AC151"/>
  <c r="AD151"/>
  <c r="AE151"/>
  <c r="AF151"/>
  <c r="AG151"/>
  <c r="AH151"/>
  <c r="AB152"/>
  <c r="AC152"/>
  <c r="AD152"/>
  <c r="AE152"/>
  <c r="AF152"/>
  <c r="AG152"/>
  <c r="AH152"/>
  <c r="AB153"/>
  <c r="AC153"/>
  <c r="AD153"/>
  <c r="AE153"/>
  <c r="AF153"/>
  <c r="AG153"/>
  <c r="AH153"/>
  <c r="AB154"/>
  <c r="AC154"/>
  <c r="AD154"/>
  <c r="AE154"/>
  <c r="AF154"/>
  <c r="AG154"/>
  <c r="AH154"/>
  <c r="AB155"/>
  <c r="AC155"/>
  <c r="AD155"/>
  <c r="AE155"/>
  <c r="AF155"/>
  <c r="AG155"/>
  <c r="AH155"/>
  <c r="AB156"/>
  <c r="AC156"/>
  <c r="AD156"/>
  <c r="AE156"/>
  <c r="AF156"/>
  <c r="AG156"/>
  <c r="AH156"/>
  <c r="AB157"/>
  <c r="AC157"/>
  <c r="AD157"/>
  <c r="AE157"/>
  <c r="AF157"/>
  <c r="AG157"/>
  <c r="AH157"/>
  <c r="AB158"/>
  <c r="AC158"/>
  <c r="AD158"/>
  <c r="AE158"/>
  <c r="AF158"/>
  <c r="AG158"/>
  <c r="AH158"/>
  <c r="AB159"/>
  <c r="AC159"/>
  <c r="AD159"/>
  <c r="AE159"/>
  <c r="AF159"/>
  <c r="AG159"/>
  <c r="AH159"/>
  <c r="A128"/>
  <c r="B128"/>
  <c r="A129"/>
  <c r="B129"/>
  <c r="A130"/>
  <c r="B130"/>
  <c r="A131"/>
  <c r="B131"/>
  <c r="A132"/>
  <c r="B132"/>
  <c r="A133"/>
  <c r="B133"/>
  <c r="A134"/>
  <c r="B134"/>
  <c r="A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B34"/>
  <c r="AC34"/>
  <c r="AD34"/>
  <c r="AE34"/>
  <c r="AF34"/>
  <c r="AG34"/>
  <c r="AH34"/>
  <c r="AB97"/>
  <c r="AC97"/>
  <c r="AD97"/>
  <c r="AE97"/>
  <c r="AF97"/>
  <c r="AG97"/>
  <c r="AH97"/>
  <c r="AB160"/>
  <c r="AC160"/>
  <c r="AD160"/>
  <c r="AE160"/>
  <c r="AF160"/>
  <c r="AG160"/>
  <c r="AH160"/>
  <c r="AB191"/>
  <c r="AC191"/>
  <c r="AD191"/>
  <c r="AE191"/>
  <c r="AF191"/>
  <c r="AG191"/>
  <c r="AH191"/>
  <c r="AB192"/>
  <c r="AC192"/>
  <c r="AD192"/>
  <c r="AE192"/>
  <c r="AF192"/>
  <c r="AG192"/>
  <c r="AH192"/>
  <c r="AB193"/>
  <c r="AC193"/>
  <c r="AD193"/>
  <c r="AE193"/>
  <c r="AF193"/>
  <c r="AG193"/>
  <c r="AH193"/>
  <c r="AB194"/>
  <c r="AC194"/>
  <c r="AD194"/>
  <c r="AE194"/>
  <c r="AF194"/>
  <c r="AG194"/>
  <c r="AH194"/>
  <c r="AB195"/>
  <c r="AC195"/>
  <c r="AD195"/>
  <c r="AE195"/>
  <c r="AF195"/>
  <c r="AG195"/>
  <c r="AH195"/>
  <c r="AB196"/>
  <c r="AC196"/>
  <c r="AD196"/>
  <c r="AE196"/>
  <c r="AF196"/>
  <c r="AG196"/>
  <c r="AH196"/>
  <c r="AB197"/>
  <c r="AC197"/>
  <c r="AD197"/>
  <c r="AE197"/>
  <c r="AF197"/>
  <c r="AG197"/>
  <c r="AH197"/>
  <c r="AB198"/>
  <c r="AC198"/>
  <c r="AD198"/>
  <c r="AE198"/>
  <c r="AF198"/>
  <c r="AG198"/>
  <c r="AH198"/>
  <c r="AB199"/>
  <c r="AC199"/>
  <c r="AD199"/>
  <c r="AE199"/>
  <c r="AF199"/>
  <c r="AG199"/>
  <c r="AH199"/>
  <c r="AB200"/>
  <c r="AC200"/>
  <c r="AD200"/>
  <c r="AE200"/>
  <c r="AF200"/>
  <c r="AG200"/>
  <c r="AH200"/>
  <c r="AB201"/>
  <c r="AC201"/>
  <c r="AD201"/>
  <c r="AE201"/>
  <c r="AF201"/>
  <c r="AG201"/>
  <c r="AH201"/>
  <c r="AB202"/>
  <c r="AC202"/>
  <c r="AD202"/>
  <c r="AE202"/>
  <c r="AF202"/>
  <c r="AG202"/>
  <c r="AH202"/>
  <c r="AB203"/>
  <c r="AC203"/>
  <c r="AD203"/>
  <c r="AE203"/>
  <c r="AF203"/>
  <c r="AG203"/>
  <c r="AH203"/>
  <c r="AB204"/>
  <c r="AC204"/>
  <c r="AD204"/>
  <c r="AE204"/>
  <c r="AF204"/>
  <c r="AG204"/>
  <c r="AH204"/>
  <c r="AB205"/>
  <c r="AC205"/>
  <c r="AD205"/>
  <c r="AE205"/>
  <c r="AF205"/>
  <c r="AG205"/>
  <c r="AH205"/>
  <c r="AB206"/>
  <c r="AC206"/>
  <c r="AD206"/>
  <c r="AE206"/>
  <c r="AF206"/>
  <c r="AG206"/>
  <c r="AH206"/>
  <c r="AB207"/>
  <c r="AC207"/>
  <c r="AD207"/>
  <c r="AE207"/>
  <c r="AF207"/>
  <c r="AG207"/>
  <c r="AH207"/>
  <c r="AB208"/>
  <c r="AC208"/>
  <c r="AD208"/>
  <c r="AE208"/>
  <c r="AF208"/>
  <c r="AG208"/>
  <c r="AH208"/>
  <c r="AB209"/>
  <c r="AC209"/>
  <c r="AD209"/>
  <c r="AE209"/>
  <c r="AF209"/>
  <c r="AG209"/>
  <c r="AH209"/>
  <c r="AB210"/>
  <c r="AC210"/>
  <c r="AD210"/>
  <c r="AE210"/>
  <c r="AF210"/>
  <c r="AG210"/>
  <c r="AH210"/>
  <c r="AB211"/>
  <c r="AC211"/>
  <c r="AD211"/>
  <c r="AE211"/>
  <c r="AF211"/>
  <c r="AG211"/>
  <c r="AH211"/>
  <c r="AB212"/>
  <c r="AC212"/>
  <c r="AD212"/>
  <c r="AE212"/>
  <c r="AF212"/>
  <c r="AG212"/>
  <c r="AH212"/>
  <c r="AB213"/>
  <c r="AC213"/>
  <c r="AD213"/>
  <c r="AE213"/>
  <c r="AF213"/>
  <c r="AG213"/>
  <c r="AH213"/>
  <c r="AB214"/>
  <c r="AC214"/>
  <c r="AD214"/>
  <c r="AE214"/>
  <c r="AF214"/>
  <c r="AG214"/>
  <c r="AH214"/>
  <c r="AB215"/>
  <c r="AC215"/>
  <c r="AD215"/>
  <c r="AE215"/>
  <c r="AF215"/>
  <c r="AG215"/>
  <c r="AH215"/>
  <c r="AB216"/>
  <c r="AC216"/>
  <c r="AD216"/>
  <c r="AE216"/>
  <c r="AF216"/>
  <c r="AG216"/>
  <c r="AH216"/>
  <c r="AB217"/>
  <c r="AC217"/>
  <c r="AD217"/>
  <c r="AE217"/>
  <c r="AF217"/>
  <c r="AG217"/>
  <c r="AH217"/>
  <c r="AB218"/>
  <c r="AC218"/>
  <c r="AD218"/>
  <c r="AE218"/>
  <c r="AF218"/>
  <c r="AG218"/>
  <c r="AH218"/>
  <c r="AB219"/>
  <c r="AC219"/>
  <c r="AD219"/>
  <c r="AE219"/>
  <c r="AF219"/>
  <c r="AG219"/>
  <c r="AH219"/>
  <c r="AB220"/>
  <c r="AC220"/>
  <c r="AD220"/>
  <c r="AE220"/>
  <c r="AF220"/>
  <c r="AG220"/>
  <c r="AH220"/>
  <c r="AB221"/>
  <c r="AC221"/>
  <c r="AD221"/>
  <c r="AE221"/>
  <c r="AF221"/>
  <c r="AG221"/>
  <c r="AH221"/>
  <c r="AB222"/>
  <c r="AC222"/>
  <c r="AD222"/>
  <c r="AE222"/>
  <c r="AF222"/>
  <c r="AG222"/>
  <c r="AH222"/>
  <c r="AB223"/>
  <c r="AC223"/>
  <c r="AD223"/>
  <c r="AE223"/>
  <c r="AF223"/>
  <c r="AG223"/>
  <c r="AH223"/>
  <c r="AB224"/>
  <c r="AC224"/>
  <c r="AD224"/>
  <c r="AE224"/>
  <c r="AF224"/>
  <c r="AG224"/>
  <c r="AH224"/>
  <c r="AB225"/>
  <c r="AC225"/>
  <c r="AD225"/>
  <c r="AE225"/>
  <c r="AF225"/>
  <c r="AG225"/>
  <c r="AH225"/>
  <c r="AB226"/>
  <c r="AC226"/>
  <c r="AD226"/>
  <c r="AE226"/>
  <c r="AF226"/>
  <c r="AG226"/>
  <c r="AH226"/>
  <c r="AB227"/>
  <c r="AC227"/>
  <c r="AD227"/>
  <c r="AE227"/>
  <c r="AF227"/>
  <c r="AG227"/>
  <c r="AH227"/>
  <c r="AB228"/>
  <c r="AC228"/>
  <c r="AD228"/>
  <c r="AE228"/>
  <c r="AF228"/>
  <c r="AG228"/>
  <c r="AH228"/>
  <c r="AB229"/>
  <c r="AC229"/>
  <c r="AD229"/>
  <c r="AE229"/>
  <c r="AF229"/>
  <c r="AG229"/>
  <c r="AH229"/>
  <c r="AB230"/>
  <c r="AC230"/>
  <c r="AD230"/>
  <c r="AE230"/>
  <c r="AF230"/>
  <c r="AG230"/>
  <c r="AH230"/>
  <c r="AB231"/>
  <c r="AC231"/>
  <c r="AD231"/>
  <c r="AE231"/>
  <c r="AF231"/>
  <c r="AG231"/>
  <c r="AH231"/>
  <c r="AB232"/>
  <c r="AC232"/>
  <c r="AD232"/>
  <c r="AE232"/>
  <c r="AF232"/>
  <c r="AG232"/>
  <c r="AH232"/>
  <c r="AB233"/>
  <c r="AC233"/>
  <c r="AD233"/>
  <c r="AE233"/>
  <c r="AF233"/>
  <c r="AG233"/>
  <c r="AH233"/>
  <c r="AB234"/>
  <c r="AC234"/>
  <c r="AD234"/>
  <c r="AE234"/>
  <c r="AF234"/>
  <c r="AG234"/>
  <c r="AH234"/>
  <c r="AB235"/>
  <c r="AC235"/>
  <c r="AD235"/>
  <c r="AE235"/>
  <c r="AF235"/>
  <c r="AG235"/>
  <c r="AH235"/>
  <c r="AB236"/>
  <c r="AC236"/>
  <c r="AD236"/>
  <c r="AE236"/>
  <c r="AF236"/>
  <c r="AG236"/>
  <c r="AH236"/>
  <c r="AB237"/>
  <c r="AC237"/>
  <c r="AD237"/>
  <c r="AE237"/>
  <c r="AF237"/>
  <c r="AG237"/>
  <c r="AH237"/>
  <c r="AB238"/>
  <c r="AC238"/>
  <c r="AD238"/>
  <c r="AE238"/>
  <c r="AF238"/>
  <c r="AG238"/>
  <c r="AH238"/>
  <c r="AB239"/>
  <c r="AC239"/>
  <c r="AD239"/>
  <c r="AE239"/>
  <c r="AF239"/>
  <c r="AG239"/>
  <c r="AH239"/>
  <c r="AB240"/>
  <c r="AC240"/>
  <c r="AD240"/>
  <c r="AE240"/>
  <c r="AF240"/>
  <c r="AG240"/>
  <c r="AH240"/>
  <c r="AB241"/>
  <c r="AC241"/>
  <c r="AD241"/>
  <c r="AE241"/>
  <c r="AF241"/>
  <c r="AG241"/>
  <c r="AH241"/>
  <c r="AB242"/>
  <c r="AC242"/>
  <c r="AD242"/>
  <c r="AE242"/>
  <c r="AF242"/>
  <c r="AG242"/>
  <c r="AH242"/>
  <c r="AB243"/>
  <c r="AC243"/>
  <c r="AD243"/>
  <c r="AE243"/>
  <c r="AF243"/>
  <c r="AG243"/>
  <c r="AH243"/>
  <c r="AB244"/>
  <c r="AC244"/>
  <c r="AD244"/>
  <c r="AE244"/>
  <c r="AF244"/>
  <c r="AG244"/>
  <c r="AH244"/>
  <c r="AB245"/>
  <c r="AC245"/>
  <c r="AD245"/>
  <c r="AE245"/>
  <c r="AF245"/>
  <c r="AG245"/>
  <c r="AH245"/>
  <c r="AB246"/>
  <c r="AC246"/>
  <c r="AD246"/>
  <c r="AE246"/>
  <c r="AF246"/>
  <c r="AG246"/>
  <c r="AH246"/>
  <c r="AB247"/>
  <c r="AC247"/>
  <c r="AD247"/>
  <c r="AE247"/>
  <c r="AF247"/>
  <c r="AG247"/>
  <c r="AH247"/>
  <c r="AB248"/>
  <c r="AC248"/>
  <c r="AD248"/>
  <c r="AE248"/>
  <c r="AF248"/>
  <c r="AG248"/>
  <c r="AH248"/>
  <c r="AB249"/>
  <c r="AC249"/>
  <c r="AD249"/>
  <c r="AE249"/>
  <c r="AF249"/>
  <c r="AG249"/>
  <c r="AH249"/>
  <c r="AB250"/>
  <c r="AC250"/>
  <c r="AD250"/>
  <c r="AE250"/>
  <c r="AF250"/>
  <c r="AG250"/>
  <c r="AH250"/>
  <c r="AB251"/>
  <c r="AC251"/>
  <c r="AD251"/>
  <c r="AE251"/>
  <c r="AF251"/>
  <c r="AG251"/>
  <c r="AH251"/>
  <c r="AB252"/>
  <c r="AC252"/>
  <c r="AD252"/>
  <c r="AE252"/>
  <c r="AF252"/>
  <c r="AG252"/>
  <c r="AH252"/>
  <c r="AB253"/>
  <c r="AC253"/>
  <c r="AD253"/>
  <c r="AE253"/>
  <c r="AF253"/>
  <c r="AG253"/>
  <c r="AH253"/>
  <c r="AB254"/>
  <c r="AC254"/>
  <c r="AD254"/>
  <c r="AE254"/>
  <c r="AF254"/>
  <c r="AG254"/>
  <c r="AH254"/>
  <c r="AB255"/>
  <c r="AC255"/>
  <c r="AD255"/>
  <c r="AE255"/>
  <c r="AF255"/>
  <c r="AG255"/>
  <c r="AH255"/>
  <c r="AB256"/>
  <c r="AC256"/>
  <c r="AD256"/>
  <c r="AE256"/>
  <c r="AF256"/>
  <c r="AG256"/>
  <c r="AH256"/>
  <c r="AB257"/>
  <c r="AC257"/>
  <c r="AD257"/>
  <c r="AE257"/>
  <c r="AF257"/>
  <c r="AG257"/>
  <c r="AH257"/>
  <c r="AB258"/>
  <c r="AC258"/>
  <c r="AD258"/>
  <c r="AE258"/>
  <c r="AF258"/>
  <c r="AG258"/>
  <c r="AH258"/>
  <c r="AB259"/>
  <c r="AC259"/>
  <c r="AD259"/>
  <c r="AE259"/>
  <c r="AF259"/>
  <c r="AG259"/>
  <c r="AH259"/>
  <c r="AB260"/>
  <c r="AC260"/>
  <c r="AD260"/>
  <c r="AE260"/>
  <c r="AF260"/>
  <c r="AG260"/>
  <c r="AH260"/>
  <c r="AB261"/>
  <c r="AC261"/>
  <c r="AD261"/>
  <c r="AE261"/>
  <c r="AF261"/>
  <c r="AG261"/>
  <c r="AH261"/>
  <c r="AB262"/>
  <c r="AC262"/>
  <c r="AD262"/>
  <c r="AE262"/>
  <c r="AF262"/>
  <c r="AG262"/>
  <c r="AH262"/>
  <c r="AB263"/>
  <c r="AC263"/>
  <c r="AD263"/>
  <c r="AE263"/>
  <c r="AF263"/>
  <c r="AG263"/>
  <c r="AH263"/>
  <c r="AB264"/>
  <c r="AC264"/>
  <c r="AD264"/>
  <c r="AE264"/>
  <c r="AF264"/>
  <c r="AG264"/>
  <c r="AH264"/>
  <c r="AB265"/>
  <c r="AC265"/>
  <c r="AD265"/>
  <c r="AE265"/>
  <c r="AF265"/>
  <c r="AG265"/>
  <c r="AH265"/>
  <c r="AB266"/>
  <c r="AC266"/>
  <c r="AD266"/>
  <c r="AE266"/>
  <c r="AF266"/>
  <c r="AG266"/>
  <c r="AH266"/>
  <c r="AB267"/>
  <c r="AC267"/>
  <c r="AD267"/>
  <c r="AE267"/>
  <c r="AF267"/>
  <c r="AG267"/>
  <c r="AH267"/>
  <c r="AB268"/>
  <c r="AC268"/>
  <c r="AD268"/>
  <c r="AE268"/>
  <c r="AF268"/>
  <c r="AG268"/>
  <c r="AH268"/>
  <c r="AB269"/>
  <c r="AC269"/>
  <c r="AD269"/>
  <c r="AE269"/>
  <c r="AF269"/>
  <c r="AG269"/>
  <c r="AH269"/>
  <c r="AB270"/>
  <c r="AC270"/>
  <c r="AD270"/>
  <c r="AE270"/>
  <c r="AF270"/>
  <c r="AG270"/>
  <c r="AH270"/>
  <c r="AB271"/>
  <c r="AC271"/>
  <c r="AD271"/>
  <c r="AE271"/>
  <c r="AF271"/>
  <c r="AG271"/>
  <c r="AH271"/>
  <c r="AB272"/>
  <c r="AC272"/>
  <c r="AD272"/>
  <c r="AE272"/>
  <c r="AF272"/>
  <c r="AG272"/>
  <c r="AH272"/>
  <c r="AB273"/>
  <c r="AC273"/>
  <c r="AD273"/>
  <c r="AE273"/>
  <c r="AF273"/>
  <c r="AG273"/>
  <c r="AH273"/>
  <c r="AB274"/>
  <c r="AC274"/>
  <c r="AD274"/>
  <c r="AE274"/>
  <c r="AF274"/>
  <c r="AG274"/>
  <c r="AH274"/>
  <c r="AB275"/>
  <c r="AC275"/>
  <c r="AD275"/>
  <c r="AE275"/>
  <c r="AF275"/>
  <c r="AG275"/>
  <c r="AH275"/>
  <c r="AB276"/>
  <c r="AC276"/>
  <c r="AD276"/>
  <c r="AE276"/>
  <c r="AF276"/>
  <c r="AG276"/>
  <c r="AH276"/>
  <c r="AB277"/>
  <c r="AC277"/>
  <c r="AD277"/>
  <c r="AE277"/>
  <c r="AF277"/>
  <c r="AG277"/>
  <c r="AH277"/>
  <c r="AB278"/>
  <c r="AC278"/>
  <c r="AD278"/>
  <c r="AE278"/>
  <c r="AF278"/>
  <c r="AG278"/>
  <c r="AH278"/>
  <c r="AB279"/>
  <c r="AC279"/>
  <c r="AD279"/>
  <c r="AE279"/>
  <c r="AF279"/>
  <c r="AG279"/>
  <c r="AH279"/>
  <c r="AB280"/>
  <c r="AC280"/>
  <c r="AD280"/>
  <c r="AE280"/>
  <c r="AF280"/>
  <c r="AG280"/>
  <c r="AH280"/>
  <c r="AB281"/>
  <c r="AC281"/>
  <c r="AD281"/>
  <c r="AE281"/>
  <c r="AF281"/>
  <c r="AG281"/>
  <c r="AH281"/>
  <c r="AB282"/>
  <c r="AC282"/>
  <c r="AD282"/>
  <c r="AE282"/>
  <c r="AF282"/>
  <c r="AG282"/>
  <c r="AH282"/>
  <c r="AB283"/>
  <c r="AC283"/>
  <c r="AD283"/>
  <c r="AE283"/>
  <c r="AF283"/>
  <c r="AG283"/>
  <c r="AH283"/>
  <c r="AB284"/>
  <c r="AC284"/>
  <c r="AD284"/>
  <c r="AE284"/>
  <c r="AF284"/>
  <c r="AG284"/>
  <c r="AH284"/>
  <c r="AB285"/>
  <c r="AC285"/>
  <c r="AD285"/>
  <c r="AE285"/>
  <c r="AF285"/>
  <c r="AG285"/>
  <c r="AH285"/>
  <c r="AB286"/>
  <c r="AC286"/>
  <c r="AD286"/>
  <c r="AE286"/>
  <c r="AF286"/>
  <c r="AG286"/>
  <c r="AH286"/>
  <c r="AB287"/>
  <c r="AC287"/>
  <c r="AD287"/>
  <c r="AE287"/>
  <c r="AF287"/>
  <c r="AG287"/>
  <c r="AH287"/>
  <c r="AB288"/>
  <c r="AC288"/>
  <c r="AD288"/>
  <c r="AE288"/>
  <c r="AF288"/>
  <c r="AG288"/>
  <c r="AH288"/>
  <c r="AB289"/>
  <c r="AC289"/>
  <c r="AD289"/>
  <c r="AE289"/>
  <c r="AF289"/>
  <c r="AG289"/>
  <c r="AH289"/>
  <c r="AB290"/>
  <c r="AC290"/>
  <c r="AD290"/>
  <c r="AE290"/>
  <c r="AF290"/>
  <c r="AG290"/>
  <c r="AH290"/>
  <c r="AB291"/>
  <c r="AC291"/>
  <c r="AD291"/>
  <c r="AE291"/>
  <c r="AF291"/>
  <c r="AG291"/>
  <c r="AH291"/>
  <c r="AB292"/>
  <c r="AC292"/>
  <c r="AD292"/>
  <c r="AE292"/>
  <c r="AF292"/>
  <c r="AG292"/>
  <c r="AH292"/>
  <c r="AB293"/>
  <c r="AC293"/>
  <c r="AD293"/>
  <c r="AE293"/>
  <c r="AF293"/>
  <c r="AG293"/>
  <c r="AH293"/>
  <c r="AB294"/>
  <c r="AC294"/>
  <c r="AD294"/>
  <c r="AE294"/>
  <c r="AF294"/>
  <c r="AG294"/>
  <c r="AH294"/>
  <c r="AB295"/>
  <c r="AC295"/>
  <c r="AD295"/>
  <c r="AE295"/>
  <c r="AF295"/>
  <c r="AG295"/>
  <c r="AH295"/>
  <c r="AB296"/>
  <c r="AC296"/>
  <c r="AD296"/>
  <c r="AE296"/>
  <c r="AF296"/>
  <c r="AG296"/>
  <c r="AH296"/>
  <c r="AB297"/>
  <c r="AC297"/>
  <c r="AD297"/>
  <c r="AE297"/>
  <c r="AF297"/>
  <c r="AG297"/>
  <c r="AH297"/>
  <c r="AB298"/>
  <c r="AC298"/>
  <c r="AD298"/>
  <c r="AE298"/>
  <c r="AF298"/>
  <c r="AG298"/>
  <c r="AH298"/>
  <c r="AB299"/>
  <c r="AC299"/>
  <c r="AD299"/>
  <c r="AE299"/>
  <c r="AF299"/>
  <c r="AG299"/>
  <c r="AH299"/>
  <c r="AB300"/>
  <c r="AC300"/>
  <c r="AD300"/>
  <c r="AE300"/>
  <c r="AF300"/>
  <c r="AG300"/>
  <c r="AH300"/>
  <c r="AB301"/>
  <c r="AC301"/>
  <c r="AD301"/>
  <c r="AE301"/>
  <c r="AF301"/>
  <c r="AG301"/>
  <c r="AH301"/>
  <c r="AB302"/>
  <c r="AC302"/>
  <c r="AD302"/>
  <c r="AE302"/>
  <c r="AF302"/>
  <c r="AG302"/>
  <c r="AH302"/>
  <c r="AB303"/>
  <c r="AC303"/>
  <c r="AD303"/>
  <c r="AE303"/>
  <c r="AF303"/>
  <c r="AG303"/>
  <c r="AH303"/>
  <c r="AB304"/>
  <c r="AC304"/>
  <c r="AD304"/>
  <c r="AE304"/>
  <c r="AF304"/>
  <c r="AG304"/>
  <c r="AH304"/>
  <c r="AB305"/>
  <c r="AC305"/>
  <c r="AD305"/>
  <c r="AE305"/>
  <c r="AF305"/>
  <c r="AG305"/>
  <c r="AH305"/>
  <c r="AB306"/>
  <c r="AC306"/>
  <c r="AD306"/>
  <c r="AE306"/>
  <c r="AF306"/>
  <c r="AG306"/>
  <c r="AH306"/>
  <c r="AB307"/>
  <c r="AC307"/>
  <c r="AD307"/>
  <c r="AE307"/>
  <c r="AF307"/>
  <c r="AG307"/>
  <c r="AH307"/>
  <c r="AB308"/>
  <c r="AC308"/>
  <c r="AD308"/>
  <c r="AE308"/>
  <c r="AF308"/>
  <c r="AG308"/>
  <c r="AH308"/>
  <c r="AB309"/>
  <c r="AC309"/>
  <c r="AD309"/>
  <c r="AE309"/>
  <c r="AF309"/>
  <c r="AG309"/>
  <c r="AH309"/>
  <c r="AB310"/>
  <c r="AC310"/>
  <c r="AD310"/>
  <c r="AE310"/>
  <c r="AF310"/>
  <c r="AG310"/>
  <c r="AH310"/>
  <c r="AB311"/>
  <c r="AC311"/>
  <c r="AD311"/>
  <c r="AE311"/>
  <c r="AF311"/>
  <c r="AG311"/>
  <c r="AH311"/>
  <c r="AB312"/>
  <c r="AC312"/>
  <c r="AD312"/>
  <c r="AE312"/>
  <c r="AF312"/>
  <c r="AG312"/>
  <c r="AH312"/>
  <c r="AB313"/>
  <c r="AC313"/>
  <c r="AD313"/>
  <c r="AE313"/>
  <c r="AF313"/>
  <c r="AG313"/>
  <c r="AH313"/>
  <c r="AB314"/>
  <c r="AC314"/>
  <c r="AD314"/>
  <c r="AE314"/>
  <c r="AF314"/>
  <c r="AG314"/>
  <c r="AH314"/>
  <c r="AB315"/>
  <c r="AC315"/>
  <c r="AD315"/>
  <c r="AE315"/>
  <c r="AF315"/>
  <c r="AG315"/>
  <c r="AH315"/>
  <c r="AB316"/>
  <c r="AC316"/>
  <c r="AD316"/>
  <c r="AE316"/>
  <c r="AF316"/>
  <c r="AG316"/>
  <c r="AH316"/>
  <c r="AB317"/>
  <c r="AC317"/>
  <c r="AD317"/>
  <c r="AE317"/>
  <c r="AF317"/>
  <c r="AG317"/>
  <c r="AH317"/>
  <c r="AB318"/>
  <c r="AC318"/>
  <c r="AD318"/>
  <c r="AE318"/>
  <c r="AF318"/>
  <c r="AG318"/>
  <c r="AH318"/>
  <c r="AC2"/>
  <c r="AD2"/>
  <c r="AE2"/>
  <c r="AF2"/>
  <c r="AG2"/>
  <c r="AH2"/>
  <c r="AB2"/>
  <c r="A255"/>
  <c r="B255"/>
  <c r="A256"/>
  <c r="B256"/>
  <c r="A257"/>
  <c r="B257"/>
  <c r="A258"/>
  <c r="B258"/>
  <c r="A259"/>
  <c r="B259"/>
  <c r="A260"/>
  <c r="B260"/>
  <c r="A261"/>
  <c r="B261"/>
  <c r="A262"/>
  <c r="B262"/>
  <c r="A263"/>
  <c r="B263"/>
  <c r="A264"/>
  <c r="B264"/>
  <c r="A265"/>
  <c r="B265"/>
  <c r="A266"/>
  <c r="B266"/>
  <c r="A267"/>
  <c r="B267"/>
  <c r="A268"/>
  <c r="B268"/>
  <c r="A269"/>
  <c r="B269"/>
  <c r="A270"/>
  <c r="B270"/>
  <c r="A271"/>
  <c r="B271"/>
  <c r="A272"/>
  <c r="B272"/>
  <c r="A273"/>
  <c r="B273"/>
  <c r="A274"/>
  <c r="B274"/>
  <c r="A275"/>
  <c r="B275"/>
  <c r="A276"/>
  <c r="B276"/>
  <c r="A277"/>
  <c r="B277"/>
  <c r="A278"/>
  <c r="B278"/>
  <c r="A279"/>
  <c r="B279"/>
  <c r="A280"/>
  <c r="B280"/>
  <c r="A281"/>
  <c r="B281"/>
  <c r="A282"/>
  <c r="B282"/>
  <c r="A283"/>
  <c r="B283"/>
  <c r="A284"/>
  <c r="B284"/>
  <c r="A285"/>
  <c r="B285"/>
  <c r="A286"/>
  <c r="B286"/>
  <c r="A287"/>
  <c r="B287"/>
  <c r="A288"/>
  <c r="B288"/>
  <c r="A289"/>
  <c r="B289"/>
  <c r="A290"/>
  <c r="B290"/>
  <c r="A291"/>
  <c r="B291"/>
  <c r="A292"/>
  <c r="B292"/>
  <c r="A293"/>
  <c r="B293"/>
  <c r="A294"/>
  <c r="B294"/>
  <c r="A295"/>
  <c r="B295"/>
  <c r="A296"/>
  <c r="B296"/>
  <c r="A297"/>
  <c r="B297"/>
  <c r="A298"/>
  <c r="B298"/>
  <c r="A299"/>
  <c r="B299"/>
  <c r="A300"/>
  <c r="B300"/>
  <c r="A301"/>
  <c r="B301"/>
  <c r="A302"/>
  <c r="B302"/>
  <c r="A303"/>
  <c r="B303"/>
  <c r="A304"/>
  <c r="B304"/>
  <c r="A305"/>
  <c r="B305"/>
  <c r="A306"/>
  <c r="B306"/>
  <c r="A307"/>
  <c r="B307"/>
  <c r="A308"/>
  <c r="B308"/>
  <c r="A309"/>
  <c r="B309"/>
  <c r="A310"/>
  <c r="B310"/>
  <c r="A311"/>
  <c r="B311"/>
  <c r="A312"/>
  <c r="B312"/>
  <c r="A313"/>
  <c r="B313"/>
  <c r="A314"/>
  <c r="B314"/>
  <c r="A315"/>
  <c r="B315"/>
  <c r="A316"/>
  <c r="B316"/>
  <c r="A317"/>
  <c r="B317"/>
  <c r="A318"/>
  <c r="B318"/>
  <c r="A223"/>
  <c r="B223"/>
  <c r="A224"/>
  <c r="B224"/>
  <c r="A225"/>
  <c r="B225"/>
  <c r="A226"/>
  <c r="B226"/>
  <c r="A227"/>
  <c r="B227"/>
  <c r="A228"/>
  <c r="B228"/>
  <c r="A229"/>
  <c r="B229"/>
  <c r="A230"/>
  <c r="B230"/>
  <c r="A231"/>
  <c r="B231"/>
  <c r="A232"/>
  <c r="B232"/>
  <c r="A233"/>
  <c r="B233"/>
  <c r="A234"/>
  <c r="B234"/>
  <c r="A235"/>
  <c r="B235"/>
  <c r="A236"/>
  <c r="B236"/>
  <c r="A237"/>
  <c r="B237"/>
  <c r="A238"/>
  <c r="B238"/>
  <c r="A239"/>
  <c r="B239"/>
  <c r="A240"/>
  <c r="B240"/>
  <c r="A241"/>
  <c r="B241"/>
  <c r="A242"/>
  <c r="B242"/>
  <c r="A243"/>
  <c r="B243"/>
  <c r="A244"/>
  <c r="B244"/>
  <c r="A245"/>
  <c r="B245"/>
  <c r="A246"/>
  <c r="B246"/>
  <c r="A247"/>
  <c r="B247"/>
  <c r="A248"/>
  <c r="B248"/>
  <c r="A249"/>
  <c r="B249"/>
  <c r="A250"/>
  <c r="B250"/>
  <c r="A251"/>
  <c r="B251"/>
  <c r="A252"/>
  <c r="B252"/>
  <c r="A253"/>
  <c r="B253"/>
  <c r="A254"/>
  <c r="B254"/>
  <c r="A191"/>
  <c r="B191"/>
  <c r="A192"/>
  <c r="B192"/>
  <c r="A193"/>
  <c r="B193"/>
  <c r="A194"/>
  <c r="B194"/>
  <c r="A195"/>
  <c r="B195"/>
  <c r="A196"/>
  <c r="B196"/>
  <c r="A197"/>
  <c r="B197"/>
  <c r="A198"/>
  <c r="B198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213"/>
  <c r="B213"/>
  <c r="A214"/>
  <c r="B214"/>
  <c r="A215"/>
  <c r="B215"/>
  <c r="A216"/>
  <c r="B216"/>
  <c r="A217"/>
  <c r="B217"/>
  <c r="A218"/>
  <c r="B218"/>
  <c r="A219"/>
  <c r="B219"/>
  <c r="A220"/>
  <c r="B220"/>
  <c r="A221"/>
  <c r="B221"/>
  <c r="A222"/>
  <c r="B222"/>
  <c r="A160"/>
  <c r="B160"/>
  <c r="A161"/>
  <c r="B161"/>
  <c r="H161"/>
  <c r="I161"/>
  <c r="J161"/>
  <c r="K161"/>
  <c r="A162"/>
  <c r="B162"/>
  <c r="H162"/>
  <c r="I162"/>
  <c r="J162"/>
  <c r="K162"/>
  <c r="A163"/>
  <c r="B163"/>
  <c r="H163"/>
  <c r="I163"/>
  <c r="J163"/>
  <c r="K163"/>
  <c r="A164"/>
  <c r="B164"/>
  <c r="H164"/>
  <c r="I164"/>
  <c r="J164"/>
  <c r="K164"/>
  <c r="A165"/>
  <c r="B165"/>
  <c r="H165"/>
  <c r="I165"/>
  <c r="J165"/>
  <c r="K165"/>
  <c r="A166"/>
  <c r="B166"/>
  <c r="H166"/>
  <c r="I166"/>
  <c r="J166"/>
  <c r="K166"/>
  <c r="A167"/>
  <c r="B167"/>
  <c r="H167"/>
  <c r="I167"/>
  <c r="J167"/>
  <c r="K167"/>
  <c r="A168"/>
  <c r="B168"/>
  <c r="H168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I168"/>
  <c r="J168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K168"/>
  <c r="A169"/>
  <c r="B169"/>
  <c r="I169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K169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97"/>
  <c r="B97"/>
  <c r="A98"/>
  <c r="B98"/>
  <c r="H98"/>
  <c r="I98"/>
  <c r="J98"/>
  <c r="K98"/>
  <c r="A99"/>
  <c r="B99"/>
  <c r="H99"/>
  <c r="I99"/>
  <c r="J99"/>
  <c r="K99"/>
  <c r="A100"/>
  <c r="B100"/>
  <c r="H100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I100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J100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K100"/>
  <c r="A101"/>
  <c r="B101"/>
  <c r="K101"/>
  <c r="K102" s="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A34"/>
  <c r="A35"/>
  <c r="H35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I35"/>
  <c r="J35"/>
  <c r="K35"/>
  <c r="A36"/>
  <c r="I36"/>
  <c r="J36"/>
  <c r="K36"/>
  <c r="A37"/>
  <c r="I37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J37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K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J3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K3"/>
  <c r="H3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2"/>
  <c r="F560" l="1"/>
  <c r="D560"/>
  <c r="D568"/>
  <c r="G574"/>
  <c r="E574"/>
  <c r="G573"/>
  <c r="E573"/>
  <c r="G572"/>
  <c r="E572"/>
  <c r="G571"/>
  <c r="E571"/>
  <c r="G570"/>
  <c r="E570"/>
  <c r="G569"/>
  <c r="E569"/>
  <c r="G568"/>
  <c r="E568"/>
  <c r="G567"/>
  <c r="E567"/>
  <c r="G566"/>
  <c r="E566"/>
  <c r="G565"/>
  <c r="E565"/>
  <c r="G564"/>
  <c r="E564"/>
  <c r="G563"/>
  <c r="E563"/>
  <c r="G562"/>
  <c r="E562"/>
  <c r="G561"/>
  <c r="E561"/>
  <c r="G560"/>
  <c r="E560"/>
  <c r="G559"/>
  <c r="E559"/>
  <c r="G558"/>
  <c r="E558"/>
  <c r="G557"/>
  <c r="E557"/>
  <c r="G556"/>
  <c r="E556"/>
  <c r="G555"/>
  <c r="E555"/>
  <c r="G554"/>
  <c r="E554"/>
  <c r="G553"/>
  <c r="E553"/>
  <c r="G552"/>
  <c r="E552"/>
  <c r="G551"/>
  <c r="E551"/>
  <c r="G550"/>
  <c r="E550"/>
  <c r="G549"/>
  <c r="E549"/>
  <c r="G548"/>
  <c r="E548"/>
  <c r="G547"/>
  <c r="E547"/>
  <c r="G546"/>
  <c r="E546"/>
  <c r="G545"/>
  <c r="E545"/>
  <c r="G544"/>
  <c r="E544"/>
  <c r="G543"/>
  <c r="E543"/>
  <c r="G542"/>
  <c r="E542"/>
  <c r="G541"/>
  <c r="E541"/>
  <c r="G540"/>
  <c r="E540"/>
  <c r="G539"/>
  <c r="E539"/>
  <c r="G538"/>
  <c r="E538"/>
  <c r="G537"/>
  <c r="E537"/>
  <c r="G536"/>
  <c r="E536"/>
  <c r="G535"/>
  <c r="E535"/>
  <c r="G534"/>
  <c r="E534"/>
  <c r="G533"/>
  <c r="E533"/>
  <c r="G532"/>
  <c r="E532"/>
  <c r="G531"/>
  <c r="E531"/>
  <c r="G530"/>
  <c r="E530"/>
  <c r="G529"/>
  <c r="E529"/>
  <c r="G528"/>
  <c r="E528"/>
  <c r="G527"/>
  <c r="E527"/>
  <c r="G526"/>
  <c r="E526"/>
  <c r="G525"/>
  <c r="E525"/>
  <c r="G524"/>
  <c r="E524"/>
  <c r="G523"/>
  <c r="E523"/>
  <c r="G522"/>
  <c r="E522"/>
  <c r="G521"/>
  <c r="E521"/>
  <c r="G520"/>
  <c r="E520"/>
  <c r="G519"/>
  <c r="E519"/>
  <c r="G518"/>
  <c r="E518"/>
  <c r="G517"/>
  <c r="E517"/>
  <c r="G516"/>
  <c r="E516"/>
  <c r="G515"/>
  <c r="E515"/>
  <c r="G514"/>
  <c r="E514"/>
  <c r="G513"/>
  <c r="E513"/>
  <c r="G357"/>
  <c r="G341"/>
  <c r="G325"/>
  <c r="AJ498"/>
  <c r="AJ482"/>
  <c r="AJ466"/>
  <c r="AJ450"/>
  <c r="F377"/>
  <c r="D375"/>
  <c r="D373"/>
  <c r="D371"/>
  <c r="D369"/>
  <c r="E367"/>
  <c r="C367"/>
  <c r="E365"/>
  <c r="C365"/>
  <c r="F363"/>
  <c r="D361"/>
  <c r="F359"/>
  <c r="D357"/>
  <c r="F355"/>
  <c r="D353"/>
  <c r="F351"/>
  <c r="D349"/>
  <c r="F347"/>
  <c r="D345"/>
  <c r="F343"/>
  <c r="D341"/>
  <c r="F339"/>
  <c r="D337"/>
  <c r="F335"/>
  <c r="D333"/>
  <c r="F331"/>
  <c r="D329"/>
  <c r="F327"/>
  <c r="D325"/>
  <c r="F323"/>
  <c r="D321"/>
  <c r="F320"/>
  <c r="D320"/>
  <c r="G349"/>
  <c r="G333"/>
  <c r="AJ379"/>
  <c r="AJ377"/>
  <c r="AJ376"/>
  <c r="AJ351"/>
  <c r="AJ347"/>
  <c r="AJ345"/>
  <c r="AJ344"/>
  <c r="AJ319"/>
  <c r="D445"/>
  <c r="F444"/>
  <c r="D442"/>
  <c r="AJ442"/>
  <c r="AJ438"/>
  <c r="AJ436"/>
  <c r="AJ435"/>
  <c r="AJ409"/>
  <c r="AJ405"/>
  <c r="AJ403"/>
  <c r="AJ402"/>
  <c r="D510"/>
  <c r="F509"/>
  <c r="F508"/>
  <c r="D506"/>
  <c r="F505"/>
  <c r="F504"/>
  <c r="D502"/>
  <c r="F501"/>
  <c r="F500"/>
  <c r="D498"/>
  <c r="F497"/>
  <c r="F496"/>
  <c r="D494"/>
  <c r="F493"/>
  <c r="F492"/>
  <c r="D490"/>
  <c r="F489"/>
  <c r="F488"/>
  <c r="D486"/>
  <c r="D474"/>
  <c r="O76" i="8"/>
  <c r="O74"/>
  <c r="O67"/>
  <c r="O75"/>
  <c r="O73"/>
  <c r="O65"/>
  <c r="O57"/>
  <c r="N76"/>
  <c r="N74"/>
  <c r="N72"/>
  <c r="N70"/>
  <c r="N68"/>
  <c r="N66"/>
  <c r="N64"/>
  <c r="N62"/>
  <c r="N60"/>
  <c r="N58"/>
  <c r="N56"/>
  <c r="N54"/>
  <c r="N52"/>
  <c r="N50"/>
  <c r="N48"/>
  <c r="N46"/>
  <c r="N75"/>
  <c r="N73"/>
  <c r="N71"/>
  <c r="N69"/>
  <c r="N67"/>
  <c r="N65"/>
  <c r="N63"/>
  <c r="N61"/>
  <c r="N59"/>
  <c r="N57"/>
  <c r="N55"/>
  <c r="N53"/>
  <c r="N51"/>
  <c r="N49"/>
  <c r="N47"/>
  <c r="O59"/>
  <c r="O51"/>
  <c r="O68"/>
  <c r="O66"/>
  <c r="O60"/>
  <c r="O58"/>
  <c r="O52"/>
  <c r="AJ505" i="1"/>
  <c r="AJ501"/>
  <c r="AJ499"/>
  <c r="AJ497"/>
  <c r="D379"/>
  <c r="D377"/>
  <c r="E375"/>
  <c r="C375"/>
  <c r="E373"/>
  <c r="C373"/>
  <c r="G361"/>
  <c r="G353"/>
  <c r="G345"/>
  <c r="G337"/>
  <c r="G329"/>
  <c r="G321"/>
  <c r="AJ371"/>
  <c r="AJ369"/>
  <c r="AJ368"/>
  <c r="AJ355"/>
  <c r="AJ353"/>
  <c r="AJ352"/>
  <c r="AJ339"/>
  <c r="AJ337"/>
  <c r="AJ336"/>
  <c r="AJ323"/>
  <c r="AJ321"/>
  <c r="AJ320"/>
  <c r="F383"/>
  <c r="F446"/>
  <c r="G442"/>
  <c r="E442"/>
  <c r="G441"/>
  <c r="E441"/>
  <c r="AJ446"/>
  <c r="AJ444"/>
  <c r="AJ443"/>
  <c r="AJ430"/>
  <c r="AJ428"/>
  <c r="AJ427"/>
  <c r="AJ426"/>
  <c r="AJ413"/>
  <c r="AJ411"/>
  <c r="AJ410"/>
  <c r="AJ397"/>
  <c r="AJ395"/>
  <c r="AJ394"/>
  <c r="AJ509"/>
  <c r="AJ507"/>
  <c r="AJ506"/>
  <c r="AJ493"/>
  <c r="AJ491"/>
  <c r="AJ490"/>
  <c r="AJ477"/>
  <c r="AJ475"/>
  <c r="AJ474"/>
  <c r="AJ461"/>
  <c r="AJ459"/>
  <c r="AJ458"/>
  <c r="C440"/>
  <c r="E440"/>
  <c r="G440"/>
  <c r="C438"/>
  <c r="E438"/>
  <c r="G438"/>
  <c r="C436"/>
  <c r="E436"/>
  <c r="G436"/>
  <c r="C434"/>
  <c r="E434"/>
  <c r="G434"/>
  <c r="C432"/>
  <c r="E432"/>
  <c r="G432"/>
  <c r="C430"/>
  <c r="E430"/>
  <c r="G430"/>
  <c r="C428"/>
  <c r="E428"/>
  <c r="G428"/>
  <c r="C426"/>
  <c r="E426"/>
  <c r="G426"/>
  <c r="C424"/>
  <c r="E424"/>
  <c r="G424"/>
  <c r="C422"/>
  <c r="E422"/>
  <c r="G422"/>
  <c r="C420"/>
  <c r="E420"/>
  <c r="G420"/>
  <c r="C418"/>
  <c r="E418"/>
  <c r="G418"/>
  <c r="C416"/>
  <c r="E416"/>
  <c r="G416"/>
  <c r="C414"/>
  <c r="E414"/>
  <c r="G414"/>
  <c r="C412"/>
  <c r="E412"/>
  <c r="G412"/>
  <c r="C410"/>
  <c r="E410"/>
  <c r="G410"/>
  <c r="C408"/>
  <c r="E408"/>
  <c r="G408"/>
  <c r="C406"/>
  <c r="E406"/>
  <c r="G406"/>
  <c r="C404"/>
  <c r="E404"/>
  <c r="G404"/>
  <c r="C402"/>
  <c r="E402"/>
  <c r="G402"/>
  <c r="C400"/>
  <c r="E400"/>
  <c r="G400"/>
  <c r="C398"/>
  <c r="E398"/>
  <c r="G398"/>
  <c r="C396"/>
  <c r="E396"/>
  <c r="G396"/>
  <c r="C394"/>
  <c r="E394"/>
  <c r="G394"/>
  <c r="C392"/>
  <c r="E392"/>
  <c r="G392"/>
  <c r="C390"/>
  <c r="E390"/>
  <c r="G390"/>
  <c r="C388"/>
  <c r="E388"/>
  <c r="G388"/>
  <c r="C386"/>
  <c r="E386"/>
  <c r="G386"/>
  <c r="C384"/>
  <c r="E384"/>
  <c r="G384"/>
  <c r="G377"/>
  <c r="G369"/>
  <c r="C439"/>
  <c r="E439"/>
  <c r="G439"/>
  <c r="C437"/>
  <c r="E437"/>
  <c r="G437"/>
  <c r="C435"/>
  <c r="E435"/>
  <c r="G435"/>
  <c r="C433"/>
  <c r="E433"/>
  <c r="G433"/>
  <c r="C431"/>
  <c r="E431"/>
  <c r="G431"/>
  <c r="C429"/>
  <c r="E429"/>
  <c r="G429"/>
  <c r="C427"/>
  <c r="E427"/>
  <c r="G427"/>
  <c r="C425"/>
  <c r="E425"/>
  <c r="G425"/>
  <c r="C423"/>
  <c r="E423"/>
  <c r="G423"/>
  <c r="C421"/>
  <c r="E421"/>
  <c r="G421"/>
  <c r="C419"/>
  <c r="E419"/>
  <c r="G419"/>
  <c r="C417"/>
  <c r="E417"/>
  <c r="G417"/>
  <c r="C415"/>
  <c r="E415"/>
  <c r="G415"/>
  <c r="C413"/>
  <c r="E413"/>
  <c r="G413"/>
  <c r="C411"/>
  <c r="E411"/>
  <c r="G411"/>
  <c r="C409"/>
  <c r="E409"/>
  <c r="G409"/>
  <c r="C407"/>
  <c r="E407"/>
  <c r="G407"/>
  <c r="C405"/>
  <c r="E405"/>
  <c r="G405"/>
  <c r="C403"/>
  <c r="E403"/>
  <c r="G403"/>
  <c r="C401"/>
  <c r="E401"/>
  <c r="G401"/>
  <c r="C399"/>
  <c r="E399"/>
  <c r="G399"/>
  <c r="C397"/>
  <c r="E397"/>
  <c r="G397"/>
  <c r="C395"/>
  <c r="E395"/>
  <c r="G395"/>
  <c r="C393"/>
  <c r="E393"/>
  <c r="G393"/>
  <c r="C391"/>
  <c r="E391"/>
  <c r="G391"/>
  <c r="C389"/>
  <c r="E389"/>
  <c r="G389"/>
  <c r="C387"/>
  <c r="E387"/>
  <c r="G387"/>
  <c r="C385"/>
  <c r="E385"/>
  <c r="G385"/>
  <c r="E379"/>
  <c r="C379"/>
  <c r="E377"/>
  <c r="E371"/>
  <c r="C371"/>
  <c r="E369"/>
  <c r="D363"/>
  <c r="D359"/>
  <c r="D355"/>
  <c r="D351"/>
  <c r="D347"/>
  <c r="D343"/>
  <c r="D339"/>
  <c r="D335"/>
  <c r="D331"/>
  <c r="D327"/>
  <c r="D323"/>
  <c r="G363"/>
  <c r="G359"/>
  <c r="G355"/>
  <c r="G351"/>
  <c r="G347"/>
  <c r="G343"/>
  <c r="G339"/>
  <c r="G335"/>
  <c r="G331"/>
  <c r="G327"/>
  <c r="G323"/>
  <c r="AJ381"/>
  <c r="AJ380"/>
  <c r="AJ373"/>
  <c r="AJ372"/>
  <c r="AJ365"/>
  <c r="AJ364"/>
  <c r="AJ357"/>
  <c r="AJ356"/>
  <c r="AJ349"/>
  <c r="AJ348"/>
  <c r="AJ341"/>
  <c r="AJ340"/>
  <c r="AJ333"/>
  <c r="AJ332"/>
  <c r="AJ325"/>
  <c r="AJ324"/>
  <c r="D446"/>
  <c r="D444"/>
  <c r="D440"/>
  <c r="D438"/>
  <c r="D436"/>
  <c r="D434"/>
  <c r="D432"/>
  <c r="D430"/>
  <c r="D428"/>
  <c r="D426"/>
  <c r="D424"/>
  <c r="D422"/>
  <c r="D420"/>
  <c r="D418"/>
  <c r="D416"/>
  <c r="D414"/>
  <c r="D412"/>
  <c r="D410"/>
  <c r="D408"/>
  <c r="D406"/>
  <c r="D404"/>
  <c r="D402"/>
  <c r="D400"/>
  <c r="D398"/>
  <c r="D396"/>
  <c r="D394"/>
  <c r="D392"/>
  <c r="D390"/>
  <c r="D388"/>
  <c r="D386"/>
  <c r="D384"/>
  <c r="AJ440"/>
  <c r="AJ439"/>
  <c r="AJ432"/>
  <c r="AJ431"/>
  <c r="AJ423"/>
  <c r="AJ422"/>
  <c r="AJ415"/>
  <c r="AJ414"/>
  <c r="AJ407"/>
  <c r="AJ406"/>
  <c r="AJ399"/>
  <c r="AJ398"/>
  <c r="AJ391"/>
  <c r="AJ390"/>
  <c r="AJ383"/>
  <c r="D508"/>
  <c r="F507"/>
  <c r="D504"/>
  <c r="F503"/>
  <c r="D500"/>
  <c r="F499"/>
  <c r="D496"/>
  <c r="F495"/>
  <c r="D492"/>
  <c r="F491"/>
  <c r="D488"/>
  <c r="F487"/>
  <c r="D484"/>
  <c r="F483"/>
  <c r="D480"/>
  <c r="F479"/>
  <c r="D476"/>
  <c r="F475"/>
  <c r="D472"/>
  <c r="F471"/>
  <c r="D468"/>
  <c r="F467"/>
  <c r="D464"/>
  <c r="F463"/>
  <c r="D460"/>
  <c r="F459"/>
  <c r="D456"/>
  <c r="F455"/>
  <c r="D452"/>
  <c r="F451"/>
  <c r="D448"/>
  <c r="F447"/>
  <c r="AJ510"/>
  <c r="AJ503"/>
  <c r="AJ502"/>
  <c r="AJ495"/>
  <c r="AJ494"/>
  <c r="AJ487"/>
  <c r="AJ486"/>
  <c r="AJ479"/>
  <c r="AJ478"/>
  <c r="AJ471"/>
  <c r="AJ470"/>
  <c r="AJ463"/>
  <c r="AJ462"/>
  <c r="AJ455"/>
  <c r="AJ454"/>
  <c r="AJ447"/>
  <c r="AC187"/>
  <c r="K188"/>
  <c r="E95"/>
  <c r="G95"/>
  <c r="D95"/>
  <c r="F95"/>
  <c r="C95"/>
  <c r="E93"/>
  <c r="G93"/>
  <c r="D93"/>
  <c r="F93"/>
  <c r="C93"/>
  <c r="E91"/>
  <c r="G91"/>
  <c r="D91"/>
  <c r="F91"/>
  <c r="C91"/>
  <c r="E87"/>
  <c r="G87"/>
  <c r="D87"/>
  <c r="F87"/>
  <c r="C87"/>
  <c r="E85"/>
  <c r="G85"/>
  <c r="D85"/>
  <c r="F85"/>
  <c r="C85"/>
  <c r="E83"/>
  <c r="G83"/>
  <c r="D83"/>
  <c r="F83"/>
  <c r="C83"/>
  <c r="E81"/>
  <c r="G81"/>
  <c r="D81"/>
  <c r="F81"/>
  <c r="C81"/>
  <c r="E79"/>
  <c r="G79"/>
  <c r="F79"/>
  <c r="D79"/>
  <c r="C79"/>
  <c r="E77"/>
  <c r="G77"/>
  <c r="F77"/>
  <c r="D77"/>
  <c r="C77"/>
  <c r="E75"/>
  <c r="G75"/>
  <c r="F75"/>
  <c r="D75"/>
  <c r="C75"/>
  <c r="E73"/>
  <c r="G73"/>
  <c r="F73"/>
  <c r="D73"/>
  <c r="C73"/>
  <c r="E71"/>
  <c r="G71"/>
  <c r="F71"/>
  <c r="D71"/>
  <c r="C71"/>
  <c r="E69"/>
  <c r="G69"/>
  <c r="F69"/>
  <c r="D69"/>
  <c r="C69"/>
  <c r="E67"/>
  <c r="G67"/>
  <c r="F67"/>
  <c r="D67"/>
  <c r="C67"/>
  <c r="E65"/>
  <c r="G65"/>
  <c r="F65"/>
  <c r="D65"/>
  <c r="C65"/>
  <c r="E63"/>
  <c r="G63"/>
  <c r="F63"/>
  <c r="D63"/>
  <c r="C63"/>
  <c r="E61"/>
  <c r="G61"/>
  <c r="F61"/>
  <c r="D61"/>
  <c r="C61"/>
  <c r="E59"/>
  <c r="G59"/>
  <c r="F59"/>
  <c r="D59"/>
  <c r="C59"/>
  <c r="E57"/>
  <c r="G57"/>
  <c r="F57"/>
  <c r="D57"/>
  <c r="C57"/>
  <c r="E55"/>
  <c r="G55"/>
  <c r="F55"/>
  <c r="D55"/>
  <c r="C55"/>
  <c r="E53"/>
  <c r="G53"/>
  <c r="F53"/>
  <c r="D53"/>
  <c r="C53"/>
  <c r="E51"/>
  <c r="G51"/>
  <c r="F51"/>
  <c r="D51"/>
  <c r="C51"/>
  <c r="E49"/>
  <c r="G49"/>
  <c r="F49"/>
  <c r="D49"/>
  <c r="C49"/>
  <c r="E47"/>
  <c r="G47"/>
  <c r="F47"/>
  <c r="D47"/>
  <c r="C47"/>
  <c r="E45"/>
  <c r="G45"/>
  <c r="F45"/>
  <c r="D45"/>
  <c r="C45"/>
  <c r="E43"/>
  <c r="G43"/>
  <c r="F43"/>
  <c r="D43"/>
  <c r="C43"/>
  <c r="E127"/>
  <c r="G127"/>
  <c r="D127"/>
  <c r="F127"/>
  <c r="C127"/>
  <c r="E126"/>
  <c r="G126"/>
  <c r="D126"/>
  <c r="C126"/>
  <c r="F126"/>
  <c r="E125"/>
  <c r="G125"/>
  <c r="D125"/>
  <c r="F125"/>
  <c r="C125"/>
  <c r="E124"/>
  <c r="G124"/>
  <c r="D124"/>
  <c r="C124"/>
  <c r="F124"/>
  <c r="E123"/>
  <c r="G123"/>
  <c r="D123"/>
  <c r="F123"/>
  <c r="C123"/>
  <c r="E122"/>
  <c r="G122"/>
  <c r="D122"/>
  <c r="C122"/>
  <c r="F122"/>
  <c r="E121"/>
  <c r="G121"/>
  <c r="D121"/>
  <c r="F121"/>
  <c r="C121"/>
  <c r="E120"/>
  <c r="G120"/>
  <c r="D120"/>
  <c r="C120"/>
  <c r="F120"/>
  <c r="E119"/>
  <c r="G119"/>
  <c r="D119"/>
  <c r="F119"/>
  <c r="C119"/>
  <c r="E118"/>
  <c r="G118"/>
  <c r="D118"/>
  <c r="C118"/>
  <c r="F118"/>
  <c r="E117"/>
  <c r="G117"/>
  <c r="D117"/>
  <c r="F117"/>
  <c r="C117"/>
  <c r="E116"/>
  <c r="G116"/>
  <c r="D116"/>
  <c r="C116"/>
  <c r="F116"/>
  <c r="E115"/>
  <c r="G115"/>
  <c r="D115"/>
  <c r="F115"/>
  <c r="C115"/>
  <c r="E114"/>
  <c r="G114"/>
  <c r="D114"/>
  <c r="C114"/>
  <c r="F114"/>
  <c r="E113"/>
  <c r="G113"/>
  <c r="D113"/>
  <c r="F113"/>
  <c r="C113"/>
  <c r="E112"/>
  <c r="G112"/>
  <c r="D112"/>
  <c r="C112"/>
  <c r="F112"/>
  <c r="E111"/>
  <c r="G111"/>
  <c r="D111"/>
  <c r="F111"/>
  <c r="C111"/>
  <c r="E110"/>
  <c r="G110"/>
  <c r="D110"/>
  <c r="C110"/>
  <c r="F110"/>
  <c r="E109"/>
  <c r="G109"/>
  <c r="D109"/>
  <c r="F109"/>
  <c r="C109"/>
  <c r="E108"/>
  <c r="G108"/>
  <c r="D108"/>
  <c r="C108"/>
  <c r="F108"/>
  <c r="E107"/>
  <c r="G107"/>
  <c r="D107"/>
  <c r="F107"/>
  <c r="C107"/>
  <c r="E106"/>
  <c r="G106"/>
  <c r="D106"/>
  <c r="C106"/>
  <c r="F106"/>
  <c r="E105"/>
  <c r="G105"/>
  <c r="D105"/>
  <c r="F105"/>
  <c r="C105"/>
  <c r="E104"/>
  <c r="G104"/>
  <c r="D104"/>
  <c r="C104"/>
  <c r="F104"/>
  <c r="E103"/>
  <c r="G103"/>
  <c r="D103"/>
  <c r="F103"/>
  <c r="C103"/>
  <c r="E102"/>
  <c r="G102"/>
  <c r="D102"/>
  <c r="C102"/>
  <c r="F102"/>
  <c r="E101"/>
  <c r="G101"/>
  <c r="D101"/>
  <c r="F101"/>
  <c r="C101"/>
  <c r="E100"/>
  <c r="G100"/>
  <c r="D100"/>
  <c r="C100"/>
  <c r="F100"/>
  <c r="E99"/>
  <c r="G99"/>
  <c r="D99"/>
  <c r="F99"/>
  <c r="C99"/>
  <c r="E98"/>
  <c r="G98"/>
  <c r="D98"/>
  <c r="C98"/>
  <c r="F98"/>
  <c r="E97"/>
  <c r="G97"/>
  <c r="D97"/>
  <c r="F97"/>
  <c r="C97"/>
  <c r="E190"/>
  <c r="G190"/>
  <c r="D190"/>
  <c r="C190"/>
  <c r="F190"/>
  <c r="E189"/>
  <c r="G189"/>
  <c r="D189"/>
  <c r="F189"/>
  <c r="C189"/>
  <c r="E188"/>
  <c r="G188"/>
  <c r="D188"/>
  <c r="C188"/>
  <c r="F188"/>
  <c r="E187"/>
  <c r="G187"/>
  <c r="D187"/>
  <c r="F187"/>
  <c r="C187"/>
  <c r="E186"/>
  <c r="G186"/>
  <c r="D186"/>
  <c r="C186"/>
  <c r="F186"/>
  <c r="E185"/>
  <c r="G185"/>
  <c r="D185"/>
  <c r="F185"/>
  <c r="C185"/>
  <c r="E184"/>
  <c r="G184"/>
  <c r="D184"/>
  <c r="C184"/>
  <c r="F184"/>
  <c r="E183"/>
  <c r="G183"/>
  <c r="D183"/>
  <c r="F183"/>
  <c r="C183"/>
  <c r="E182"/>
  <c r="G182"/>
  <c r="D182"/>
  <c r="C182"/>
  <c r="F182"/>
  <c r="E181"/>
  <c r="G181"/>
  <c r="D181"/>
  <c r="F181"/>
  <c r="C181"/>
  <c r="E180"/>
  <c r="G180"/>
  <c r="D180"/>
  <c r="C180"/>
  <c r="F180"/>
  <c r="E179"/>
  <c r="G179"/>
  <c r="D179"/>
  <c r="F179"/>
  <c r="C179"/>
  <c r="E178"/>
  <c r="G178"/>
  <c r="D178"/>
  <c r="C178"/>
  <c r="F178"/>
  <c r="E176"/>
  <c r="G176"/>
  <c r="D176"/>
  <c r="C176"/>
  <c r="F176"/>
  <c r="E174"/>
  <c r="G174"/>
  <c r="D174"/>
  <c r="C174"/>
  <c r="F174"/>
  <c r="E172"/>
  <c r="G172"/>
  <c r="D172"/>
  <c r="C172"/>
  <c r="F172"/>
  <c r="E170"/>
  <c r="G170"/>
  <c r="D170"/>
  <c r="C170"/>
  <c r="F170"/>
  <c r="E134"/>
  <c r="G134"/>
  <c r="D134"/>
  <c r="C134"/>
  <c r="F134"/>
  <c r="E133"/>
  <c r="G133"/>
  <c r="D133"/>
  <c r="F133"/>
  <c r="C133"/>
  <c r="E132"/>
  <c r="G132"/>
  <c r="D132"/>
  <c r="C132"/>
  <c r="F132"/>
  <c r="E131"/>
  <c r="G131"/>
  <c r="D131"/>
  <c r="F131"/>
  <c r="C131"/>
  <c r="E130"/>
  <c r="G130"/>
  <c r="D130"/>
  <c r="C130"/>
  <c r="F130"/>
  <c r="E129"/>
  <c r="G129"/>
  <c r="D129"/>
  <c r="F129"/>
  <c r="C129"/>
  <c r="E128"/>
  <c r="G128"/>
  <c r="D128"/>
  <c r="C128"/>
  <c r="F128"/>
  <c r="AJ128"/>
  <c r="AJ2"/>
  <c r="AJ317"/>
  <c r="AJ315"/>
  <c r="AJ313"/>
  <c r="AJ311"/>
  <c r="AJ309"/>
  <c r="AJ307"/>
  <c r="AJ305"/>
  <c r="AJ303"/>
  <c r="AJ301"/>
  <c r="AJ299"/>
  <c r="AJ297"/>
  <c r="AJ295"/>
  <c r="AJ293"/>
  <c r="AJ291"/>
  <c r="AJ289"/>
  <c r="AJ287"/>
  <c r="AJ285"/>
  <c r="AJ283"/>
  <c r="AJ281"/>
  <c r="AJ279"/>
  <c r="AJ277"/>
  <c r="AJ275"/>
  <c r="AJ273"/>
  <c r="AJ271"/>
  <c r="AJ269"/>
  <c r="AJ267"/>
  <c r="AJ265"/>
  <c r="AJ263"/>
  <c r="AJ261"/>
  <c r="AJ259"/>
  <c r="AJ257"/>
  <c r="AJ255"/>
  <c r="AJ253"/>
  <c r="AJ251"/>
  <c r="AJ249"/>
  <c r="AJ247"/>
  <c r="AJ245"/>
  <c r="AJ243"/>
  <c r="AJ241"/>
  <c r="AJ239"/>
  <c r="AJ237"/>
  <c r="AJ235"/>
  <c r="AJ233"/>
  <c r="E89"/>
  <c r="G89"/>
  <c r="D89"/>
  <c r="F89"/>
  <c r="C89"/>
  <c r="E96"/>
  <c r="G96"/>
  <c r="D96"/>
  <c r="C96"/>
  <c r="F96"/>
  <c r="E94"/>
  <c r="G94"/>
  <c r="D94"/>
  <c r="C94"/>
  <c r="F94"/>
  <c r="E92"/>
  <c r="G92"/>
  <c r="D92"/>
  <c r="C92"/>
  <c r="F92"/>
  <c r="E90"/>
  <c r="G90"/>
  <c r="D90"/>
  <c r="C90"/>
  <c r="F90"/>
  <c r="E88"/>
  <c r="G88"/>
  <c r="D88"/>
  <c r="C88"/>
  <c r="F88"/>
  <c r="E86"/>
  <c r="G86"/>
  <c r="D86"/>
  <c r="C86"/>
  <c r="F86"/>
  <c r="E84"/>
  <c r="G84"/>
  <c r="D84"/>
  <c r="C84"/>
  <c r="F84"/>
  <c r="E82"/>
  <c r="G82"/>
  <c r="D82"/>
  <c r="C82"/>
  <c r="F82"/>
  <c r="E80"/>
  <c r="G80"/>
  <c r="F80"/>
  <c r="C80"/>
  <c r="D80"/>
  <c r="E78"/>
  <c r="G78"/>
  <c r="F78"/>
  <c r="C78"/>
  <c r="D78"/>
  <c r="E76"/>
  <c r="G76"/>
  <c r="F76"/>
  <c r="C76"/>
  <c r="D76"/>
  <c r="E74"/>
  <c r="G74"/>
  <c r="F74"/>
  <c r="C74"/>
  <c r="D74"/>
  <c r="E72"/>
  <c r="G72"/>
  <c r="F72"/>
  <c r="C72"/>
  <c r="D72"/>
  <c r="E70"/>
  <c r="G70"/>
  <c r="F70"/>
  <c r="C70"/>
  <c r="D70"/>
  <c r="E68"/>
  <c r="G68"/>
  <c r="F68"/>
  <c r="C68"/>
  <c r="D68"/>
  <c r="E66"/>
  <c r="G66"/>
  <c r="F66"/>
  <c r="C66"/>
  <c r="D66"/>
  <c r="E64"/>
  <c r="G64"/>
  <c r="F64"/>
  <c r="C64"/>
  <c r="D64"/>
  <c r="E62"/>
  <c r="G62"/>
  <c r="F62"/>
  <c r="C62"/>
  <c r="D62"/>
  <c r="E60"/>
  <c r="G60"/>
  <c r="F60"/>
  <c r="C60"/>
  <c r="D60"/>
  <c r="E58"/>
  <c r="G58"/>
  <c r="F58"/>
  <c r="C58"/>
  <c r="D58"/>
  <c r="E56"/>
  <c r="G56"/>
  <c r="F56"/>
  <c r="C56"/>
  <c r="D56"/>
  <c r="E54"/>
  <c r="G54"/>
  <c r="F54"/>
  <c r="C54"/>
  <c r="D54"/>
  <c r="E52"/>
  <c r="G52"/>
  <c r="F52"/>
  <c r="C52"/>
  <c r="D52"/>
  <c r="E50"/>
  <c r="G50"/>
  <c r="F50"/>
  <c r="C50"/>
  <c r="D50"/>
  <c r="E48"/>
  <c r="G48"/>
  <c r="F48"/>
  <c r="C48"/>
  <c r="D48"/>
  <c r="E46"/>
  <c r="G46"/>
  <c r="F46"/>
  <c r="C46"/>
  <c r="D46"/>
  <c r="E44"/>
  <c r="G44"/>
  <c r="F44"/>
  <c r="C44"/>
  <c r="D44"/>
  <c r="E42"/>
  <c r="G42"/>
  <c r="F42"/>
  <c r="C42"/>
  <c r="D42"/>
  <c r="E177"/>
  <c r="G177"/>
  <c r="D177"/>
  <c r="F177"/>
  <c r="C177"/>
  <c r="E175"/>
  <c r="G175"/>
  <c r="D175"/>
  <c r="F175"/>
  <c r="C175"/>
  <c r="E173"/>
  <c r="G173"/>
  <c r="D173"/>
  <c r="F173"/>
  <c r="C173"/>
  <c r="E171"/>
  <c r="G171"/>
  <c r="D171"/>
  <c r="F171"/>
  <c r="C171"/>
  <c r="E169"/>
  <c r="G169"/>
  <c r="D169"/>
  <c r="F169"/>
  <c r="C169"/>
  <c r="E168"/>
  <c r="G168"/>
  <c r="D168"/>
  <c r="C168"/>
  <c r="F168"/>
  <c r="E167"/>
  <c r="G167"/>
  <c r="D167"/>
  <c r="F167"/>
  <c r="C167"/>
  <c r="E166"/>
  <c r="G166"/>
  <c r="D166"/>
  <c r="C166"/>
  <c r="F166"/>
  <c r="E165"/>
  <c r="G165"/>
  <c r="D165"/>
  <c r="F165"/>
  <c r="C165"/>
  <c r="E164"/>
  <c r="G164"/>
  <c r="D164"/>
  <c r="C164"/>
  <c r="F164"/>
  <c r="E163"/>
  <c r="G163"/>
  <c r="D163"/>
  <c r="F163"/>
  <c r="C163"/>
  <c r="E162"/>
  <c r="G162"/>
  <c r="D162"/>
  <c r="C162"/>
  <c r="F162"/>
  <c r="E161"/>
  <c r="G161"/>
  <c r="D161"/>
  <c r="F161"/>
  <c r="C161"/>
  <c r="E160"/>
  <c r="G160"/>
  <c r="D160"/>
  <c r="C160"/>
  <c r="F160"/>
  <c r="E222"/>
  <c r="G222"/>
  <c r="D222"/>
  <c r="C222"/>
  <c r="F222"/>
  <c r="E221"/>
  <c r="G221"/>
  <c r="D221"/>
  <c r="F221"/>
  <c r="C221"/>
  <c r="E220"/>
  <c r="G220"/>
  <c r="D220"/>
  <c r="C220"/>
  <c r="F220"/>
  <c r="E219"/>
  <c r="G219"/>
  <c r="D219"/>
  <c r="F219"/>
  <c r="C219"/>
  <c r="E218"/>
  <c r="G218"/>
  <c r="D218"/>
  <c r="C218"/>
  <c r="F218"/>
  <c r="E217"/>
  <c r="G217"/>
  <c r="D217"/>
  <c r="F217"/>
  <c r="C217"/>
  <c r="E216"/>
  <c r="G216"/>
  <c r="D216"/>
  <c r="C216"/>
  <c r="F216"/>
  <c r="E215"/>
  <c r="G215"/>
  <c r="D215"/>
  <c r="F215"/>
  <c r="C215"/>
  <c r="E214"/>
  <c r="G214"/>
  <c r="D214"/>
  <c r="C214"/>
  <c r="F214"/>
  <c r="E213"/>
  <c r="G213"/>
  <c r="D213"/>
  <c r="F213"/>
  <c r="C213"/>
  <c r="E212"/>
  <c r="G212"/>
  <c r="D212"/>
  <c r="C212"/>
  <c r="F212"/>
  <c r="E211"/>
  <c r="G211"/>
  <c r="D211"/>
  <c r="F211"/>
  <c r="C211"/>
  <c r="E210"/>
  <c r="G210"/>
  <c r="D210"/>
  <c r="C210"/>
  <c r="F210"/>
  <c r="E209"/>
  <c r="G209"/>
  <c r="D209"/>
  <c r="F209"/>
  <c r="C209"/>
  <c r="E208"/>
  <c r="G208"/>
  <c r="D208"/>
  <c r="C208"/>
  <c r="F208"/>
  <c r="E207"/>
  <c r="G207"/>
  <c r="D207"/>
  <c r="F207"/>
  <c r="C207"/>
  <c r="E206"/>
  <c r="G206"/>
  <c r="D206"/>
  <c r="C206"/>
  <c r="F206"/>
  <c r="E205"/>
  <c r="G205"/>
  <c r="D205"/>
  <c r="F205"/>
  <c r="C205"/>
  <c r="E204"/>
  <c r="G204"/>
  <c r="D204"/>
  <c r="C204"/>
  <c r="F204"/>
  <c r="E203"/>
  <c r="G203"/>
  <c r="D203"/>
  <c r="F203"/>
  <c r="C203"/>
  <c r="E202"/>
  <c r="G202"/>
  <c r="D202"/>
  <c r="C202"/>
  <c r="F202"/>
  <c r="E201"/>
  <c r="G201"/>
  <c r="D201"/>
  <c r="F201"/>
  <c r="C201"/>
  <c r="E200"/>
  <c r="G200"/>
  <c r="D200"/>
  <c r="C200"/>
  <c r="F200"/>
  <c r="E199"/>
  <c r="G199"/>
  <c r="D199"/>
  <c r="F199"/>
  <c r="C199"/>
  <c r="E198"/>
  <c r="G198"/>
  <c r="D198"/>
  <c r="C198"/>
  <c r="F198"/>
  <c r="E197"/>
  <c r="G197"/>
  <c r="D197"/>
  <c r="F197"/>
  <c r="C197"/>
  <c r="E196"/>
  <c r="G196"/>
  <c r="D196"/>
  <c r="C196"/>
  <c r="F196"/>
  <c r="E195"/>
  <c r="G195"/>
  <c r="D195"/>
  <c r="F195"/>
  <c r="C195"/>
  <c r="E194"/>
  <c r="G194"/>
  <c r="D194"/>
  <c r="C194"/>
  <c r="F194"/>
  <c r="E193"/>
  <c r="G193"/>
  <c r="D193"/>
  <c r="F193"/>
  <c r="C193"/>
  <c r="E192"/>
  <c r="G192"/>
  <c r="D192"/>
  <c r="C192"/>
  <c r="F192"/>
  <c r="E191"/>
  <c r="G191"/>
  <c r="D191"/>
  <c r="F191"/>
  <c r="C191"/>
  <c r="E254"/>
  <c r="G254"/>
  <c r="D254"/>
  <c r="C254"/>
  <c r="F254"/>
  <c r="E253"/>
  <c r="G253"/>
  <c r="D253"/>
  <c r="F253"/>
  <c r="C253"/>
  <c r="E252"/>
  <c r="G252"/>
  <c r="D252"/>
  <c r="C252"/>
  <c r="F252"/>
  <c r="E251"/>
  <c r="G251"/>
  <c r="D251"/>
  <c r="F251"/>
  <c r="C251"/>
  <c r="E250"/>
  <c r="G250"/>
  <c r="D250"/>
  <c r="C250"/>
  <c r="F250"/>
  <c r="E249"/>
  <c r="G249"/>
  <c r="D249"/>
  <c r="F249"/>
  <c r="C249"/>
  <c r="E248"/>
  <c r="G248"/>
  <c r="D248"/>
  <c r="C248"/>
  <c r="F248"/>
  <c r="E247"/>
  <c r="G247"/>
  <c r="D247"/>
  <c r="F247"/>
  <c r="C247"/>
  <c r="E246"/>
  <c r="G246"/>
  <c r="D246"/>
  <c r="C246"/>
  <c r="F246"/>
  <c r="E245"/>
  <c r="G245"/>
  <c r="D245"/>
  <c r="F245"/>
  <c r="C245"/>
  <c r="E244"/>
  <c r="G244"/>
  <c r="D244"/>
  <c r="C244"/>
  <c r="F244"/>
  <c r="E243"/>
  <c r="G243"/>
  <c r="D243"/>
  <c r="F243"/>
  <c r="C243"/>
  <c r="E242"/>
  <c r="G242"/>
  <c r="D242"/>
  <c r="C242"/>
  <c r="F242"/>
  <c r="E241"/>
  <c r="G241"/>
  <c r="D241"/>
  <c r="F241"/>
  <c r="C241"/>
  <c r="E240"/>
  <c r="G240"/>
  <c r="D240"/>
  <c r="C240"/>
  <c r="F240"/>
  <c r="E239"/>
  <c r="G239"/>
  <c r="D239"/>
  <c r="F239"/>
  <c r="C239"/>
  <c r="E238"/>
  <c r="G238"/>
  <c r="D238"/>
  <c r="C238"/>
  <c r="F238"/>
  <c r="E237"/>
  <c r="G237"/>
  <c r="D237"/>
  <c r="F237"/>
  <c r="C237"/>
  <c r="E236"/>
  <c r="G236"/>
  <c r="D236"/>
  <c r="C236"/>
  <c r="F236"/>
  <c r="E235"/>
  <c r="G235"/>
  <c r="D235"/>
  <c r="F235"/>
  <c r="C235"/>
  <c r="E234"/>
  <c r="G234"/>
  <c r="D234"/>
  <c r="C234"/>
  <c r="F234"/>
  <c r="E233"/>
  <c r="G233"/>
  <c r="D233"/>
  <c r="F233"/>
  <c r="C233"/>
  <c r="E232"/>
  <c r="G232"/>
  <c r="D232"/>
  <c r="C232"/>
  <c r="F232"/>
  <c r="E231"/>
  <c r="G231"/>
  <c r="D231"/>
  <c r="F231"/>
  <c r="C231"/>
  <c r="E230"/>
  <c r="G230"/>
  <c r="D230"/>
  <c r="C230"/>
  <c r="F230"/>
  <c r="E229"/>
  <c r="G229"/>
  <c r="D229"/>
  <c r="F229"/>
  <c r="C229"/>
  <c r="E228"/>
  <c r="G228"/>
  <c r="D228"/>
  <c r="C228"/>
  <c r="F228"/>
  <c r="E227"/>
  <c r="G227"/>
  <c r="D227"/>
  <c r="F227"/>
  <c r="C227"/>
  <c r="E226"/>
  <c r="G226"/>
  <c r="D226"/>
  <c r="C226"/>
  <c r="F226"/>
  <c r="E225"/>
  <c r="G225"/>
  <c r="D225"/>
  <c r="F225"/>
  <c r="C225"/>
  <c r="E224"/>
  <c r="G224"/>
  <c r="D224"/>
  <c r="C224"/>
  <c r="F224"/>
  <c r="E223"/>
  <c r="G223"/>
  <c r="D223"/>
  <c r="F223"/>
  <c r="C223"/>
  <c r="E318"/>
  <c r="G318"/>
  <c r="C318"/>
  <c r="D318"/>
  <c r="F318"/>
  <c r="E317"/>
  <c r="G317"/>
  <c r="D317"/>
  <c r="F317"/>
  <c r="C317"/>
  <c r="E316"/>
  <c r="G316"/>
  <c r="C316"/>
  <c r="D316"/>
  <c r="F316"/>
  <c r="E315"/>
  <c r="G315"/>
  <c r="D315"/>
  <c r="F315"/>
  <c r="C315"/>
  <c r="E314"/>
  <c r="D314"/>
  <c r="G314"/>
  <c r="C314"/>
  <c r="F314"/>
  <c r="E313"/>
  <c r="G313"/>
  <c r="D313"/>
  <c r="F313"/>
  <c r="C313"/>
  <c r="E312"/>
  <c r="G312"/>
  <c r="D312"/>
  <c r="C312"/>
  <c r="F312"/>
  <c r="E311"/>
  <c r="G311"/>
  <c r="D311"/>
  <c r="F311"/>
  <c r="C311"/>
  <c r="E310"/>
  <c r="G310"/>
  <c r="D310"/>
  <c r="C310"/>
  <c r="F310"/>
  <c r="E309"/>
  <c r="G309"/>
  <c r="D309"/>
  <c r="F309"/>
  <c r="C309"/>
  <c r="E308"/>
  <c r="G308"/>
  <c r="D308"/>
  <c r="C308"/>
  <c r="F308"/>
  <c r="E307"/>
  <c r="G307"/>
  <c r="D307"/>
  <c r="F307"/>
  <c r="C307"/>
  <c r="E306"/>
  <c r="G306"/>
  <c r="D306"/>
  <c r="C306"/>
  <c r="F306"/>
  <c r="E305"/>
  <c r="G305"/>
  <c r="D305"/>
  <c r="F305"/>
  <c r="C305"/>
  <c r="E304"/>
  <c r="G304"/>
  <c r="D304"/>
  <c r="C304"/>
  <c r="F304"/>
  <c r="E303"/>
  <c r="G303"/>
  <c r="D303"/>
  <c r="F303"/>
  <c r="C303"/>
  <c r="E302"/>
  <c r="G302"/>
  <c r="D302"/>
  <c r="C302"/>
  <c r="F302"/>
  <c r="E301"/>
  <c r="G301"/>
  <c r="D301"/>
  <c r="F301"/>
  <c r="C301"/>
  <c r="E300"/>
  <c r="G300"/>
  <c r="D300"/>
  <c r="C300"/>
  <c r="F300"/>
  <c r="E299"/>
  <c r="G299"/>
  <c r="D299"/>
  <c r="F299"/>
  <c r="C299"/>
  <c r="E298"/>
  <c r="G298"/>
  <c r="D298"/>
  <c r="C298"/>
  <c r="F298"/>
  <c r="E297"/>
  <c r="G297"/>
  <c r="D297"/>
  <c r="F297"/>
  <c r="C297"/>
  <c r="E296"/>
  <c r="G296"/>
  <c r="D296"/>
  <c r="C296"/>
  <c r="F296"/>
  <c r="E295"/>
  <c r="G295"/>
  <c r="D295"/>
  <c r="F295"/>
  <c r="C295"/>
  <c r="E294"/>
  <c r="G294"/>
  <c r="D294"/>
  <c r="C294"/>
  <c r="F294"/>
  <c r="E293"/>
  <c r="G293"/>
  <c r="D293"/>
  <c r="F293"/>
  <c r="C293"/>
  <c r="E292"/>
  <c r="G292"/>
  <c r="D292"/>
  <c r="C292"/>
  <c r="F292"/>
  <c r="E291"/>
  <c r="G291"/>
  <c r="D291"/>
  <c r="F291"/>
  <c r="C291"/>
  <c r="E290"/>
  <c r="G290"/>
  <c r="D290"/>
  <c r="C290"/>
  <c r="F290"/>
  <c r="E289"/>
  <c r="G289"/>
  <c r="D289"/>
  <c r="F289"/>
  <c r="C289"/>
  <c r="E288"/>
  <c r="G288"/>
  <c r="D288"/>
  <c r="C288"/>
  <c r="F288"/>
  <c r="E287"/>
  <c r="G287"/>
  <c r="D287"/>
  <c r="F287"/>
  <c r="C287"/>
  <c r="E286"/>
  <c r="G286"/>
  <c r="D286"/>
  <c r="C286"/>
  <c r="F286"/>
  <c r="E285"/>
  <c r="G285"/>
  <c r="D285"/>
  <c r="F285"/>
  <c r="C285"/>
  <c r="E284"/>
  <c r="G284"/>
  <c r="D284"/>
  <c r="C284"/>
  <c r="F284"/>
  <c r="E283"/>
  <c r="G283"/>
  <c r="D283"/>
  <c r="F283"/>
  <c r="C283"/>
  <c r="E282"/>
  <c r="G282"/>
  <c r="D282"/>
  <c r="C282"/>
  <c r="F282"/>
  <c r="E281"/>
  <c r="G281"/>
  <c r="D281"/>
  <c r="F281"/>
  <c r="C281"/>
  <c r="E280"/>
  <c r="G280"/>
  <c r="D280"/>
  <c r="C280"/>
  <c r="F280"/>
  <c r="E279"/>
  <c r="G279"/>
  <c r="D279"/>
  <c r="F279"/>
  <c r="C279"/>
  <c r="E278"/>
  <c r="G278"/>
  <c r="D278"/>
  <c r="C278"/>
  <c r="F278"/>
  <c r="E277"/>
  <c r="G277"/>
  <c r="D277"/>
  <c r="F277"/>
  <c r="C277"/>
  <c r="E276"/>
  <c r="G276"/>
  <c r="D276"/>
  <c r="C276"/>
  <c r="F276"/>
  <c r="E275"/>
  <c r="G275"/>
  <c r="D275"/>
  <c r="F275"/>
  <c r="C275"/>
  <c r="E274"/>
  <c r="G274"/>
  <c r="D274"/>
  <c r="C274"/>
  <c r="F274"/>
  <c r="E273"/>
  <c r="G273"/>
  <c r="D273"/>
  <c r="F273"/>
  <c r="C273"/>
  <c r="E272"/>
  <c r="G272"/>
  <c r="D272"/>
  <c r="C272"/>
  <c r="F272"/>
  <c r="E271"/>
  <c r="G271"/>
  <c r="D271"/>
  <c r="F271"/>
  <c r="C271"/>
  <c r="E270"/>
  <c r="G270"/>
  <c r="D270"/>
  <c r="C270"/>
  <c r="F270"/>
  <c r="E269"/>
  <c r="G269"/>
  <c r="D269"/>
  <c r="F269"/>
  <c r="C269"/>
  <c r="E268"/>
  <c r="G268"/>
  <c r="D268"/>
  <c r="C268"/>
  <c r="F268"/>
  <c r="E267"/>
  <c r="G267"/>
  <c r="D267"/>
  <c r="F267"/>
  <c r="C267"/>
  <c r="E266"/>
  <c r="G266"/>
  <c r="D266"/>
  <c r="C266"/>
  <c r="F266"/>
  <c r="E265"/>
  <c r="G265"/>
  <c r="D265"/>
  <c r="F265"/>
  <c r="C265"/>
  <c r="E264"/>
  <c r="G264"/>
  <c r="D264"/>
  <c r="C264"/>
  <c r="F264"/>
  <c r="E263"/>
  <c r="G263"/>
  <c r="D263"/>
  <c r="F263"/>
  <c r="C263"/>
  <c r="E262"/>
  <c r="G262"/>
  <c r="D262"/>
  <c r="C262"/>
  <c r="F262"/>
  <c r="E261"/>
  <c r="G261"/>
  <c r="D261"/>
  <c r="F261"/>
  <c r="C261"/>
  <c r="E260"/>
  <c r="G260"/>
  <c r="D260"/>
  <c r="C260"/>
  <c r="F260"/>
  <c r="E259"/>
  <c r="G259"/>
  <c r="D259"/>
  <c r="F259"/>
  <c r="C259"/>
  <c r="E258"/>
  <c r="G258"/>
  <c r="D258"/>
  <c r="C258"/>
  <c r="F258"/>
  <c r="E257"/>
  <c r="G257"/>
  <c r="D257"/>
  <c r="F257"/>
  <c r="C257"/>
  <c r="E256"/>
  <c r="G256"/>
  <c r="D256"/>
  <c r="C256"/>
  <c r="F256"/>
  <c r="E255"/>
  <c r="G255"/>
  <c r="D255"/>
  <c r="F255"/>
  <c r="C255"/>
  <c r="E159"/>
  <c r="G159"/>
  <c r="D159"/>
  <c r="F159"/>
  <c r="C159"/>
  <c r="E158"/>
  <c r="G158"/>
  <c r="D158"/>
  <c r="C158"/>
  <c r="F158"/>
  <c r="E157"/>
  <c r="G157"/>
  <c r="D157"/>
  <c r="F157"/>
  <c r="C157"/>
  <c r="E156"/>
  <c r="G156"/>
  <c r="D156"/>
  <c r="C156"/>
  <c r="F156"/>
  <c r="E155"/>
  <c r="G155"/>
  <c r="D155"/>
  <c r="F155"/>
  <c r="C155"/>
  <c r="E154"/>
  <c r="G154"/>
  <c r="D154"/>
  <c r="C154"/>
  <c r="F154"/>
  <c r="E153"/>
  <c r="G153"/>
  <c r="D153"/>
  <c r="F153"/>
  <c r="C153"/>
  <c r="E152"/>
  <c r="G152"/>
  <c r="D152"/>
  <c r="C152"/>
  <c r="F152"/>
  <c r="E151"/>
  <c r="G151"/>
  <c r="D151"/>
  <c r="F151"/>
  <c r="C151"/>
  <c r="E150"/>
  <c r="G150"/>
  <c r="D150"/>
  <c r="C150"/>
  <c r="F150"/>
  <c r="E149"/>
  <c r="G149"/>
  <c r="D149"/>
  <c r="F149"/>
  <c r="C149"/>
  <c r="E148"/>
  <c r="G148"/>
  <c r="D148"/>
  <c r="C148"/>
  <c r="F148"/>
  <c r="E147"/>
  <c r="G147"/>
  <c r="D147"/>
  <c r="F147"/>
  <c r="C147"/>
  <c r="E146"/>
  <c r="G146"/>
  <c r="D146"/>
  <c r="C146"/>
  <c r="F146"/>
  <c r="E145"/>
  <c r="G145"/>
  <c r="D145"/>
  <c r="F145"/>
  <c r="C145"/>
  <c r="E144"/>
  <c r="G144"/>
  <c r="D144"/>
  <c r="C144"/>
  <c r="F144"/>
  <c r="E143"/>
  <c r="G143"/>
  <c r="D143"/>
  <c r="F143"/>
  <c r="C143"/>
  <c r="E142"/>
  <c r="G142"/>
  <c r="D142"/>
  <c r="C142"/>
  <c r="F142"/>
  <c r="E141"/>
  <c r="G141"/>
  <c r="D141"/>
  <c r="F141"/>
  <c r="C141"/>
  <c r="E140"/>
  <c r="G140"/>
  <c r="D140"/>
  <c r="C140"/>
  <c r="F140"/>
  <c r="E139"/>
  <c r="G139"/>
  <c r="D139"/>
  <c r="F139"/>
  <c r="C139"/>
  <c r="E138"/>
  <c r="G138"/>
  <c r="D138"/>
  <c r="C138"/>
  <c r="F138"/>
  <c r="E137"/>
  <c r="G137"/>
  <c r="D137"/>
  <c r="F137"/>
  <c r="C137"/>
  <c r="E136"/>
  <c r="G136"/>
  <c r="D136"/>
  <c r="C136"/>
  <c r="F136"/>
  <c r="AJ129"/>
  <c r="AJ318"/>
  <c r="AJ316"/>
  <c r="AJ314"/>
  <c r="AJ312"/>
  <c r="AJ310"/>
  <c r="E41"/>
  <c r="G41"/>
  <c r="F41"/>
  <c r="E39"/>
  <c r="G39"/>
  <c r="F39"/>
  <c r="E37"/>
  <c r="G37"/>
  <c r="F37"/>
  <c r="E35"/>
  <c r="G35"/>
  <c r="F35"/>
  <c r="AJ231"/>
  <c r="AJ229"/>
  <c r="AJ227"/>
  <c r="AJ225"/>
  <c r="AJ223"/>
  <c r="AJ221"/>
  <c r="AJ219"/>
  <c r="AJ217"/>
  <c r="AJ215"/>
  <c r="AJ213"/>
  <c r="AJ211"/>
  <c r="AJ209"/>
  <c r="AJ207"/>
  <c r="AJ205"/>
  <c r="AJ203"/>
  <c r="AJ201"/>
  <c r="AJ199"/>
  <c r="AJ197"/>
  <c r="AJ195"/>
  <c r="AJ193"/>
  <c r="AJ191"/>
  <c r="AJ158"/>
  <c r="AJ156"/>
  <c r="AJ154"/>
  <c r="AJ152"/>
  <c r="AJ150"/>
  <c r="AJ148"/>
  <c r="AJ146"/>
  <c r="AJ144"/>
  <c r="AJ142"/>
  <c r="AJ140"/>
  <c r="AJ138"/>
  <c r="AJ136"/>
  <c r="AJ134"/>
  <c r="AJ132"/>
  <c r="AJ34"/>
  <c r="C41"/>
  <c r="C39"/>
  <c r="C37"/>
  <c r="C35"/>
  <c r="E40"/>
  <c r="G40"/>
  <c r="F40"/>
  <c r="E38"/>
  <c r="G38"/>
  <c r="F38"/>
  <c r="E36"/>
  <c r="G36"/>
  <c r="F36"/>
  <c r="E34"/>
  <c r="G34"/>
  <c r="F34"/>
  <c r="AJ308"/>
  <c r="AJ306"/>
  <c r="AJ304"/>
  <c r="AJ302"/>
  <c r="AJ300"/>
  <c r="AJ298"/>
  <c r="AJ296"/>
  <c r="AJ294"/>
  <c r="AJ292"/>
  <c r="AJ290"/>
  <c r="AJ288"/>
  <c r="AJ286"/>
  <c r="AJ284"/>
  <c r="AJ282"/>
  <c r="AJ280"/>
  <c r="AJ278"/>
  <c r="AJ276"/>
  <c r="AJ274"/>
  <c r="AJ272"/>
  <c r="AJ270"/>
  <c r="AJ268"/>
  <c r="AJ266"/>
  <c r="AJ264"/>
  <c r="AJ262"/>
  <c r="AJ260"/>
  <c r="AJ258"/>
  <c r="AJ256"/>
  <c r="AJ254"/>
  <c r="AJ252"/>
  <c r="AJ250"/>
  <c r="AJ248"/>
  <c r="AJ246"/>
  <c r="AJ244"/>
  <c r="AJ242"/>
  <c r="AJ240"/>
  <c r="AJ238"/>
  <c r="AJ236"/>
  <c r="AJ234"/>
  <c r="AJ232"/>
  <c r="AJ230"/>
  <c r="AJ228"/>
  <c r="AJ226"/>
  <c r="AJ224"/>
  <c r="AJ222"/>
  <c r="AJ220"/>
  <c r="AJ218"/>
  <c r="AJ216"/>
  <c r="AJ214"/>
  <c r="AJ212"/>
  <c r="AJ210"/>
  <c r="AJ208"/>
  <c r="AJ206"/>
  <c r="AJ204"/>
  <c r="AJ202"/>
  <c r="AJ200"/>
  <c r="AJ198"/>
  <c r="AJ196"/>
  <c r="AJ194"/>
  <c r="AJ192"/>
  <c r="AJ159"/>
  <c r="AJ157"/>
  <c r="AJ155"/>
  <c r="AJ153"/>
  <c r="AJ151"/>
  <c r="AJ149"/>
  <c r="AJ147"/>
  <c r="AJ145"/>
  <c r="AJ143"/>
  <c r="AJ141"/>
  <c r="AJ139"/>
  <c r="AJ137"/>
  <c r="AJ135"/>
  <c r="AJ133"/>
  <c r="AJ131"/>
  <c r="AJ97"/>
  <c r="AJ160"/>
  <c r="C40"/>
  <c r="C38"/>
  <c r="C36"/>
  <c r="C34"/>
  <c r="D41"/>
  <c r="D39"/>
  <c r="D37"/>
  <c r="D35"/>
  <c r="C382"/>
  <c r="G382"/>
  <c r="D382"/>
  <c r="C378"/>
  <c r="G378"/>
  <c r="D378"/>
  <c r="C374"/>
  <c r="G374"/>
  <c r="D374"/>
  <c r="C370"/>
  <c r="G370"/>
  <c r="D370"/>
  <c r="C366"/>
  <c r="G366"/>
  <c r="D366"/>
  <c r="G364"/>
  <c r="C364"/>
  <c r="E364"/>
  <c r="G362"/>
  <c r="C362"/>
  <c r="E362"/>
  <c r="G360"/>
  <c r="C360"/>
  <c r="E360"/>
  <c r="G358"/>
  <c r="C358"/>
  <c r="E358"/>
  <c r="G356"/>
  <c r="C356"/>
  <c r="E356"/>
  <c r="G354"/>
  <c r="C354"/>
  <c r="E354"/>
  <c r="G352"/>
  <c r="C352"/>
  <c r="E352"/>
  <c r="G350"/>
  <c r="C350"/>
  <c r="E350"/>
  <c r="G348"/>
  <c r="C348"/>
  <c r="E348"/>
  <c r="G346"/>
  <c r="C346"/>
  <c r="E346"/>
  <c r="G344"/>
  <c r="C344"/>
  <c r="E344"/>
  <c r="G342"/>
  <c r="C342"/>
  <c r="E342"/>
  <c r="G340"/>
  <c r="C340"/>
  <c r="E340"/>
  <c r="G338"/>
  <c r="C338"/>
  <c r="E338"/>
  <c r="G336"/>
  <c r="C336"/>
  <c r="E336"/>
  <c r="G334"/>
  <c r="C334"/>
  <c r="E334"/>
  <c r="G332"/>
  <c r="C332"/>
  <c r="E332"/>
  <c r="G330"/>
  <c r="C330"/>
  <c r="E330"/>
  <c r="G328"/>
  <c r="C328"/>
  <c r="E328"/>
  <c r="G326"/>
  <c r="C326"/>
  <c r="E326"/>
  <c r="G324"/>
  <c r="C324"/>
  <c r="E324"/>
  <c r="G322"/>
  <c r="C322"/>
  <c r="E322"/>
  <c r="C319"/>
  <c r="E319"/>
  <c r="G319"/>
  <c r="C380"/>
  <c r="G380"/>
  <c r="D380"/>
  <c r="C376"/>
  <c r="G376"/>
  <c r="D376"/>
  <c r="C372"/>
  <c r="G372"/>
  <c r="D372"/>
  <c r="C368"/>
  <c r="G368"/>
  <c r="D368"/>
  <c r="F382"/>
  <c r="F378"/>
  <c r="F374"/>
  <c r="F370"/>
  <c r="F366"/>
  <c r="D364"/>
  <c r="D362"/>
  <c r="D360"/>
  <c r="D358"/>
  <c r="D356"/>
  <c r="D354"/>
  <c r="D352"/>
  <c r="D350"/>
  <c r="D348"/>
  <c r="D346"/>
  <c r="D344"/>
  <c r="D342"/>
  <c r="D340"/>
  <c r="D338"/>
  <c r="D336"/>
  <c r="D334"/>
  <c r="D332"/>
  <c r="D330"/>
  <c r="D328"/>
  <c r="D326"/>
  <c r="D324"/>
  <c r="D322"/>
  <c r="D319"/>
  <c r="G320"/>
  <c r="AJ382"/>
  <c r="AJ378"/>
  <c r="AJ374"/>
  <c r="AJ370"/>
  <c r="AJ366"/>
  <c r="AJ362"/>
  <c r="AJ358"/>
  <c r="AJ354"/>
  <c r="AJ350"/>
  <c r="AJ346"/>
  <c r="AJ342"/>
  <c r="AJ338"/>
  <c r="AJ334"/>
  <c r="AJ330"/>
  <c r="AJ326"/>
  <c r="AJ322"/>
  <c r="D383"/>
  <c r="G446"/>
  <c r="E446"/>
  <c r="G445"/>
  <c r="E445"/>
  <c r="G444"/>
  <c r="E444"/>
  <c r="AJ445"/>
  <c r="AJ441"/>
  <c r="AJ437"/>
  <c r="AJ433"/>
  <c r="AJ429"/>
  <c r="AJ424"/>
  <c r="AJ420"/>
  <c r="AJ416"/>
  <c r="AJ412"/>
  <c r="AJ408"/>
  <c r="AJ404"/>
  <c r="AJ400"/>
  <c r="AJ396"/>
  <c r="AJ392"/>
  <c r="AJ388"/>
  <c r="AJ384"/>
  <c r="D509"/>
  <c r="D507"/>
  <c r="D505"/>
  <c r="D503"/>
  <c r="D501"/>
  <c r="D499"/>
  <c r="D497"/>
  <c r="D495"/>
  <c r="D493"/>
  <c r="D491"/>
  <c r="D489"/>
  <c r="D487"/>
  <c r="D485"/>
  <c r="D483"/>
  <c r="D481"/>
  <c r="D479"/>
  <c r="D477"/>
  <c r="D475"/>
  <c r="D473"/>
  <c r="D471"/>
  <c r="D469"/>
  <c r="D467"/>
  <c r="D465"/>
  <c r="D463"/>
  <c r="D461"/>
  <c r="D459"/>
  <c r="D457"/>
  <c r="D455"/>
  <c r="D453"/>
  <c r="D451"/>
  <c r="D449"/>
  <c r="D447"/>
  <c r="AJ508"/>
  <c r="AJ504"/>
  <c r="AJ500"/>
  <c r="AJ496"/>
  <c r="AJ492"/>
  <c r="AJ488"/>
  <c r="AJ484"/>
  <c r="AJ480"/>
  <c r="AJ476"/>
  <c r="AJ472"/>
  <c r="AJ468"/>
  <c r="AJ464"/>
  <c r="AJ460"/>
  <c r="AJ456"/>
  <c r="AJ452"/>
  <c r="AJ448"/>
  <c r="G510"/>
  <c r="E510"/>
  <c r="G509"/>
  <c r="E509"/>
  <c r="G508"/>
  <c r="E508"/>
  <c r="G507"/>
  <c r="E507"/>
  <c r="G506"/>
  <c r="E506"/>
  <c r="G505"/>
  <c r="E505"/>
  <c r="G504"/>
  <c r="E504"/>
  <c r="G503"/>
  <c r="E503"/>
  <c r="G502"/>
  <c r="E502"/>
  <c r="G501"/>
  <c r="E501"/>
  <c r="G500"/>
  <c r="E500"/>
  <c r="G499"/>
  <c r="E499"/>
  <c r="G498"/>
  <c r="E498"/>
  <c r="G497"/>
  <c r="E497"/>
  <c r="G496"/>
  <c r="E496"/>
  <c r="G495"/>
  <c r="E495"/>
  <c r="G494"/>
  <c r="E494"/>
  <c r="G493"/>
  <c r="E493"/>
  <c r="G492"/>
  <c r="E492"/>
  <c r="G491"/>
  <c r="E491"/>
  <c r="G490"/>
  <c r="E490"/>
  <c r="G489"/>
  <c r="E489"/>
  <c r="G488"/>
  <c r="E488"/>
  <c r="G487"/>
  <c r="E487"/>
  <c r="G486"/>
  <c r="E486"/>
  <c r="G485"/>
  <c r="E485"/>
  <c r="G484"/>
  <c r="E484"/>
  <c r="G483"/>
  <c r="E483"/>
  <c r="G482"/>
  <c r="E482"/>
  <c r="G481"/>
  <c r="E481"/>
  <c r="G480"/>
  <c r="E480"/>
  <c r="G479"/>
  <c r="E479"/>
  <c r="G478"/>
  <c r="E478"/>
  <c r="G477"/>
  <c r="E477"/>
  <c r="G476"/>
  <c r="E476"/>
  <c r="G475"/>
  <c r="E475"/>
  <c r="G474"/>
  <c r="E474"/>
  <c r="G473"/>
  <c r="E473"/>
  <c r="G472"/>
  <c r="E472"/>
  <c r="G471"/>
  <c r="E471"/>
  <c r="G470"/>
  <c r="E470"/>
  <c r="G469"/>
  <c r="E469"/>
  <c r="G468"/>
  <c r="E468"/>
  <c r="G467"/>
  <c r="E467"/>
  <c r="G466"/>
  <c r="E466"/>
  <c r="G465"/>
  <c r="E465"/>
  <c r="G464"/>
  <c r="E464"/>
  <c r="G463"/>
  <c r="E463"/>
  <c r="G462"/>
  <c r="E462"/>
  <c r="G461"/>
  <c r="E461"/>
  <c r="G460"/>
  <c r="E460"/>
  <c r="G459"/>
  <c r="E459"/>
  <c r="G458"/>
  <c r="E458"/>
  <c r="G457"/>
  <c r="E457"/>
  <c r="G456"/>
  <c r="E456"/>
  <c r="G455"/>
  <c r="E455"/>
  <c r="G454"/>
  <c r="E454"/>
  <c r="G453"/>
  <c r="E453"/>
  <c r="G452"/>
  <c r="E452"/>
  <c r="G451"/>
  <c r="E451"/>
  <c r="G450"/>
  <c r="E450"/>
  <c r="G449"/>
  <c r="E449"/>
  <c r="G448"/>
  <c r="E448"/>
  <c r="G447"/>
  <c r="E447"/>
  <c r="M45" i="8"/>
  <c r="M61"/>
  <c r="J46"/>
  <c r="M69"/>
  <c r="M53"/>
  <c r="M73"/>
  <c r="M65"/>
  <c r="M57"/>
  <c r="M49"/>
  <c r="M75"/>
  <c r="M71"/>
  <c r="M67"/>
  <c r="M63"/>
  <c r="M59"/>
  <c r="M55"/>
  <c r="M51"/>
  <c r="M47"/>
  <c r="G383" i="1"/>
  <c r="E383"/>
  <c r="M76" i="8"/>
  <c r="M74"/>
  <c r="M72"/>
  <c r="M70"/>
  <c r="M68"/>
  <c r="M66"/>
  <c r="M64"/>
  <c r="M62"/>
  <c r="M60"/>
  <c r="M58"/>
  <c r="M56"/>
  <c r="M54"/>
  <c r="M52"/>
  <c r="M50"/>
  <c r="M48"/>
  <c r="E382" i="1"/>
  <c r="E380"/>
  <c r="E378"/>
  <c r="E376"/>
  <c r="E374"/>
  <c r="E372"/>
  <c r="E370"/>
  <c r="E368"/>
  <c r="E366"/>
  <c r="E363"/>
  <c r="E361"/>
  <c r="E359"/>
  <c r="E357"/>
  <c r="E355"/>
  <c r="E353"/>
  <c r="E351"/>
  <c r="E349"/>
  <c r="E347"/>
  <c r="E345"/>
  <c r="E343"/>
  <c r="E341"/>
  <c r="E339"/>
  <c r="E337"/>
  <c r="E335"/>
  <c r="E333"/>
  <c r="E331"/>
  <c r="E329"/>
  <c r="E327"/>
  <c r="E325"/>
  <c r="E323"/>
  <c r="E321"/>
  <c r="G45" i="8"/>
  <c r="L49"/>
  <c r="J49"/>
  <c r="H49"/>
  <c r="K52"/>
  <c r="I52"/>
  <c r="G52"/>
  <c r="K51"/>
  <c r="I51"/>
  <c r="G51"/>
  <c r="K50"/>
  <c r="I50"/>
  <c r="G50"/>
  <c r="K76"/>
  <c r="I76"/>
  <c r="G76"/>
  <c r="K75"/>
  <c r="I75"/>
  <c r="G75"/>
  <c r="K74"/>
  <c r="I74"/>
  <c r="G74"/>
  <c r="G111" s="1"/>
  <c r="K73"/>
  <c r="I73"/>
  <c r="G73"/>
  <c r="K72"/>
  <c r="I72"/>
  <c r="G72"/>
  <c r="K71"/>
  <c r="I71"/>
  <c r="G71"/>
  <c r="K70"/>
  <c r="I70"/>
  <c r="G70"/>
  <c r="K69"/>
  <c r="I69"/>
  <c r="G69"/>
  <c r="K68"/>
  <c r="I68"/>
  <c r="G68"/>
  <c r="G105" s="1"/>
  <c r="K67"/>
  <c r="I67"/>
  <c r="G67"/>
  <c r="K66"/>
  <c r="I66"/>
  <c r="G66"/>
  <c r="K65"/>
  <c r="I65"/>
  <c r="G65"/>
  <c r="K64"/>
  <c r="I64"/>
  <c r="G64"/>
  <c r="K63"/>
  <c r="I63"/>
  <c r="G63"/>
  <c r="K62"/>
  <c r="I62"/>
  <c r="G62"/>
  <c r="G99" s="1"/>
  <c r="K61"/>
  <c r="I61"/>
  <c r="G61"/>
  <c r="K60"/>
  <c r="I60"/>
  <c r="G60"/>
  <c r="K59"/>
  <c r="I59"/>
  <c r="G59"/>
  <c r="K58"/>
  <c r="I58"/>
  <c r="G58"/>
  <c r="G95" s="1"/>
  <c r="K57"/>
  <c r="I57"/>
  <c r="G57"/>
  <c r="K56"/>
  <c r="I56"/>
  <c r="G56"/>
  <c r="K55"/>
  <c r="I55"/>
  <c r="G55"/>
  <c r="K54"/>
  <c r="I54"/>
  <c r="G54"/>
  <c r="G91" s="1"/>
  <c r="K53"/>
  <c r="I53"/>
  <c r="G53"/>
  <c r="G49"/>
  <c r="G86" s="1"/>
  <c r="H86" s="1"/>
  <c r="K49"/>
  <c r="I49"/>
  <c r="L52"/>
  <c r="J52"/>
  <c r="H52"/>
  <c r="L51"/>
  <c r="J51"/>
  <c r="H51"/>
  <c r="L50"/>
  <c r="J50"/>
  <c r="H50"/>
  <c r="L76"/>
  <c r="J76"/>
  <c r="H76"/>
  <c r="L75"/>
  <c r="J75"/>
  <c r="H75"/>
  <c r="L74"/>
  <c r="J74"/>
  <c r="H74"/>
  <c r="L73"/>
  <c r="J73"/>
  <c r="H73"/>
  <c r="L72"/>
  <c r="J72"/>
  <c r="H72"/>
  <c r="L71"/>
  <c r="J71"/>
  <c r="H71"/>
  <c r="L70"/>
  <c r="J70"/>
  <c r="H70"/>
  <c r="L69"/>
  <c r="J69"/>
  <c r="H69"/>
  <c r="L68"/>
  <c r="J68"/>
  <c r="H68"/>
  <c r="L67"/>
  <c r="J67"/>
  <c r="H67"/>
  <c r="L66"/>
  <c r="J66"/>
  <c r="H66"/>
  <c r="L65"/>
  <c r="J65"/>
  <c r="H65"/>
  <c r="L64"/>
  <c r="J64"/>
  <c r="H64"/>
  <c r="L63"/>
  <c r="J63"/>
  <c r="H63"/>
  <c r="L62"/>
  <c r="J62"/>
  <c r="H62"/>
  <c r="L61"/>
  <c r="J61"/>
  <c r="H61"/>
  <c r="L60"/>
  <c r="J60"/>
  <c r="H60"/>
  <c r="L59"/>
  <c r="J59"/>
  <c r="H59"/>
  <c r="L58"/>
  <c r="J58"/>
  <c r="H58"/>
  <c r="L57"/>
  <c r="J57"/>
  <c r="H57"/>
  <c r="L56"/>
  <c r="J56"/>
  <c r="H56"/>
  <c r="L55"/>
  <c r="J55"/>
  <c r="H55"/>
  <c r="L54"/>
  <c r="J54"/>
  <c r="H54"/>
  <c r="L53"/>
  <c r="J53"/>
  <c r="H53"/>
  <c r="G113"/>
  <c r="G107"/>
  <c r="G101"/>
  <c r="G97"/>
  <c r="G93"/>
  <c r="G87"/>
  <c r="G48"/>
  <c r="G85" s="1"/>
  <c r="G46"/>
  <c r="K48"/>
  <c r="I48"/>
  <c r="L47"/>
  <c r="J47"/>
  <c r="H47"/>
  <c r="H84" s="1"/>
  <c r="K46"/>
  <c r="I46"/>
  <c r="L45"/>
  <c r="J45"/>
  <c r="H45"/>
  <c r="G89"/>
  <c r="G82"/>
  <c r="G112"/>
  <c r="H112" s="1"/>
  <c r="G110"/>
  <c r="H110" s="1"/>
  <c r="G108"/>
  <c r="H108" s="1"/>
  <c r="G106"/>
  <c r="H106" s="1"/>
  <c r="G104"/>
  <c r="H104" s="1"/>
  <c r="G102"/>
  <c r="H102" s="1"/>
  <c r="G100"/>
  <c r="H100" s="1"/>
  <c r="G98"/>
  <c r="H98" s="1"/>
  <c r="G96"/>
  <c r="H96" s="1"/>
  <c r="G94"/>
  <c r="H94" s="1"/>
  <c r="G92"/>
  <c r="H92" s="1"/>
  <c r="G88"/>
  <c r="H88" s="1"/>
  <c r="L48"/>
  <c r="J48"/>
  <c r="H48"/>
  <c r="K47"/>
  <c r="I47"/>
  <c r="AC102" i="1"/>
  <c r="AE102"/>
  <c r="AG102"/>
  <c r="AB102"/>
  <c r="AD102"/>
  <c r="AF102"/>
  <c r="AH102"/>
  <c r="K103"/>
  <c r="AC37"/>
  <c r="AE37"/>
  <c r="AG37"/>
  <c r="AB37"/>
  <c r="AD37"/>
  <c r="AF37"/>
  <c r="AH37"/>
  <c r="AB36"/>
  <c r="AD36"/>
  <c r="AF36"/>
  <c r="AH36"/>
  <c r="AC36"/>
  <c r="AE36"/>
  <c r="AG36"/>
  <c r="AC35"/>
  <c r="AE35"/>
  <c r="AG35"/>
  <c r="AB35"/>
  <c r="AD35"/>
  <c r="AF35"/>
  <c r="AH35"/>
  <c r="AC100"/>
  <c r="AE100"/>
  <c r="AG100"/>
  <c r="AB100"/>
  <c r="AD100"/>
  <c r="AF100"/>
  <c r="AH100"/>
  <c r="AB99"/>
  <c r="AD99"/>
  <c r="AF99"/>
  <c r="AH99"/>
  <c r="AC99"/>
  <c r="AE99"/>
  <c r="AG99"/>
  <c r="AC98"/>
  <c r="AE98"/>
  <c r="AG98"/>
  <c r="AB98"/>
  <c r="AD98"/>
  <c r="AF98"/>
  <c r="AH98"/>
  <c r="AB186"/>
  <c r="AD186"/>
  <c r="AF186"/>
  <c r="AC185"/>
  <c r="AE185"/>
  <c r="AG185"/>
  <c r="AB184"/>
  <c r="AD184"/>
  <c r="AF184"/>
  <c r="AH184"/>
  <c r="AB183"/>
  <c r="AD183"/>
  <c r="AF183"/>
  <c r="AH183"/>
  <c r="AC183"/>
  <c r="AE183"/>
  <c r="AG183"/>
  <c r="AC182"/>
  <c r="AE182"/>
  <c r="AG182"/>
  <c r="AB182"/>
  <c r="AD182"/>
  <c r="AF182"/>
  <c r="AH182"/>
  <c r="AB181"/>
  <c r="AD181"/>
  <c r="AF181"/>
  <c r="AH181"/>
  <c r="AC181"/>
  <c r="AE181"/>
  <c r="AG181"/>
  <c r="AC180"/>
  <c r="AE180"/>
  <c r="AG180"/>
  <c r="AB180"/>
  <c r="AD180"/>
  <c r="AF180"/>
  <c r="AH180"/>
  <c r="AB179"/>
  <c r="AD179"/>
  <c r="AF179"/>
  <c r="AH179"/>
  <c r="AC179"/>
  <c r="AE179"/>
  <c r="AG179"/>
  <c r="AC178"/>
  <c r="AE178"/>
  <c r="AG178"/>
  <c r="AB178"/>
  <c r="AD178"/>
  <c r="AF178"/>
  <c r="AH178"/>
  <c r="AB177"/>
  <c r="AD177"/>
  <c r="AF177"/>
  <c r="AH177"/>
  <c r="AC177"/>
  <c r="AE177"/>
  <c r="AG177"/>
  <c r="AC176"/>
  <c r="AE176"/>
  <c r="AG176"/>
  <c r="AB176"/>
  <c r="AD176"/>
  <c r="AF176"/>
  <c r="AH176"/>
  <c r="AB175"/>
  <c r="AD175"/>
  <c r="AF175"/>
  <c r="AH175"/>
  <c r="AC175"/>
  <c r="AE175"/>
  <c r="AG175"/>
  <c r="AC174"/>
  <c r="AE174"/>
  <c r="AG174"/>
  <c r="AB174"/>
  <c r="AD174"/>
  <c r="AF174"/>
  <c r="AH174"/>
  <c r="AB173"/>
  <c r="AD173"/>
  <c r="AF173"/>
  <c r="AH173"/>
  <c r="AC173"/>
  <c r="AE173"/>
  <c r="AG173"/>
  <c r="AC172"/>
  <c r="AE172"/>
  <c r="AG172"/>
  <c r="AB172"/>
  <c r="AD172"/>
  <c r="AF172"/>
  <c r="AH172"/>
  <c r="AB171"/>
  <c r="AD171"/>
  <c r="AF171"/>
  <c r="AH171"/>
  <c r="AC171"/>
  <c r="AE171"/>
  <c r="AG171"/>
  <c r="AC170"/>
  <c r="AE170"/>
  <c r="AG170"/>
  <c r="AB170"/>
  <c r="AD170"/>
  <c r="AF170"/>
  <c r="AH170"/>
  <c r="AB169"/>
  <c r="AD169"/>
  <c r="AF169"/>
  <c r="AH169"/>
  <c r="AC169"/>
  <c r="AE169"/>
  <c r="AG169"/>
  <c r="AC168"/>
  <c r="AE168"/>
  <c r="AG168"/>
  <c r="AB168"/>
  <c r="AD168"/>
  <c r="AF168"/>
  <c r="AH168"/>
  <c r="AB167"/>
  <c r="AD167"/>
  <c r="AF167"/>
  <c r="AH167"/>
  <c r="AC167"/>
  <c r="AE167"/>
  <c r="AG167"/>
  <c r="AC166"/>
  <c r="AE166"/>
  <c r="AG166"/>
  <c r="AB166"/>
  <c r="AD166"/>
  <c r="AF166"/>
  <c r="AH166"/>
  <c r="AB165"/>
  <c r="AD165"/>
  <c r="AF165"/>
  <c r="AH165"/>
  <c r="AC165"/>
  <c r="AE165"/>
  <c r="AG165"/>
  <c r="AC164"/>
  <c r="AE164"/>
  <c r="AG164"/>
  <c r="AB164"/>
  <c r="AD164"/>
  <c r="AF164"/>
  <c r="AH164"/>
  <c r="AB163"/>
  <c r="AD163"/>
  <c r="AF163"/>
  <c r="AH163"/>
  <c r="AC163"/>
  <c r="AE163"/>
  <c r="AG163"/>
  <c r="AC162"/>
  <c r="AE162"/>
  <c r="AG162"/>
  <c r="AB162"/>
  <c r="AD162"/>
  <c r="AF162"/>
  <c r="AH162"/>
  <c r="AB161"/>
  <c r="AD161"/>
  <c r="AF161"/>
  <c r="AH161"/>
  <c r="AC161"/>
  <c r="AE161"/>
  <c r="AG161"/>
  <c r="K38"/>
  <c r="AG188"/>
  <c r="AE188"/>
  <c r="AC188"/>
  <c r="AH187"/>
  <c r="AF187"/>
  <c r="AD187"/>
  <c r="AB187"/>
  <c r="AG186"/>
  <c r="AC186"/>
  <c r="AF185"/>
  <c r="AB185"/>
  <c r="AE184"/>
  <c r="K4"/>
  <c r="AC3"/>
  <c r="AE3"/>
  <c r="AG3"/>
  <c r="AB3"/>
  <c r="AD3"/>
  <c r="AF3"/>
  <c r="AH3"/>
  <c r="AB101"/>
  <c r="AD101"/>
  <c r="AF101"/>
  <c r="AH101"/>
  <c r="AC101"/>
  <c r="AE101"/>
  <c r="AG101"/>
  <c r="AH188"/>
  <c r="AF188"/>
  <c r="AD188"/>
  <c r="AG187"/>
  <c r="AE187"/>
  <c r="AH186"/>
  <c r="AE186"/>
  <c r="AH185"/>
  <c r="AD185"/>
  <c r="AG184"/>
  <c r="AC184"/>
  <c r="AJ35" l="1"/>
  <c r="AJ37"/>
  <c r="AJ102"/>
  <c r="AJ36"/>
  <c r="AJ101"/>
  <c r="AJ3"/>
  <c r="AJ185"/>
  <c r="AJ187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6"/>
  <c r="AJ98"/>
  <c r="AJ100"/>
  <c r="AB188"/>
  <c r="AJ188" s="1"/>
  <c r="K189"/>
  <c r="H82" i="8"/>
  <c r="I82" s="1"/>
  <c r="J82" s="1"/>
  <c r="K82" s="1"/>
  <c r="L82" s="1"/>
  <c r="M82" s="1"/>
  <c r="N82" s="1"/>
  <c r="O82" s="1"/>
  <c r="I92"/>
  <c r="J92" s="1"/>
  <c r="K92" s="1"/>
  <c r="L92" s="1"/>
  <c r="M92" s="1"/>
  <c r="N92" s="1"/>
  <c r="O92" s="1"/>
  <c r="I100"/>
  <c r="J100" s="1"/>
  <c r="K100" s="1"/>
  <c r="L100" s="1"/>
  <c r="M100" s="1"/>
  <c r="N100" s="1"/>
  <c r="O100" s="1"/>
  <c r="I108"/>
  <c r="J108" s="1"/>
  <c r="K108" s="1"/>
  <c r="L108" s="1"/>
  <c r="M108" s="1"/>
  <c r="N108" s="1"/>
  <c r="O108" s="1"/>
  <c r="I84"/>
  <c r="J84" s="1"/>
  <c r="K84" s="1"/>
  <c r="L84" s="1"/>
  <c r="M84" s="1"/>
  <c r="N84" s="1"/>
  <c r="O84" s="1"/>
  <c r="H113"/>
  <c r="I113" s="1"/>
  <c r="J113" s="1"/>
  <c r="K113" s="1"/>
  <c r="L113" s="1"/>
  <c r="M113" s="1"/>
  <c r="N113" s="1"/>
  <c r="O113" s="1"/>
  <c r="I94"/>
  <c r="J94" s="1"/>
  <c r="K94" s="1"/>
  <c r="L94" s="1"/>
  <c r="M94" s="1"/>
  <c r="N94" s="1"/>
  <c r="O94" s="1"/>
  <c r="I98"/>
  <c r="J98" s="1"/>
  <c r="K98" s="1"/>
  <c r="L98" s="1"/>
  <c r="M98" s="1"/>
  <c r="N98" s="1"/>
  <c r="O98" s="1"/>
  <c r="I102"/>
  <c r="J102" s="1"/>
  <c r="K102" s="1"/>
  <c r="L102" s="1"/>
  <c r="M102" s="1"/>
  <c r="N102" s="1"/>
  <c r="O102" s="1"/>
  <c r="I106"/>
  <c r="J106" s="1"/>
  <c r="K106" s="1"/>
  <c r="L106" s="1"/>
  <c r="M106" s="1"/>
  <c r="N106" s="1"/>
  <c r="O106" s="1"/>
  <c r="I110"/>
  <c r="J110" s="1"/>
  <c r="K110" s="1"/>
  <c r="L110" s="1"/>
  <c r="M110" s="1"/>
  <c r="N110" s="1"/>
  <c r="O110" s="1"/>
  <c r="H87"/>
  <c r="I87" s="1"/>
  <c r="J87" s="1"/>
  <c r="K87" s="1"/>
  <c r="L87" s="1"/>
  <c r="M87" s="1"/>
  <c r="N87" s="1"/>
  <c r="O87" s="1"/>
  <c r="I86"/>
  <c r="J86" s="1"/>
  <c r="K86" s="1"/>
  <c r="L86" s="1"/>
  <c r="M86" s="1"/>
  <c r="N86" s="1"/>
  <c r="O86" s="1"/>
  <c r="H89"/>
  <c r="I89" s="1"/>
  <c r="J89" s="1"/>
  <c r="K89" s="1"/>
  <c r="L89" s="1"/>
  <c r="M89" s="1"/>
  <c r="N89" s="1"/>
  <c r="O89" s="1"/>
  <c r="I96"/>
  <c r="J96" s="1"/>
  <c r="K96" s="1"/>
  <c r="L96" s="1"/>
  <c r="M96" s="1"/>
  <c r="N96" s="1"/>
  <c r="O96" s="1"/>
  <c r="I104"/>
  <c r="J104" s="1"/>
  <c r="K104" s="1"/>
  <c r="L104" s="1"/>
  <c r="M104" s="1"/>
  <c r="N104" s="1"/>
  <c r="O104" s="1"/>
  <c r="I112"/>
  <c r="J112" s="1"/>
  <c r="K112" s="1"/>
  <c r="L112" s="1"/>
  <c r="M112" s="1"/>
  <c r="N112" s="1"/>
  <c r="O112" s="1"/>
  <c r="H93"/>
  <c r="I93" s="1"/>
  <c r="J93" s="1"/>
  <c r="K93" s="1"/>
  <c r="L93" s="1"/>
  <c r="M93" s="1"/>
  <c r="N93" s="1"/>
  <c r="O93" s="1"/>
  <c r="H97"/>
  <c r="I97" s="1"/>
  <c r="J97" s="1"/>
  <c r="K97" s="1"/>
  <c r="L97" s="1"/>
  <c r="M97" s="1"/>
  <c r="N97" s="1"/>
  <c r="O97" s="1"/>
  <c r="H101"/>
  <c r="I101" s="1"/>
  <c r="J101" s="1"/>
  <c r="K101" s="1"/>
  <c r="L101" s="1"/>
  <c r="M101" s="1"/>
  <c r="N101" s="1"/>
  <c r="O101" s="1"/>
  <c r="H105"/>
  <c r="I105" s="1"/>
  <c r="J105" s="1"/>
  <c r="K105" s="1"/>
  <c r="L105" s="1"/>
  <c r="M105" s="1"/>
  <c r="N105" s="1"/>
  <c r="O105" s="1"/>
  <c r="I88"/>
  <c r="J88" s="1"/>
  <c r="K88" s="1"/>
  <c r="L88" s="1"/>
  <c r="M88" s="1"/>
  <c r="N88" s="1"/>
  <c r="O88" s="1"/>
  <c r="H85"/>
  <c r="I85" s="1"/>
  <c r="J85" s="1"/>
  <c r="K85" s="1"/>
  <c r="L85" s="1"/>
  <c r="M85" s="1"/>
  <c r="N85" s="1"/>
  <c r="O85" s="1"/>
  <c r="H91"/>
  <c r="I91" s="1"/>
  <c r="J91" s="1"/>
  <c r="K91" s="1"/>
  <c r="L91" s="1"/>
  <c r="M91" s="1"/>
  <c r="N91" s="1"/>
  <c r="O91" s="1"/>
  <c r="H95"/>
  <c r="I95" s="1"/>
  <c r="J95" s="1"/>
  <c r="K95" s="1"/>
  <c r="L95" s="1"/>
  <c r="M95" s="1"/>
  <c r="N95" s="1"/>
  <c r="O95" s="1"/>
  <c r="H99"/>
  <c r="I99" s="1"/>
  <c r="J99" s="1"/>
  <c r="K99" s="1"/>
  <c r="L99" s="1"/>
  <c r="M99" s="1"/>
  <c r="N99" s="1"/>
  <c r="O99" s="1"/>
  <c r="H107"/>
  <c r="I107" s="1"/>
  <c r="J107" s="1"/>
  <c r="K107" s="1"/>
  <c r="L107" s="1"/>
  <c r="M107" s="1"/>
  <c r="N107" s="1"/>
  <c r="O107" s="1"/>
  <c r="H111"/>
  <c r="I111" s="1"/>
  <c r="J111" s="1"/>
  <c r="K111" s="1"/>
  <c r="L111" s="1"/>
  <c r="M111" s="1"/>
  <c r="N111" s="1"/>
  <c r="O111" s="1"/>
  <c r="K5" i="1"/>
  <c r="AB4"/>
  <c r="AD4"/>
  <c r="AF4"/>
  <c r="AH4"/>
  <c r="AC4"/>
  <c r="AE4"/>
  <c r="AG4"/>
  <c r="AB38"/>
  <c r="AD38"/>
  <c r="AF38"/>
  <c r="AH38"/>
  <c r="AC38"/>
  <c r="AE38"/>
  <c r="AG38"/>
  <c r="K39"/>
  <c r="K104"/>
  <c r="AB103"/>
  <c r="AD103"/>
  <c r="AF103"/>
  <c r="AH103"/>
  <c r="AC103"/>
  <c r="AE103"/>
  <c r="AG103"/>
  <c r="AJ103" l="1"/>
  <c r="AJ38"/>
  <c r="AC189"/>
  <c r="K190"/>
  <c r="AF189"/>
  <c r="AH189"/>
  <c r="AD189"/>
  <c r="AG189"/>
  <c r="AB189"/>
  <c r="AE189"/>
  <c r="AJ4"/>
  <c r="AC39"/>
  <c r="AE39"/>
  <c r="AG39"/>
  <c r="AB39"/>
  <c r="AD39"/>
  <c r="AF39"/>
  <c r="AH39"/>
  <c r="K40"/>
  <c r="K105"/>
  <c r="AC104"/>
  <c r="AE104"/>
  <c r="AG104"/>
  <c r="AB104"/>
  <c r="AD104"/>
  <c r="AF104"/>
  <c r="AH104"/>
  <c r="K6"/>
  <c r="AC5"/>
  <c r="AE5"/>
  <c r="AG5"/>
  <c r="AB5"/>
  <c r="AD5"/>
  <c r="AF5"/>
  <c r="AH5"/>
  <c r="AJ189" l="1"/>
  <c r="AJ39"/>
  <c r="AB190"/>
  <c r="AG190"/>
  <c r="AH190"/>
  <c r="AD190"/>
  <c r="AE190"/>
  <c r="AF190"/>
  <c r="AC190"/>
  <c r="AJ5"/>
  <c r="AJ104"/>
  <c r="K7"/>
  <c r="AB6"/>
  <c r="AD6"/>
  <c r="AF6"/>
  <c r="AH6"/>
  <c r="AC6"/>
  <c r="AE6"/>
  <c r="AG6"/>
  <c r="K106"/>
  <c r="AB105"/>
  <c r="AD105"/>
  <c r="AF105"/>
  <c r="AH105"/>
  <c r="AC105"/>
  <c r="AE105"/>
  <c r="AG105"/>
  <c r="AB40"/>
  <c r="AD40"/>
  <c r="AF40"/>
  <c r="AH40"/>
  <c r="AC40"/>
  <c r="AE40"/>
  <c r="AG40"/>
  <c r="K41"/>
  <c r="AJ40" l="1"/>
  <c r="AJ105"/>
  <c r="AJ6"/>
  <c r="AJ190"/>
  <c r="K107"/>
  <c r="AC106"/>
  <c r="AE106"/>
  <c r="AG106"/>
  <c r="AB106"/>
  <c r="AD106"/>
  <c r="AF106"/>
  <c r="AH106"/>
  <c r="K8"/>
  <c r="AC7"/>
  <c r="AE7"/>
  <c r="AG7"/>
  <c r="AB7"/>
  <c r="AD7"/>
  <c r="AF7"/>
  <c r="AH7"/>
  <c r="AC41"/>
  <c r="AE41"/>
  <c r="AG41"/>
  <c r="AB41"/>
  <c r="AD41"/>
  <c r="AF41"/>
  <c r="AH41"/>
  <c r="K42"/>
  <c r="AJ41" l="1"/>
  <c r="AJ106"/>
  <c r="K108"/>
  <c r="AB107"/>
  <c r="AD107"/>
  <c r="AF107"/>
  <c r="AH107"/>
  <c r="AC107"/>
  <c r="AE107"/>
  <c r="AG107"/>
  <c r="K9"/>
  <c r="AB8"/>
  <c r="AD8"/>
  <c r="AF8"/>
  <c r="AH8"/>
  <c r="AC8"/>
  <c r="AE8"/>
  <c r="AG8"/>
  <c r="AB42"/>
  <c r="AD42"/>
  <c r="AF42"/>
  <c r="AH42"/>
  <c r="AC42"/>
  <c r="AE42"/>
  <c r="AG42"/>
  <c r="K43"/>
  <c r="AJ8" l="1"/>
  <c r="AJ107"/>
  <c r="AJ42"/>
  <c r="AC43"/>
  <c r="AE43"/>
  <c r="AG43"/>
  <c r="AB43"/>
  <c r="AD43"/>
  <c r="AF43"/>
  <c r="AH43"/>
  <c r="K44"/>
  <c r="K10"/>
  <c r="AC9"/>
  <c r="AE9"/>
  <c r="AG9"/>
  <c r="AB9"/>
  <c r="AD9"/>
  <c r="AF9"/>
  <c r="AH9"/>
  <c r="K109"/>
  <c r="AC108"/>
  <c r="AE108"/>
  <c r="AG108"/>
  <c r="AB108"/>
  <c r="AD108"/>
  <c r="AF108"/>
  <c r="AH108"/>
  <c r="AJ9" l="1"/>
  <c r="AJ108"/>
  <c r="AJ43"/>
  <c r="K110"/>
  <c r="AB109"/>
  <c r="AD109"/>
  <c r="AF109"/>
  <c r="AH109"/>
  <c r="AC109"/>
  <c r="AE109"/>
  <c r="AG109"/>
  <c r="K11"/>
  <c r="AB10"/>
  <c r="AD10"/>
  <c r="AF10"/>
  <c r="AH10"/>
  <c r="AC10"/>
  <c r="AE10"/>
  <c r="AG10"/>
  <c r="AB44"/>
  <c r="AD44"/>
  <c r="AF44"/>
  <c r="AH44"/>
  <c r="AC44"/>
  <c r="AE44"/>
  <c r="AG44"/>
  <c r="K45"/>
  <c r="AJ44" l="1"/>
  <c r="AJ109"/>
  <c r="AC45"/>
  <c r="AE45"/>
  <c r="AG45"/>
  <c r="AB45"/>
  <c r="AD45"/>
  <c r="AF45"/>
  <c r="AH45"/>
  <c r="K46"/>
  <c r="K12"/>
  <c r="AC11"/>
  <c r="AE11"/>
  <c r="AG11"/>
  <c r="AB11"/>
  <c r="AD11"/>
  <c r="AF11"/>
  <c r="AH11"/>
  <c r="K111"/>
  <c r="AC110"/>
  <c r="AE110"/>
  <c r="AG110"/>
  <c r="AB110"/>
  <c r="AD110"/>
  <c r="AF110"/>
  <c r="AH110"/>
  <c r="AJ110" l="1"/>
  <c r="AJ45"/>
  <c r="K112"/>
  <c r="AB111"/>
  <c r="AD111"/>
  <c r="AF111"/>
  <c r="AH111"/>
  <c r="AC111"/>
  <c r="AE111"/>
  <c r="AG111"/>
  <c r="K13"/>
  <c r="AB12"/>
  <c r="AD12"/>
  <c r="AF12"/>
  <c r="AH12"/>
  <c r="AC12"/>
  <c r="AE12"/>
  <c r="AG12"/>
  <c r="AB46"/>
  <c r="AD46"/>
  <c r="AF46"/>
  <c r="AH46"/>
  <c r="AC46"/>
  <c r="AE46"/>
  <c r="AG46"/>
  <c r="K47"/>
  <c r="AJ46" l="1"/>
  <c r="AJ12"/>
  <c r="AJ111"/>
  <c r="AC47"/>
  <c r="AE47"/>
  <c r="AG47"/>
  <c r="AB47"/>
  <c r="AD47"/>
  <c r="AF47"/>
  <c r="AH47"/>
  <c r="K48"/>
  <c r="K14"/>
  <c r="AC13"/>
  <c r="AE13"/>
  <c r="AG13"/>
  <c r="AB13"/>
  <c r="AD13"/>
  <c r="AF13"/>
  <c r="AH13"/>
  <c r="K113"/>
  <c r="AC112"/>
  <c r="AE112"/>
  <c r="AG112"/>
  <c r="AB112"/>
  <c r="AD112"/>
  <c r="AF112"/>
  <c r="AH112"/>
  <c r="AJ112" l="1"/>
  <c r="AJ47"/>
  <c r="K114"/>
  <c r="AB113"/>
  <c r="AD113"/>
  <c r="AF113"/>
  <c r="AH113"/>
  <c r="AC113"/>
  <c r="AE113"/>
  <c r="AG113"/>
  <c r="K15"/>
  <c r="AB14"/>
  <c r="AD14"/>
  <c r="AF14"/>
  <c r="AH14"/>
  <c r="AC14"/>
  <c r="AE14"/>
  <c r="AG14"/>
  <c r="AB48"/>
  <c r="AD48"/>
  <c r="AF48"/>
  <c r="AH48"/>
  <c r="AC48"/>
  <c r="AE48"/>
  <c r="AG48"/>
  <c r="K49"/>
  <c r="AJ14" l="1"/>
  <c r="AJ113"/>
  <c r="AJ48"/>
  <c r="AC49"/>
  <c r="AE49"/>
  <c r="AG49"/>
  <c r="AB49"/>
  <c r="AD49"/>
  <c r="AF49"/>
  <c r="AH49"/>
  <c r="K50"/>
  <c r="K16"/>
  <c r="AC15"/>
  <c r="AE15"/>
  <c r="AG15"/>
  <c r="AB15"/>
  <c r="AD15"/>
  <c r="AF15"/>
  <c r="AH15"/>
  <c r="K115"/>
  <c r="AC114"/>
  <c r="AE114"/>
  <c r="AG114"/>
  <c r="AB114"/>
  <c r="AD114"/>
  <c r="AF114"/>
  <c r="AH114"/>
  <c r="AJ15" l="1"/>
  <c r="AJ114"/>
  <c r="AJ49"/>
  <c r="K116"/>
  <c r="AB115"/>
  <c r="AD115"/>
  <c r="AF115"/>
  <c r="AH115"/>
  <c r="AC115"/>
  <c r="AE115"/>
  <c r="AG115"/>
  <c r="K17"/>
  <c r="AB16"/>
  <c r="AD16"/>
  <c r="AF16"/>
  <c r="AH16"/>
  <c r="AC16"/>
  <c r="AE16"/>
  <c r="AG16"/>
  <c r="AB50"/>
  <c r="AD50"/>
  <c r="AF50"/>
  <c r="AH50"/>
  <c r="AC50"/>
  <c r="AE50"/>
  <c r="AG50"/>
  <c r="K51"/>
  <c r="AJ50" l="1"/>
  <c r="AJ115"/>
  <c r="K52"/>
  <c r="AC51"/>
  <c r="AE51"/>
  <c r="AG51"/>
  <c r="AB51"/>
  <c r="AD51"/>
  <c r="AF51"/>
  <c r="AH51"/>
  <c r="K18"/>
  <c r="AC17"/>
  <c r="AE17"/>
  <c r="AG17"/>
  <c r="AB17"/>
  <c r="AD17"/>
  <c r="AF17"/>
  <c r="AH17"/>
  <c r="K117"/>
  <c r="AC116"/>
  <c r="AE116"/>
  <c r="AG116"/>
  <c r="AB116"/>
  <c r="AD116"/>
  <c r="AF116"/>
  <c r="AH116"/>
  <c r="AJ116" l="1"/>
  <c r="AJ17"/>
  <c r="AJ51"/>
  <c r="K118"/>
  <c r="AB117"/>
  <c r="AD117"/>
  <c r="AF117"/>
  <c r="AH117"/>
  <c r="AC117"/>
  <c r="AE117"/>
  <c r="AG117"/>
  <c r="K19"/>
  <c r="AB18"/>
  <c r="AD18"/>
  <c r="AF18"/>
  <c r="AH18"/>
  <c r="AC18"/>
  <c r="AE18"/>
  <c r="AG18"/>
  <c r="K53"/>
  <c r="AB52"/>
  <c r="AD52"/>
  <c r="AF52"/>
  <c r="AH52"/>
  <c r="AC52"/>
  <c r="AE52"/>
  <c r="AG52"/>
  <c r="AJ52" l="1"/>
  <c r="AJ117"/>
  <c r="K54"/>
  <c r="AC53"/>
  <c r="AE53"/>
  <c r="AG53"/>
  <c r="AB53"/>
  <c r="AD53"/>
  <c r="AF53"/>
  <c r="AH53"/>
  <c r="K20"/>
  <c r="AC19"/>
  <c r="AE19"/>
  <c r="AG19"/>
  <c r="AB19"/>
  <c r="AD19"/>
  <c r="AF19"/>
  <c r="AH19"/>
  <c r="K119"/>
  <c r="AC118"/>
  <c r="AE118"/>
  <c r="AG118"/>
  <c r="AB118"/>
  <c r="AD118"/>
  <c r="AF118"/>
  <c r="AH118"/>
  <c r="AJ118" l="1"/>
  <c r="AJ19"/>
  <c r="AJ53"/>
  <c r="K120"/>
  <c r="AB119"/>
  <c r="AD119"/>
  <c r="AF119"/>
  <c r="AH119"/>
  <c r="AC119"/>
  <c r="AE119"/>
  <c r="AG119"/>
  <c r="K21"/>
  <c r="AB20"/>
  <c r="AD20"/>
  <c r="AF20"/>
  <c r="AH20"/>
  <c r="AC20"/>
  <c r="AE20"/>
  <c r="AG20"/>
  <c r="K55"/>
  <c r="AB54"/>
  <c r="AD54"/>
  <c r="AF54"/>
  <c r="AH54"/>
  <c r="AC54"/>
  <c r="AE54"/>
  <c r="AG54"/>
  <c r="AJ54" l="1"/>
  <c r="AJ119"/>
  <c r="K56"/>
  <c r="AC55"/>
  <c r="AE55"/>
  <c r="AG55"/>
  <c r="AB55"/>
  <c r="AD55"/>
  <c r="AF55"/>
  <c r="AH55"/>
  <c r="K22"/>
  <c r="AC21"/>
  <c r="AE21"/>
  <c r="AG21"/>
  <c r="AB21"/>
  <c r="AD21"/>
  <c r="AF21"/>
  <c r="AH21"/>
  <c r="K121"/>
  <c r="AC120"/>
  <c r="AE120"/>
  <c r="AG120"/>
  <c r="AB120"/>
  <c r="AD120"/>
  <c r="AF120"/>
  <c r="AH120"/>
  <c r="AJ120" l="1"/>
  <c r="AJ21"/>
  <c r="AJ55"/>
  <c r="K122"/>
  <c r="AB121"/>
  <c r="AD121"/>
  <c r="AF121"/>
  <c r="AH121"/>
  <c r="AC121"/>
  <c r="AE121"/>
  <c r="AG121"/>
  <c r="K23"/>
  <c r="AB22"/>
  <c r="AD22"/>
  <c r="AF22"/>
  <c r="AH22"/>
  <c r="AC22"/>
  <c r="AE22"/>
  <c r="AG22"/>
  <c r="K57"/>
  <c r="AB56"/>
  <c r="AD56"/>
  <c r="AF56"/>
  <c r="AH56"/>
  <c r="AC56"/>
  <c r="AE56"/>
  <c r="AG56"/>
  <c r="AJ56" l="1"/>
  <c r="AJ121"/>
  <c r="K58"/>
  <c r="AC57"/>
  <c r="AE57"/>
  <c r="AG57"/>
  <c r="AB57"/>
  <c r="AD57"/>
  <c r="AF57"/>
  <c r="AH57"/>
  <c r="K24"/>
  <c r="AC23"/>
  <c r="AE23"/>
  <c r="AG23"/>
  <c r="AB23"/>
  <c r="AD23"/>
  <c r="AF23"/>
  <c r="AH23"/>
  <c r="K123"/>
  <c r="AC122"/>
  <c r="AE122"/>
  <c r="AG122"/>
  <c r="AB122"/>
  <c r="AD122"/>
  <c r="AF122"/>
  <c r="AH122"/>
  <c r="AJ122" l="1"/>
  <c r="AJ57"/>
  <c r="K124"/>
  <c r="AB123"/>
  <c r="AD123"/>
  <c r="AF123"/>
  <c r="AH123"/>
  <c r="AC123"/>
  <c r="AE123"/>
  <c r="AG123"/>
  <c r="K25"/>
  <c r="AB24"/>
  <c r="AD24"/>
  <c r="AF24"/>
  <c r="AH24"/>
  <c r="AC24"/>
  <c r="AE24"/>
  <c r="AG24"/>
  <c r="K59"/>
  <c r="AB58"/>
  <c r="AD58"/>
  <c r="AF58"/>
  <c r="AH58"/>
  <c r="AC58"/>
  <c r="AE58"/>
  <c r="AG58"/>
  <c r="AJ24" l="1"/>
  <c r="AJ58"/>
  <c r="AJ123"/>
  <c r="K125"/>
  <c r="AC124"/>
  <c r="AE124"/>
  <c r="AG124"/>
  <c r="AB124"/>
  <c r="AD124"/>
  <c r="AF124"/>
  <c r="AH124"/>
  <c r="K60"/>
  <c r="AC59"/>
  <c r="AE59"/>
  <c r="AG59"/>
  <c r="AB59"/>
  <c r="AJ59" s="1"/>
  <c r="AD59"/>
  <c r="AF59"/>
  <c r="AH59"/>
  <c r="K26"/>
  <c r="AC25"/>
  <c r="AE25"/>
  <c r="AG25"/>
  <c r="AB25"/>
  <c r="AD25"/>
  <c r="AF25"/>
  <c r="AH25"/>
  <c r="AJ25" l="1"/>
  <c r="AJ124"/>
  <c r="K27"/>
  <c r="AB26"/>
  <c r="AD26"/>
  <c r="AF26"/>
  <c r="AH26"/>
  <c r="AC26"/>
  <c r="AE26"/>
  <c r="AG26"/>
  <c r="K61"/>
  <c r="AB60"/>
  <c r="AD60"/>
  <c r="AF60"/>
  <c r="AH60"/>
  <c r="AC60"/>
  <c r="AE60"/>
  <c r="AG60"/>
  <c r="K126"/>
  <c r="AB125"/>
  <c r="AD125"/>
  <c r="AF125"/>
  <c r="AH125"/>
  <c r="AC125"/>
  <c r="AE125"/>
  <c r="AG125"/>
  <c r="AJ125" l="1"/>
  <c r="AJ60"/>
  <c r="AJ26"/>
  <c r="K127"/>
  <c r="AC126"/>
  <c r="AE126"/>
  <c r="AG126"/>
  <c r="AB126"/>
  <c r="AD126"/>
  <c r="AF126"/>
  <c r="AH126"/>
  <c r="K62"/>
  <c r="AC61"/>
  <c r="AE61"/>
  <c r="AG61"/>
  <c r="AB61"/>
  <c r="AD61"/>
  <c r="AF61"/>
  <c r="AH61"/>
  <c r="K28"/>
  <c r="AC27"/>
  <c r="AE27"/>
  <c r="AG27"/>
  <c r="AB27"/>
  <c r="AD27"/>
  <c r="AF27"/>
  <c r="AH27"/>
  <c r="AJ61" l="1"/>
  <c r="AJ126"/>
  <c r="K29"/>
  <c r="AB28"/>
  <c r="AD28"/>
  <c r="AF28"/>
  <c r="AH28"/>
  <c r="AC28"/>
  <c r="AE28"/>
  <c r="AG28"/>
  <c r="K63"/>
  <c r="AB62"/>
  <c r="AD62"/>
  <c r="AF62"/>
  <c r="AH62"/>
  <c r="AC62"/>
  <c r="AE62"/>
  <c r="AG62"/>
  <c r="AB127"/>
  <c r="AD127"/>
  <c r="AF127"/>
  <c r="AH127"/>
  <c r="AC127"/>
  <c r="AE127"/>
  <c r="AG127"/>
  <c r="AJ62" l="1"/>
  <c r="AJ127"/>
  <c r="K64"/>
  <c r="AC63"/>
  <c r="AE63"/>
  <c r="AG63"/>
  <c r="AB63"/>
  <c r="AD63"/>
  <c r="AF63"/>
  <c r="AH63"/>
  <c r="K30"/>
  <c r="AC29"/>
  <c r="AE29"/>
  <c r="AG29"/>
  <c r="AB29"/>
  <c r="AD29"/>
  <c r="AF29"/>
  <c r="AH29"/>
  <c r="AJ29" l="1"/>
  <c r="AJ63"/>
  <c r="K31"/>
  <c r="AB30"/>
  <c r="AD30"/>
  <c r="AF30"/>
  <c r="AH30"/>
  <c r="AC30"/>
  <c r="AE30"/>
  <c r="AG30"/>
  <c r="K65"/>
  <c r="AB64"/>
  <c r="AD64"/>
  <c r="AF64"/>
  <c r="AH64"/>
  <c r="AC64"/>
  <c r="AE64"/>
  <c r="AG64"/>
  <c r="AJ64" l="1"/>
  <c r="K66"/>
  <c r="AC65"/>
  <c r="AE65"/>
  <c r="AG65"/>
  <c r="AB65"/>
  <c r="AD65"/>
  <c r="AF65"/>
  <c r="AH65"/>
  <c r="K32"/>
  <c r="AC31"/>
  <c r="AE31"/>
  <c r="AG31"/>
  <c r="AB31"/>
  <c r="AD31"/>
  <c r="AF31"/>
  <c r="AH31"/>
  <c r="AJ31" l="1"/>
  <c r="AJ65"/>
  <c r="K33"/>
  <c r="AB32"/>
  <c r="AD32"/>
  <c r="AF32"/>
  <c r="AH32"/>
  <c r="AC32"/>
  <c r="AE32"/>
  <c r="AG32"/>
  <c r="K67"/>
  <c r="AB66"/>
  <c r="AD66"/>
  <c r="AF66"/>
  <c r="AH66"/>
  <c r="AC66"/>
  <c r="AE66"/>
  <c r="AG66"/>
  <c r="AJ32" l="1"/>
  <c r="AJ66"/>
  <c r="K68"/>
  <c r="AC67"/>
  <c r="AE67"/>
  <c r="AG67"/>
  <c r="AB67"/>
  <c r="AD67"/>
  <c r="AF67"/>
  <c r="AH67"/>
  <c r="AC33"/>
  <c r="AE33"/>
  <c r="AG33"/>
  <c r="AB33"/>
  <c r="AD33"/>
  <c r="AF33"/>
  <c r="AH33"/>
  <c r="AJ67" l="1"/>
  <c r="K69"/>
  <c r="AB68"/>
  <c r="AD68"/>
  <c r="AF68"/>
  <c r="AH68"/>
  <c r="AC68"/>
  <c r="AE68"/>
  <c r="AG68"/>
  <c r="AJ68" l="1"/>
  <c r="K70"/>
  <c r="AC69"/>
  <c r="AE69"/>
  <c r="AG69"/>
  <c r="AB69"/>
  <c r="AD69"/>
  <c r="AF69"/>
  <c r="AH69"/>
  <c r="AJ69" l="1"/>
  <c r="K71"/>
  <c r="AB70"/>
  <c r="AD70"/>
  <c r="AF70"/>
  <c r="AH70"/>
  <c r="AC70"/>
  <c r="AE70"/>
  <c r="AG70"/>
  <c r="AJ70" l="1"/>
  <c r="K72"/>
  <c r="AC71"/>
  <c r="AE71"/>
  <c r="AG71"/>
  <c r="AB71"/>
  <c r="AD71"/>
  <c r="AF71"/>
  <c r="AH71"/>
  <c r="AJ71" l="1"/>
  <c r="K73"/>
  <c r="AB72"/>
  <c r="AD72"/>
  <c r="AF72"/>
  <c r="AH72"/>
  <c r="AC72"/>
  <c r="AE72"/>
  <c r="AG72"/>
  <c r="AJ72" l="1"/>
  <c r="K74"/>
  <c r="AC73"/>
  <c r="AE73"/>
  <c r="AG73"/>
  <c r="AB73"/>
  <c r="AD73"/>
  <c r="AF73"/>
  <c r="AH73"/>
  <c r="AJ73" l="1"/>
  <c r="K75"/>
  <c r="AB74"/>
  <c r="AD74"/>
  <c r="AF74"/>
  <c r="AH74"/>
  <c r="AC74"/>
  <c r="AE74"/>
  <c r="AG74"/>
  <c r="AJ74" l="1"/>
  <c r="K76"/>
  <c r="AC75"/>
  <c r="AE75"/>
  <c r="AG75"/>
  <c r="AB75"/>
  <c r="AD75"/>
  <c r="AF75"/>
  <c r="AH75"/>
  <c r="AJ75" l="1"/>
  <c r="K77"/>
  <c r="AB76"/>
  <c r="AD76"/>
  <c r="AF76"/>
  <c r="AH76"/>
  <c r="AC76"/>
  <c r="AE76"/>
  <c r="AG76"/>
  <c r="AJ76" l="1"/>
  <c r="K78"/>
  <c r="AB77"/>
  <c r="AD77"/>
  <c r="AF77"/>
  <c r="AH77"/>
  <c r="AC77"/>
  <c r="AE77"/>
  <c r="AG77"/>
  <c r="AJ77" l="1"/>
  <c r="K79"/>
  <c r="AC78"/>
  <c r="AE78"/>
  <c r="AG78"/>
  <c r="AB78"/>
  <c r="AD78"/>
  <c r="AF78"/>
  <c r="AH78"/>
  <c r="AJ78" l="1"/>
  <c r="K80"/>
  <c r="AB79"/>
  <c r="AD79"/>
  <c r="AF79"/>
  <c r="AH79"/>
  <c r="AC79"/>
  <c r="AE79"/>
  <c r="AG79"/>
  <c r="AJ79" l="1"/>
  <c r="K81"/>
  <c r="AC80"/>
  <c r="AE80"/>
  <c r="AG80"/>
  <c r="AB80"/>
  <c r="AD80"/>
  <c r="AF80"/>
  <c r="AH80"/>
  <c r="AJ80" l="1"/>
  <c r="K82"/>
  <c r="AB81"/>
  <c r="AD81"/>
  <c r="AF81"/>
  <c r="AH81"/>
  <c r="AC81"/>
  <c r="AE81"/>
  <c r="AG81"/>
  <c r="AJ81" l="1"/>
  <c r="K83"/>
  <c r="AC82"/>
  <c r="AE82"/>
  <c r="AG82"/>
  <c r="AB82"/>
  <c r="AD82"/>
  <c r="AF82"/>
  <c r="AH82"/>
  <c r="AJ82" l="1"/>
  <c r="K84"/>
  <c r="AB83"/>
  <c r="AD83"/>
  <c r="AF83"/>
  <c r="AH83"/>
  <c r="AC83"/>
  <c r="AE83"/>
  <c r="AG83"/>
  <c r="AJ83" l="1"/>
  <c r="K85"/>
  <c r="AC84"/>
  <c r="AE84"/>
  <c r="AG84"/>
  <c r="AB84"/>
  <c r="AD84"/>
  <c r="AF84"/>
  <c r="AH84"/>
  <c r="AJ84" l="1"/>
  <c r="K86"/>
  <c r="AB85"/>
  <c r="AD85"/>
  <c r="AF85"/>
  <c r="AH85"/>
  <c r="AC85"/>
  <c r="AE85"/>
  <c r="AG85"/>
  <c r="AJ85" l="1"/>
  <c r="K87"/>
  <c r="AC86"/>
  <c r="AE86"/>
  <c r="AG86"/>
  <c r="AB86"/>
  <c r="AD86"/>
  <c r="AF86"/>
  <c r="AH86"/>
  <c r="AJ86" l="1"/>
  <c r="K88"/>
  <c r="AB87"/>
  <c r="AD87"/>
  <c r="AF87"/>
  <c r="AH87"/>
  <c r="AC87"/>
  <c r="AE87"/>
  <c r="AG87"/>
  <c r="AJ87" l="1"/>
  <c r="K89"/>
  <c r="AC88"/>
  <c r="AE88"/>
  <c r="AG88"/>
  <c r="AB88"/>
  <c r="AD88"/>
  <c r="AF88"/>
  <c r="AH88"/>
  <c r="AJ88" l="1"/>
  <c r="K90"/>
  <c r="AB89"/>
  <c r="AD89"/>
  <c r="AF89"/>
  <c r="AH89"/>
  <c r="AC89"/>
  <c r="AE89"/>
  <c r="AG89"/>
  <c r="AJ89" l="1"/>
  <c r="K91"/>
  <c r="AC90"/>
  <c r="AE90"/>
  <c r="AG90"/>
  <c r="AB90"/>
  <c r="AD90"/>
  <c r="AF90"/>
  <c r="AH90"/>
  <c r="AJ90" l="1"/>
  <c r="K92"/>
  <c r="AB91"/>
  <c r="AD91"/>
  <c r="AF91"/>
  <c r="AH91"/>
  <c r="AC91"/>
  <c r="AE91"/>
  <c r="AG91"/>
  <c r="AJ91" l="1"/>
  <c r="K93"/>
  <c r="AC92"/>
  <c r="AE92"/>
  <c r="AG92"/>
  <c r="AB92"/>
  <c r="AD92"/>
  <c r="AF92"/>
  <c r="AH92"/>
  <c r="AJ92" l="1"/>
  <c r="K94"/>
  <c r="AB93"/>
  <c r="AD93"/>
  <c r="AF93"/>
  <c r="AH93"/>
  <c r="AC93"/>
  <c r="AE93"/>
  <c r="AG93"/>
  <c r="AJ93" l="1"/>
  <c r="K95"/>
  <c r="AC94"/>
  <c r="AE94"/>
  <c r="AG94"/>
  <c r="AB94"/>
  <c r="AD94"/>
  <c r="AF94"/>
  <c r="AH94"/>
  <c r="AJ94" l="1"/>
  <c r="K96"/>
  <c r="AB95"/>
  <c r="AD95"/>
  <c r="AF95"/>
  <c r="AH95"/>
  <c r="AC95"/>
  <c r="AE95"/>
  <c r="AG95"/>
  <c r="AJ95" l="1"/>
  <c r="AC96"/>
  <c r="AE96"/>
  <c r="AG96"/>
  <c r="AB96"/>
  <c r="AD96"/>
  <c r="AF96"/>
  <c r="AH96"/>
  <c r="AJ96" l="1"/>
</calcChain>
</file>

<file path=xl/comments1.xml><?xml version="1.0" encoding="utf-8"?>
<comments xmlns="http://schemas.openxmlformats.org/spreadsheetml/2006/main">
  <authors>
    <author>Hamish Brown</author>
  </authors>
  <commentList>
    <comment ref="K1" authorId="0">
      <text>
        <r>
          <rPr>
            <b/>
            <sz val="8"/>
            <color indexed="81"/>
            <rFont val="Tahoma"/>
            <charset val="1"/>
          </rPr>
          <t>Hamish Brown:</t>
        </r>
        <r>
          <rPr>
            <sz val="8"/>
            <color indexed="81"/>
            <rFont val="Tahoma"/>
            <charset val="1"/>
          </rPr>
          <t xml:space="preserve">
On two measurement dates an opperator set the slope of the calibration wrong so the SWC numbers are corrected for this.</t>
        </r>
      </text>
    </comment>
    <comment ref="T1" authorId="0">
      <text>
        <r>
          <rPr>
            <b/>
            <sz val="8"/>
            <color indexed="81"/>
            <rFont val="Tahoma"/>
            <charset val="1"/>
          </rPr>
          <t>Hamish Brown:</t>
        </r>
        <r>
          <rPr>
            <sz val="8"/>
            <color indexed="81"/>
            <rFont val="Tahoma"/>
            <charset val="1"/>
          </rPr>
          <t xml:space="preserve">
On two measurement dates an opperator set the slope of the calibration wrong so the SWC numbers are corrected for this.</t>
        </r>
      </text>
    </comment>
    <comment ref="T321" authorId="0">
      <text>
        <r>
          <rPr>
            <b/>
            <sz val="8"/>
            <color indexed="81"/>
            <rFont val="Tahoma"/>
            <charset val="1"/>
          </rPr>
          <t>Hamish Brown:</t>
        </r>
        <r>
          <rPr>
            <sz val="8"/>
            <color indexed="81"/>
            <rFont val="Tahoma"/>
            <charset val="1"/>
          </rPr>
          <t xml:space="preserve">
Probe logged zero reading so replaced with last weeks value</t>
        </r>
      </text>
    </comment>
    <comment ref="AA515" authorId="0">
      <text>
        <r>
          <rPr>
            <b/>
            <sz val="8"/>
            <color indexed="81"/>
            <rFont val="Tahoma"/>
            <charset val="1"/>
          </rPr>
          <t>Hamish Brown:</t>
        </r>
        <r>
          <rPr>
            <sz val="8"/>
            <color indexed="81"/>
            <rFont val="Tahoma"/>
            <charset val="1"/>
          </rPr>
          <t xml:space="preserve">
Number estimated from other reps in this treatment
</t>
        </r>
      </text>
    </comment>
    <comment ref="AA521" authorId="0">
      <text>
        <r>
          <rPr>
            <b/>
            <sz val="8"/>
            <color indexed="81"/>
            <rFont val="Tahoma"/>
            <charset val="1"/>
          </rPr>
          <t>Hamish Brown:</t>
        </r>
        <r>
          <rPr>
            <sz val="8"/>
            <color indexed="81"/>
            <rFont val="Tahoma"/>
            <charset val="1"/>
          </rPr>
          <t xml:space="preserve">
Number estimated from other reps in this treatment
</t>
        </r>
      </text>
    </comment>
    <comment ref="AA538" authorId="0">
      <text>
        <r>
          <rPr>
            <b/>
            <sz val="8"/>
            <color indexed="81"/>
            <rFont val="Tahoma"/>
            <charset val="1"/>
          </rPr>
          <t>Hamish Brown:</t>
        </r>
        <r>
          <rPr>
            <sz val="8"/>
            <color indexed="81"/>
            <rFont val="Tahoma"/>
            <charset val="1"/>
          </rPr>
          <t xml:space="preserve">
Number estimated from other reps in this treatment
</t>
        </r>
      </text>
    </comment>
  </commentList>
</comments>
</file>

<file path=xl/sharedStrings.xml><?xml version="1.0" encoding="utf-8"?>
<sst xmlns="http://schemas.openxmlformats.org/spreadsheetml/2006/main" count="480" uniqueCount="149">
  <si>
    <t>date</t>
  </si>
  <si>
    <t>marker</t>
  </si>
  <si>
    <t>year</t>
  </si>
  <si>
    <t>month</t>
  </si>
  <si>
    <t>day</t>
  </si>
  <si>
    <t>hour</t>
  </si>
  <si>
    <t>min</t>
  </si>
  <si>
    <t>plot</t>
  </si>
  <si>
    <t>slope</t>
  </si>
  <si>
    <t>int</t>
  </si>
  <si>
    <t>SWC_140-160</t>
  </si>
  <si>
    <t>SWC_120-140</t>
  </si>
  <si>
    <t>SWC_100-120</t>
  </si>
  <si>
    <t>SWC_80-100</t>
  </si>
  <si>
    <t>SWC_60-80</t>
  </si>
  <si>
    <t>SWC_40-60</t>
  </si>
  <si>
    <t>SWC_20-40</t>
  </si>
  <si>
    <t>SWC_0-20</t>
  </si>
  <si>
    <t>standard</t>
  </si>
  <si>
    <t>?</t>
  </si>
  <si>
    <t>Row Labels</t>
  </si>
  <si>
    <t>Grand Total</t>
  </si>
  <si>
    <t>Column Labels</t>
  </si>
  <si>
    <t>Block</t>
  </si>
  <si>
    <t>Whole Plot</t>
  </si>
  <si>
    <t>Split Plot</t>
  </si>
  <si>
    <t>W_Treat!</t>
  </si>
  <si>
    <t>Cultivar</t>
  </si>
  <si>
    <t>Irrigation</t>
  </si>
  <si>
    <t>Nitrogen</t>
  </si>
  <si>
    <t>Treatment</t>
  </si>
  <si>
    <t>Data…</t>
  </si>
  <si>
    <t>Plot</t>
  </si>
  <si>
    <t>treatment</t>
  </si>
  <si>
    <t>cultivar</t>
  </si>
  <si>
    <t>irrigation</t>
  </si>
  <si>
    <t>nitrogen</t>
  </si>
  <si>
    <t>rep</t>
  </si>
  <si>
    <t>Values</t>
  </si>
  <si>
    <t>Dash</t>
  </si>
  <si>
    <t>Sherwood</t>
  </si>
  <si>
    <t>Omaka</t>
  </si>
  <si>
    <t>Treat</t>
  </si>
  <si>
    <t>Cult</t>
  </si>
  <si>
    <t>Irr</t>
  </si>
  <si>
    <t>Nit</t>
  </si>
  <si>
    <t>dry</t>
  </si>
  <si>
    <t>irr</t>
  </si>
  <si>
    <t>nil</t>
  </si>
  <si>
    <t>150N</t>
  </si>
  <si>
    <t>CR125</t>
  </si>
  <si>
    <t>amount</t>
  </si>
  <si>
    <t>VP</t>
  </si>
  <si>
    <t>Penman</t>
  </si>
  <si>
    <t>rain</t>
  </si>
  <si>
    <t>maxT</t>
  </si>
  <si>
    <t>minT</t>
  </si>
  <si>
    <t>meanT</t>
  </si>
  <si>
    <t>GrassMinT</t>
  </si>
  <si>
    <t>Radn</t>
  </si>
  <si>
    <t>Windrun</t>
  </si>
  <si>
    <t>total SWC</t>
  </si>
  <si>
    <t>Average of total SWC</t>
  </si>
  <si>
    <t>rainfall</t>
  </si>
  <si>
    <t>period</t>
  </si>
  <si>
    <t>Water use</t>
  </si>
  <si>
    <t>Accumulated water use</t>
  </si>
  <si>
    <t>ep</t>
  </si>
  <si>
    <t>Average of 6/11/2009</t>
  </si>
  <si>
    <t>Average of 10/11/2009</t>
  </si>
  <si>
    <t>Average of 16/11/2009</t>
  </si>
  <si>
    <t>Average of 20/11/2009</t>
  </si>
  <si>
    <t>Average of 24/11/2009</t>
  </si>
  <si>
    <t>Average of 27/11/2009</t>
  </si>
  <si>
    <t>Average of 4/12/2009</t>
  </si>
  <si>
    <t>All irrigation</t>
  </si>
  <si>
    <t>Average of 12/12/2009</t>
  </si>
  <si>
    <t>1 Total</t>
  </si>
  <si>
    <t>2 Total</t>
  </si>
  <si>
    <t>3 Total</t>
  </si>
  <si>
    <t>4 Total</t>
  </si>
  <si>
    <t>5 Total</t>
  </si>
  <si>
    <t>6 Total</t>
  </si>
  <si>
    <t>7 Total</t>
  </si>
  <si>
    <t>8 Total</t>
  </si>
  <si>
    <t>17 Total</t>
  </si>
  <si>
    <t>18 Total</t>
  </si>
  <si>
    <t>23 Total</t>
  </si>
  <si>
    <t>24 Total</t>
  </si>
  <si>
    <t>25 Total</t>
  </si>
  <si>
    <t>26 Total</t>
  </si>
  <si>
    <t>27 Total</t>
  </si>
  <si>
    <t>28 Total</t>
  </si>
  <si>
    <t>39 Total</t>
  </si>
  <si>
    <t>40 Total</t>
  </si>
  <si>
    <t>41 Total</t>
  </si>
  <si>
    <t>42 Total</t>
  </si>
  <si>
    <t>43 Total</t>
  </si>
  <si>
    <t>44 Total</t>
  </si>
  <si>
    <t>47 Total</t>
  </si>
  <si>
    <t>48 Total</t>
  </si>
  <si>
    <t>49 Total</t>
  </si>
  <si>
    <t>50 Total</t>
  </si>
  <si>
    <t>51 Total</t>
  </si>
  <si>
    <t>52 Total</t>
  </si>
  <si>
    <t>53 Total</t>
  </si>
  <si>
    <t>54 Total</t>
  </si>
  <si>
    <t>59 Total</t>
  </si>
  <si>
    <t>60 Total</t>
  </si>
  <si>
    <t>Average of 18/12/2009</t>
  </si>
  <si>
    <t>11 Total</t>
  </si>
  <si>
    <t>12 Total</t>
  </si>
  <si>
    <t>13 Total</t>
  </si>
  <si>
    <t>14 Total</t>
  </si>
  <si>
    <t>19 Total</t>
  </si>
  <si>
    <t>20 Total</t>
  </si>
  <si>
    <t>31 Total</t>
  </si>
  <si>
    <t>32 Total</t>
  </si>
  <si>
    <t>33 Total</t>
  </si>
  <si>
    <t>34 Total</t>
  </si>
  <si>
    <t>45 Total</t>
  </si>
  <si>
    <t>46 Total</t>
  </si>
  <si>
    <t>57 Total</t>
  </si>
  <si>
    <t>58 Total</t>
  </si>
  <si>
    <t>61 Total</t>
  </si>
  <si>
    <t>62 Total</t>
  </si>
  <si>
    <t>16 Total</t>
  </si>
  <si>
    <t>30 Total</t>
  </si>
  <si>
    <t>38 Total</t>
  </si>
  <si>
    <t>64 Total</t>
  </si>
  <si>
    <t>15 Total</t>
  </si>
  <si>
    <t>29 Total</t>
  </si>
  <si>
    <t>37 Total</t>
  </si>
  <si>
    <t>63 Total</t>
  </si>
  <si>
    <t>9 Total</t>
  </si>
  <si>
    <t>10 Total</t>
  </si>
  <si>
    <t>21 Total</t>
  </si>
  <si>
    <t>22 Total</t>
  </si>
  <si>
    <t>35 Total</t>
  </si>
  <si>
    <t>36 Total</t>
  </si>
  <si>
    <t>55 Total</t>
  </si>
  <si>
    <t>56 Total</t>
  </si>
  <si>
    <t>Average of 28/12/2009</t>
  </si>
  <si>
    <t>Average of SWC_140-160</t>
  </si>
  <si>
    <t>Average of 6/01/2010</t>
  </si>
  <si>
    <t>Average of 23/10/2009</t>
  </si>
  <si>
    <t>nil Total</t>
  </si>
  <si>
    <t>Sherwood Total</t>
  </si>
  <si>
    <t>150N Total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</si>
</sst>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1"/>
      <color theme="1"/>
      <name val="Comic Sans MS"/>
      <family val="4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20" fillId="0" borderId="0" xfId="0" applyFont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Border="1"/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/>
    <xf numFmtId="0" fontId="20" fillId="0" borderId="10" xfId="0" applyFont="1" applyBorder="1"/>
    <xf numFmtId="0" fontId="20" fillId="0" borderId="0" xfId="0" applyFont="1" applyBorder="1"/>
    <xf numFmtId="0" fontId="20" fillId="0" borderId="11" xfId="0" applyFont="1" applyBorder="1"/>
    <xf numFmtId="15" fontId="21" fillId="0" borderId="0" xfId="0" applyNumberFormat="1" applyFont="1" applyBorder="1" applyAlignment="1">
      <alignment horizontal="left" vertical="top" wrapText="1"/>
    </xf>
    <xf numFmtId="14" fontId="16" fillId="35" borderId="13" xfId="0" applyNumberFormat="1" applyFont="1" applyFill="1" applyBorder="1"/>
    <xf numFmtId="0" fontId="0" fillId="0" borderId="0" xfId="0" applyFill="1"/>
    <xf numFmtId="0" fontId="0" fillId="33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ivotSource>
    <c:name>[MCPD_soilwater.xlsx]Check graphs!PivotTable1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</c:pivotFmt>
      <c:pivotFmt>
        <c:idx val="184"/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</c:pivotFmt>
      <c:pivotFmt>
        <c:idx val="209"/>
      </c:pivotFmt>
      <c:pivotFmt>
        <c:idx val="210"/>
      </c:pivotFmt>
      <c:pivotFmt>
        <c:idx val="211"/>
      </c:pivotFmt>
      <c:pivotFmt>
        <c:idx val="212"/>
      </c:pivotFmt>
      <c:pivotFmt>
        <c:idx val="213"/>
      </c:pivotFmt>
      <c:pivotFmt>
        <c:idx val="214"/>
      </c:pivotFmt>
      <c:pivotFmt>
        <c:idx val="215"/>
      </c:pivotFmt>
      <c:pivotFmt>
        <c:idx val="216"/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</c:pivotFmt>
      <c:pivotFmt>
        <c:idx val="225"/>
      </c:pivotFmt>
      <c:pivotFmt>
        <c:idx val="226"/>
      </c:pivotFmt>
      <c:pivotFmt>
        <c:idx val="227"/>
      </c:pivotFmt>
      <c:pivotFmt>
        <c:idx val="228"/>
      </c:pivotFmt>
      <c:pivotFmt>
        <c:idx val="229"/>
      </c:pivotFmt>
      <c:pivotFmt>
        <c:idx val="230"/>
      </c:pivotFmt>
      <c:pivotFmt>
        <c:idx val="231"/>
      </c:pivotFmt>
      <c:pivotFmt>
        <c:idx val="232"/>
      </c:pivotFmt>
      <c:pivotFmt>
        <c:idx val="233"/>
      </c:pivotFmt>
      <c:pivotFmt>
        <c:idx val="234"/>
      </c:pivotFmt>
      <c:pivotFmt>
        <c:idx val="235"/>
      </c:pivotFmt>
      <c:pivotFmt>
        <c:idx val="236"/>
      </c:pivotFmt>
      <c:pivotFmt>
        <c:idx val="237"/>
      </c:pivotFmt>
      <c:pivotFmt>
        <c:idx val="238"/>
      </c:pivotFmt>
      <c:pivotFmt>
        <c:idx val="239"/>
      </c:pivotFmt>
      <c:pivotFmt>
        <c:idx val="240"/>
      </c:pivotFmt>
      <c:pivotFmt>
        <c:idx val="241"/>
      </c:pivotFmt>
      <c:pivotFmt>
        <c:idx val="242"/>
      </c:pivotFmt>
      <c:pivotFmt>
        <c:idx val="243"/>
      </c:pivotFmt>
      <c:pivotFmt>
        <c:idx val="244"/>
      </c:pivotFmt>
      <c:pivotFmt>
        <c:idx val="245"/>
      </c:pivotFmt>
      <c:pivotFmt>
        <c:idx val="246"/>
      </c:pivotFmt>
      <c:pivotFmt>
        <c:idx val="247"/>
      </c:pivotFmt>
      <c:pivotFmt>
        <c:idx val="248"/>
      </c:pivotFmt>
      <c:pivotFmt>
        <c:idx val="249"/>
      </c:pivotFmt>
      <c:pivotFmt>
        <c:idx val="250"/>
      </c:pivotFmt>
      <c:pivotFmt>
        <c:idx val="251"/>
      </c:pivotFmt>
      <c:pivotFmt>
        <c:idx val="252"/>
      </c:pivotFmt>
      <c:pivotFmt>
        <c:idx val="253"/>
      </c:pivotFmt>
      <c:pivotFmt>
        <c:idx val="254"/>
      </c:pivotFmt>
      <c:pivotFmt>
        <c:idx val="255"/>
      </c:pivotFmt>
      <c:pivotFmt>
        <c:idx val="256"/>
      </c:pivotFmt>
      <c:pivotFmt>
        <c:idx val="257"/>
      </c:pivotFmt>
      <c:pivotFmt>
        <c:idx val="258"/>
      </c:pivotFmt>
      <c:pivotFmt>
        <c:idx val="259"/>
      </c:pivotFmt>
      <c:pivotFmt>
        <c:idx val="260"/>
      </c:pivotFmt>
      <c:pivotFmt>
        <c:idx val="261"/>
      </c:pivotFmt>
      <c:pivotFmt>
        <c:idx val="262"/>
      </c:pivotFmt>
      <c:pivotFmt>
        <c:idx val="263"/>
      </c:pivotFmt>
      <c:pivotFmt>
        <c:idx val="264"/>
      </c:pivotFmt>
      <c:pivotFmt>
        <c:idx val="265"/>
      </c:pivotFmt>
      <c:pivotFmt>
        <c:idx val="266"/>
      </c:pivotFmt>
      <c:pivotFmt>
        <c:idx val="267"/>
      </c:pivotFmt>
      <c:pivotFmt>
        <c:idx val="268"/>
      </c:pivotFmt>
      <c:pivotFmt>
        <c:idx val="269"/>
      </c:pivotFmt>
      <c:pivotFmt>
        <c:idx val="270"/>
      </c:pivotFmt>
      <c:pivotFmt>
        <c:idx val="271"/>
      </c:pivotFmt>
      <c:pivotFmt>
        <c:idx val="272"/>
      </c:pivotFmt>
      <c:pivotFmt>
        <c:idx val="273"/>
      </c:pivotFmt>
      <c:pivotFmt>
        <c:idx val="274"/>
      </c:pivotFmt>
      <c:pivotFmt>
        <c:idx val="275"/>
      </c:pivotFmt>
      <c:pivotFmt>
        <c:idx val="276"/>
      </c:pivotFmt>
      <c:pivotFmt>
        <c:idx val="277"/>
      </c:pivotFmt>
      <c:pivotFmt>
        <c:idx val="278"/>
      </c:pivotFmt>
      <c:pivotFmt>
        <c:idx val="279"/>
      </c:pivotFmt>
      <c:pivotFmt>
        <c:idx val="280"/>
      </c:pivotFmt>
      <c:pivotFmt>
        <c:idx val="281"/>
      </c:pivotFmt>
      <c:pivotFmt>
        <c:idx val="282"/>
      </c:pivotFmt>
      <c:pivotFmt>
        <c:idx val="283"/>
      </c:pivotFmt>
      <c:pivotFmt>
        <c:idx val="284"/>
      </c:pivotFmt>
      <c:pivotFmt>
        <c:idx val="285"/>
      </c:pivotFmt>
      <c:pivotFmt>
        <c:idx val="286"/>
      </c:pivotFmt>
      <c:pivotFmt>
        <c:idx val="287"/>
      </c:pivotFmt>
      <c:pivotFmt>
        <c:idx val="288"/>
      </c:pivotFmt>
      <c:pivotFmt>
        <c:idx val="289"/>
      </c:pivotFmt>
      <c:pivotFmt>
        <c:idx val="290"/>
      </c:pivotFmt>
      <c:pivotFmt>
        <c:idx val="291"/>
      </c:pivotFmt>
      <c:pivotFmt>
        <c:idx val="292"/>
      </c:pivotFmt>
      <c:pivotFmt>
        <c:idx val="293"/>
      </c:pivotFmt>
      <c:pivotFmt>
        <c:idx val="294"/>
      </c:pivotFmt>
      <c:pivotFmt>
        <c:idx val="295"/>
      </c:pivotFmt>
      <c:pivotFmt>
        <c:idx val="296"/>
      </c:pivotFmt>
      <c:pivotFmt>
        <c:idx val="297"/>
      </c:pivotFmt>
      <c:pivotFmt>
        <c:idx val="298"/>
      </c:pivotFmt>
      <c:pivotFmt>
        <c:idx val="299"/>
      </c:pivotFmt>
      <c:pivotFmt>
        <c:idx val="300"/>
      </c:pivotFmt>
      <c:pivotFmt>
        <c:idx val="301"/>
      </c:pivotFmt>
      <c:pivotFmt>
        <c:idx val="302"/>
      </c:pivotFmt>
      <c:pivotFmt>
        <c:idx val="303"/>
      </c:pivotFmt>
      <c:pivotFmt>
        <c:idx val="304"/>
      </c:pivotFmt>
      <c:pivotFmt>
        <c:idx val="305"/>
      </c:pivotFmt>
      <c:pivotFmt>
        <c:idx val="306"/>
      </c:pivotFmt>
      <c:pivotFmt>
        <c:idx val="307"/>
      </c:pivotFmt>
      <c:pivotFmt>
        <c:idx val="308"/>
      </c:pivotFmt>
      <c:pivotFmt>
        <c:idx val="309"/>
      </c:pivotFmt>
      <c:pivotFmt>
        <c:idx val="310"/>
      </c:pivotFmt>
      <c:pivotFmt>
        <c:idx val="311"/>
      </c:pivotFmt>
      <c:pivotFmt>
        <c:idx val="312"/>
      </c:pivotFmt>
      <c:pivotFmt>
        <c:idx val="313"/>
      </c:pivotFmt>
      <c:pivotFmt>
        <c:idx val="314"/>
      </c:pivotFmt>
      <c:pivotFmt>
        <c:idx val="315"/>
      </c:pivotFmt>
      <c:pivotFmt>
        <c:idx val="316"/>
      </c:pivotFmt>
      <c:pivotFmt>
        <c:idx val="317"/>
      </c:pivotFmt>
      <c:pivotFmt>
        <c:idx val="318"/>
      </c:pivotFmt>
      <c:pivotFmt>
        <c:idx val="319"/>
      </c:pivotFmt>
      <c:pivotFmt>
        <c:idx val="320"/>
      </c:pivotFmt>
      <c:pivotFmt>
        <c:idx val="321"/>
      </c:pivotFmt>
      <c:pivotFmt>
        <c:idx val="322"/>
      </c:pivotFmt>
      <c:pivotFmt>
        <c:idx val="323"/>
      </c:pivotFmt>
      <c:pivotFmt>
        <c:idx val="324"/>
      </c:pivotFmt>
      <c:pivotFmt>
        <c:idx val="325"/>
      </c:pivotFmt>
      <c:pivotFmt>
        <c:idx val="326"/>
      </c:pivotFmt>
      <c:pivotFmt>
        <c:idx val="327"/>
      </c:pivotFmt>
      <c:pivotFmt>
        <c:idx val="328"/>
      </c:pivotFmt>
      <c:pivotFmt>
        <c:idx val="329"/>
      </c:pivotFmt>
      <c:pivotFmt>
        <c:idx val="330"/>
      </c:pivotFmt>
      <c:pivotFmt>
        <c:idx val="331"/>
      </c:pivotFmt>
      <c:pivotFmt>
        <c:idx val="332"/>
      </c:pivotFmt>
      <c:pivotFmt>
        <c:idx val="333"/>
      </c:pivotFmt>
      <c:pivotFmt>
        <c:idx val="334"/>
      </c:pivotFmt>
      <c:pivotFmt>
        <c:idx val="335"/>
      </c:pivotFmt>
      <c:pivotFmt>
        <c:idx val="336"/>
      </c:pivotFmt>
      <c:pivotFmt>
        <c:idx val="337"/>
      </c:pivotFmt>
      <c:pivotFmt>
        <c:idx val="338"/>
      </c:pivotFmt>
      <c:pivotFmt>
        <c:idx val="339"/>
      </c:pivotFmt>
      <c:pivotFmt>
        <c:idx val="340"/>
      </c:pivotFmt>
      <c:pivotFmt>
        <c:idx val="341"/>
      </c:pivotFmt>
      <c:pivotFmt>
        <c:idx val="342"/>
      </c:pivotFmt>
      <c:pivotFmt>
        <c:idx val="343"/>
      </c:pivotFmt>
      <c:pivotFmt>
        <c:idx val="344"/>
      </c:pivotFmt>
      <c:pivotFmt>
        <c:idx val="345"/>
      </c:pivotFmt>
      <c:pivotFmt>
        <c:idx val="346"/>
      </c:pivotFmt>
      <c:pivotFmt>
        <c:idx val="347"/>
      </c:pivotFmt>
      <c:pivotFmt>
        <c:idx val="348"/>
      </c:pivotFmt>
      <c:pivotFmt>
        <c:idx val="349"/>
      </c:pivotFmt>
      <c:pivotFmt>
        <c:idx val="350"/>
      </c:pivotFmt>
      <c:pivotFmt>
        <c:idx val="351"/>
      </c:pivotFmt>
      <c:pivotFmt>
        <c:idx val="352"/>
      </c:pivotFmt>
      <c:pivotFmt>
        <c:idx val="353"/>
      </c:pivotFmt>
      <c:pivotFmt>
        <c:idx val="354"/>
      </c:pivotFmt>
      <c:pivotFmt>
        <c:idx val="355"/>
      </c:pivotFmt>
      <c:pivotFmt>
        <c:idx val="356"/>
      </c:pivotFmt>
      <c:pivotFmt>
        <c:idx val="357"/>
      </c:pivotFmt>
      <c:pivotFmt>
        <c:idx val="358"/>
      </c:pivotFmt>
      <c:pivotFmt>
        <c:idx val="359"/>
      </c:pivotFmt>
      <c:pivotFmt>
        <c:idx val="360"/>
      </c:pivotFmt>
      <c:pivotFmt>
        <c:idx val="361"/>
      </c:pivotFmt>
      <c:pivotFmt>
        <c:idx val="362"/>
      </c:pivotFmt>
      <c:pivotFmt>
        <c:idx val="363"/>
      </c:pivotFmt>
      <c:pivotFmt>
        <c:idx val="364"/>
      </c:pivotFmt>
      <c:pivotFmt>
        <c:idx val="365"/>
      </c:pivotFmt>
      <c:pivotFmt>
        <c:idx val="366"/>
      </c:pivotFmt>
      <c:pivotFmt>
        <c:idx val="367"/>
      </c:pivotFmt>
      <c:pivotFmt>
        <c:idx val="368"/>
      </c:pivotFmt>
      <c:pivotFmt>
        <c:idx val="369"/>
      </c:pivotFmt>
      <c:pivotFmt>
        <c:idx val="370"/>
      </c:pivotFmt>
      <c:pivotFmt>
        <c:idx val="371"/>
      </c:pivotFmt>
      <c:pivotFmt>
        <c:idx val="372"/>
      </c:pivotFmt>
      <c:pivotFmt>
        <c:idx val="373"/>
      </c:pivotFmt>
      <c:pivotFmt>
        <c:idx val="374"/>
      </c:pivotFmt>
      <c:pivotFmt>
        <c:idx val="375"/>
      </c:pivotFmt>
      <c:pivotFmt>
        <c:idx val="376"/>
      </c:pivotFmt>
      <c:pivotFmt>
        <c:idx val="377"/>
      </c:pivotFmt>
      <c:pivotFmt>
        <c:idx val="378"/>
      </c:pivotFmt>
      <c:pivotFmt>
        <c:idx val="379"/>
      </c:pivotFmt>
      <c:pivotFmt>
        <c:idx val="380"/>
      </c:pivotFmt>
      <c:pivotFmt>
        <c:idx val="381"/>
      </c:pivotFmt>
      <c:pivotFmt>
        <c:idx val="382"/>
      </c:pivotFmt>
      <c:pivotFmt>
        <c:idx val="383"/>
      </c:pivotFmt>
      <c:pivotFmt>
        <c:idx val="384"/>
      </c:pivotFmt>
      <c:pivotFmt>
        <c:idx val="385"/>
      </c:pivotFmt>
      <c:pivotFmt>
        <c:idx val="386"/>
      </c:pivotFmt>
      <c:pivotFmt>
        <c:idx val="387"/>
      </c:pivotFmt>
      <c:pivotFmt>
        <c:idx val="388"/>
      </c:pivotFmt>
      <c:pivotFmt>
        <c:idx val="389"/>
      </c:pivotFmt>
      <c:pivotFmt>
        <c:idx val="390"/>
      </c:pivotFmt>
      <c:pivotFmt>
        <c:idx val="391"/>
      </c:pivotFmt>
      <c:pivotFmt>
        <c:idx val="392"/>
      </c:pivotFmt>
      <c:pivotFmt>
        <c:idx val="393"/>
      </c:pivotFmt>
      <c:pivotFmt>
        <c:idx val="394"/>
      </c:pivotFmt>
      <c:pivotFmt>
        <c:idx val="395"/>
      </c:pivotFmt>
      <c:pivotFmt>
        <c:idx val="396"/>
      </c:pivotFmt>
      <c:pivotFmt>
        <c:idx val="397"/>
      </c:pivotFmt>
      <c:pivotFmt>
        <c:idx val="398"/>
      </c:pivotFmt>
      <c:pivotFmt>
        <c:idx val="399"/>
      </c:pivotFmt>
      <c:pivotFmt>
        <c:idx val="400"/>
      </c:pivotFmt>
      <c:pivotFmt>
        <c:idx val="401"/>
      </c:pivotFmt>
      <c:pivotFmt>
        <c:idx val="402"/>
      </c:pivotFmt>
      <c:pivotFmt>
        <c:idx val="403"/>
      </c:pivotFmt>
      <c:pivotFmt>
        <c:idx val="404"/>
      </c:pivotFmt>
      <c:pivotFmt>
        <c:idx val="405"/>
      </c:pivotFmt>
      <c:pivotFmt>
        <c:idx val="406"/>
      </c:pivotFmt>
      <c:pivotFmt>
        <c:idx val="407"/>
      </c:pivotFmt>
      <c:pivotFmt>
        <c:idx val="408"/>
      </c:pivotFmt>
      <c:pivotFmt>
        <c:idx val="409"/>
      </c:pivotFmt>
      <c:pivotFmt>
        <c:idx val="410"/>
      </c:pivotFmt>
      <c:pivotFmt>
        <c:idx val="411"/>
      </c:pivotFmt>
      <c:pivotFmt>
        <c:idx val="412"/>
      </c:pivotFmt>
      <c:pivotFmt>
        <c:idx val="413"/>
      </c:pivotFmt>
      <c:pivotFmt>
        <c:idx val="414"/>
      </c:pivotFmt>
      <c:pivotFmt>
        <c:idx val="415"/>
      </c:pivotFmt>
      <c:pivotFmt>
        <c:idx val="416"/>
      </c:pivotFmt>
      <c:pivotFmt>
        <c:idx val="417"/>
      </c:pivotFmt>
      <c:pivotFmt>
        <c:idx val="418"/>
      </c:pivotFmt>
      <c:pivotFmt>
        <c:idx val="419"/>
      </c:pivotFmt>
      <c:pivotFmt>
        <c:idx val="420"/>
      </c:pivotFmt>
      <c:pivotFmt>
        <c:idx val="421"/>
      </c:pivotFmt>
      <c:pivotFmt>
        <c:idx val="422"/>
      </c:pivotFmt>
      <c:pivotFmt>
        <c:idx val="423"/>
      </c:pivotFmt>
      <c:pivotFmt>
        <c:idx val="424"/>
      </c:pivotFmt>
      <c:pivotFmt>
        <c:idx val="425"/>
      </c:pivotFmt>
      <c:pivotFmt>
        <c:idx val="426"/>
      </c:pivotFmt>
      <c:pivotFmt>
        <c:idx val="427"/>
      </c:pivotFmt>
      <c:pivotFmt>
        <c:idx val="428"/>
      </c:pivotFmt>
      <c:pivotFmt>
        <c:idx val="429"/>
      </c:pivotFmt>
      <c:pivotFmt>
        <c:idx val="430"/>
      </c:pivotFmt>
      <c:pivotFmt>
        <c:idx val="431"/>
      </c:pivotFmt>
      <c:pivotFmt>
        <c:idx val="432"/>
      </c:pivotFmt>
    </c:pivotFmts>
    <c:plotArea>
      <c:layout>
        <c:manualLayout>
          <c:layoutTarget val="inner"/>
          <c:xMode val="edge"/>
          <c:yMode val="edge"/>
          <c:x val="0.3823355946305193"/>
          <c:y val="3.2377780185757168E-2"/>
          <c:w val="0.54670021554568271"/>
          <c:h val="0.8731196919162395"/>
        </c:manualLayout>
      </c:layout>
      <c:lineChart>
        <c:grouping val="standard"/>
        <c:ser>
          <c:idx val="0"/>
          <c:order val="0"/>
          <c:tx>
            <c:strRef>
              <c:f>'Check graphs'!$B$3:$B$7</c:f>
              <c:strCache>
                <c:ptCount val="1"/>
                <c:pt idx="0">
                  <c:v>1 - dry - 150N - Sherwood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graphs'!$B$8:$B$19</c:f>
              <c:numCache>
                <c:formatCode>General</c:formatCode>
                <c:ptCount val="12"/>
                <c:pt idx="0">
                  <c:v>25.4</c:v>
                </c:pt>
                <c:pt idx="1">
                  <c:v>25.5</c:v>
                </c:pt>
                <c:pt idx="7">
                  <c:v>24.8</c:v>
                </c:pt>
                <c:pt idx="8">
                  <c:v>24.5</c:v>
                </c:pt>
                <c:pt idx="9">
                  <c:v>24.5</c:v>
                </c:pt>
                <c:pt idx="10">
                  <c:v>24.1</c:v>
                </c:pt>
                <c:pt idx="11">
                  <c:v>22.8</c:v>
                </c:pt>
              </c:numCache>
            </c:numRef>
          </c:val>
        </c:ser>
        <c:ser>
          <c:idx val="1"/>
          <c:order val="1"/>
          <c:tx>
            <c:strRef>
              <c:f>'Check graphs'!$D$3:$D$7</c:f>
              <c:strCache>
                <c:ptCount val="1"/>
                <c:pt idx="0">
                  <c:v>2 - dry - nil - Sherwood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graphs'!$D$8:$D$19</c:f>
              <c:numCache>
                <c:formatCode>General</c:formatCode>
                <c:ptCount val="12"/>
                <c:pt idx="1">
                  <c:v>32.9</c:v>
                </c:pt>
                <c:pt idx="2">
                  <c:v>32.700000000000003</c:v>
                </c:pt>
                <c:pt idx="3">
                  <c:v>33.22</c:v>
                </c:pt>
                <c:pt idx="4">
                  <c:v>32.42</c:v>
                </c:pt>
                <c:pt idx="5">
                  <c:v>33.5</c:v>
                </c:pt>
                <c:pt idx="6">
                  <c:v>33.1</c:v>
                </c:pt>
                <c:pt idx="7">
                  <c:v>32.799999999999997</c:v>
                </c:pt>
                <c:pt idx="8">
                  <c:v>32.799999999999997</c:v>
                </c:pt>
                <c:pt idx="9">
                  <c:v>32.5</c:v>
                </c:pt>
                <c:pt idx="10">
                  <c:v>32.299999999999997</c:v>
                </c:pt>
                <c:pt idx="11">
                  <c:v>31.4</c:v>
                </c:pt>
              </c:numCache>
            </c:numRef>
          </c:val>
        </c:ser>
        <c:ser>
          <c:idx val="2"/>
          <c:order val="2"/>
          <c:tx>
            <c:strRef>
              <c:f>'Check graphs'!$F$3:$F$7</c:f>
              <c:strCache>
                <c:ptCount val="1"/>
                <c:pt idx="0">
                  <c:v>3 - irr - nil - Sherwood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graphs'!$F$8:$F$19</c:f>
              <c:numCache>
                <c:formatCode>General</c:formatCode>
                <c:ptCount val="12"/>
                <c:pt idx="0">
                  <c:v>18.600000000000001</c:v>
                </c:pt>
                <c:pt idx="1">
                  <c:v>18.600000000000001</c:v>
                </c:pt>
                <c:pt idx="2">
                  <c:v>18</c:v>
                </c:pt>
                <c:pt idx="3">
                  <c:v>18.72</c:v>
                </c:pt>
                <c:pt idx="4">
                  <c:v>18.22</c:v>
                </c:pt>
                <c:pt idx="5">
                  <c:v>18.600000000000001</c:v>
                </c:pt>
                <c:pt idx="6">
                  <c:v>18.399999999999999</c:v>
                </c:pt>
                <c:pt idx="7">
                  <c:v>18.399999999999999</c:v>
                </c:pt>
                <c:pt idx="8">
                  <c:v>19.3</c:v>
                </c:pt>
                <c:pt idx="9">
                  <c:v>17.8</c:v>
                </c:pt>
                <c:pt idx="10">
                  <c:v>17.899999999999999</c:v>
                </c:pt>
                <c:pt idx="11">
                  <c:v>17.399999999999999</c:v>
                </c:pt>
              </c:numCache>
            </c:numRef>
          </c:val>
        </c:ser>
        <c:ser>
          <c:idx val="3"/>
          <c:order val="3"/>
          <c:tx>
            <c:strRef>
              <c:f>'Check graphs'!$H$3:$H$7</c:f>
              <c:strCache>
                <c:ptCount val="1"/>
                <c:pt idx="0">
                  <c:v>4 - irr - 150N - Sherwood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graphs'!$H$8:$H$19</c:f>
              <c:numCache>
                <c:formatCode>General</c:formatCode>
                <c:ptCount val="12"/>
                <c:pt idx="1">
                  <c:v>15.7</c:v>
                </c:pt>
                <c:pt idx="7">
                  <c:v>13.9</c:v>
                </c:pt>
                <c:pt idx="8">
                  <c:v>14</c:v>
                </c:pt>
                <c:pt idx="9">
                  <c:v>13</c:v>
                </c:pt>
                <c:pt idx="10">
                  <c:v>12.1</c:v>
                </c:pt>
                <c:pt idx="11">
                  <c:v>11.1</c:v>
                </c:pt>
              </c:numCache>
            </c:numRef>
          </c:val>
        </c:ser>
        <c:ser>
          <c:idx val="4"/>
          <c:order val="4"/>
          <c:tx>
            <c:strRef>
              <c:f>'Check graphs'!$J$3:$J$7</c:f>
              <c:strCache>
                <c:ptCount val="1"/>
                <c:pt idx="0">
                  <c:v>5 - dry - nil - Dash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graphs'!$J$8:$J$19</c:f>
              <c:numCache>
                <c:formatCode>General</c:formatCode>
                <c:ptCount val="12"/>
                <c:pt idx="0">
                  <c:v>17</c:v>
                </c:pt>
                <c:pt idx="1">
                  <c:v>17</c:v>
                </c:pt>
                <c:pt idx="2">
                  <c:v>16.7</c:v>
                </c:pt>
                <c:pt idx="3">
                  <c:v>16.619999999999997</c:v>
                </c:pt>
                <c:pt idx="4">
                  <c:v>16.419999999999998</c:v>
                </c:pt>
                <c:pt idx="5">
                  <c:v>16.899999999999999</c:v>
                </c:pt>
                <c:pt idx="6">
                  <c:v>17.2</c:v>
                </c:pt>
                <c:pt idx="7">
                  <c:v>16.899999999999999</c:v>
                </c:pt>
                <c:pt idx="8">
                  <c:v>17</c:v>
                </c:pt>
                <c:pt idx="9">
                  <c:v>16.7</c:v>
                </c:pt>
                <c:pt idx="10">
                  <c:v>16.5</c:v>
                </c:pt>
                <c:pt idx="11">
                  <c:v>15.600000000000001</c:v>
                </c:pt>
              </c:numCache>
            </c:numRef>
          </c:val>
        </c:ser>
        <c:ser>
          <c:idx val="5"/>
          <c:order val="5"/>
          <c:tx>
            <c:strRef>
              <c:f>'Check graphs'!$L$3:$L$7</c:f>
              <c:strCache>
                <c:ptCount val="1"/>
                <c:pt idx="0">
                  <c:v>6 - dry - 150N - Dash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graphs'!$L$8:$L$19</c:f>
              <c:numCache>
                <c:formatCode>General</c:formatCode>
                <c:ptCount val="12"/>
                <c:pt idx="1">
                  <c:v>15.5</c:v>
                </c:pt>
                <c:pt idx="7">
                  <c:v>15.600000000000001</c:v>
                </c:pt>
                <c:pt idx="8">
                  <c:v>15.5</c:v>
                </c:pt>
                <c:pt idx="9">
                  <c:v>15.3</c:v>
                </c:pt>
                <c:pt idx="10">
                  <c:v>14.900000000000002</c:v>
                </c:pt>
                <c:pt idx="11">
                  <c:v>14.4</c:v>
                </c:pt>
              </c:numCache>
            </c:numRef>
          </c:val>
        </c:ser>
        <c:ser>
          <c:idx val="6"/>
          <c:order val="6"/>
          <c:tx>
            <c:strRef>
              <c:f>'Check graphs'!$N$3:$N$7</c:f>
              <c:strCache>
                <c:ptCount val="1"/>
                <c:pt idx="0">
                  <c:v>7 - irr - 150N - Dash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graphs'!$N$8:$N$19</c:f>
              <c:numCache>
                <c:formatCode>General</c:formatCode>
                <c:ptCount val="12"/>
                <c:pt idx="0">
                  <c:v>23.8</c:v>
                </c:pt>
                <c:pt idx="1">
                  <c:v>23.7</c:v>
                </c:pt>
                <c:pt idx="7">
                  <c:v>25.4</c:v>
                </c:pt>
                <c:pt idx="8">
                  <c:v>25.2</c:v>
                </c:pt>
                <c:pt idx="9">
                  <c:v>24.9</c:v>
                </c:pt>
                <c:pt idx="10">
                  <c:v>24.9</c:v>
                </c:pt>
                <c:pt idx="11">
                  <c:v>24.1</c:v>
                </c:pt>
              </c:numCache>
            </c:numRef>
          </c:val>
        </c:ser>
        <c:ser>
          <c:idx val="7"/>
          <c:order val="7"/>
          <c:tx>
            <c:strRef>
              <c:f>'Check graphs'!$P$3:$P$7</c:f>
              <c:strCache>
                <c:ptCount val="1"/>
                <c:pt idx="0">
                  <c:v>8 - irr - nil - Dash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graphs'!$P$8:$P$19</c:f>
              <c:numCache>
                <c:formatCode>General</c:formatCode>
                <c:ptCount val="12"/>
                <c:pt idx="1">
                  <c:v>21.7</c:v>
                </c:pt>
                <c:pt idx="2">
                  <c:v>21.7</c:v>
                </c:pt>
                <c:pt idx="3">
                  <c:v>21.619999999999997</c:v>
                </c:pt>
                <c:pt idx="4">
                  <c:v>20.919999999999998</c:v>
                </c:pt>
                <c:pt idx="5">
                  <c:v>21.6</c:v>
                </c:pt>
                <c:pt idx="6">
                  <c:v>21.7</c:v>
                </c:pt>
                <c:pt idx="7">
                  <c:v>22</c:v>
                </c:pt>
                <c:pt idx="8">
                  <c:v>21.7</c:v>
                </c:pt>
                <c:pt idx="9">
                  <c:v>21.6</c:v>
                </c:pt>
                <c:pt idx="10">
                  <c:v>21.3</c:v>
                </c:pt>
                <c:pt idx="11">
                  <c:v>20.8</c:v>
                </c:pt>
              </c:numCache>
            </c:numRef>
          </c:val>
        </c:ser>
        <c:ser>
          <c:idx val="8"/>
          <c:order val="8"/>
          <c:tx>
            <c:strRef>
              <c:f>'Check graphs'!$R$3:$R$7</c:f>
              <c:strCache>
                <c:ptCount val="1"/>
                <c:pt idx="0">
                  <c:v>9 - dry - 150N - Omaka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graphs'!$R$8:$R$19</c:f>
              <c:numCache>
                <c:formatCode>General</c:formatCode>
                <c:ptCount val="12"/>
                <c:pt idx="0">
                  <c:v>28.2</c:v>
                </c:pt>
                <c:pt idx="1">
                  <c:v>27.8</c:v>
                </c:pt>
                <c:pt idx="7">
                  <c:v>25.5</c:v>
                </c:pt>
                <c:pt idx="8">
                  <c:v>24.7</c:v>
                </c:pt>
                <c:pt idx="9">
                  <c:v>23.7</c:v>
                </c:pt>
                <c:pt idx="10">
                  <c:v>21.5</c:v>
                </c:pt>
                <c:pt idx="11">
                  <c:v>18.2</c:v>
                </c:pt>
              </c:numCache>
            </c:numRef>
          </c:val>
        </c:ser>
        <c:ser>
          <c:idx val="9"/>
          <c:order val="9"/>
          <c:tx>
            <c:strRef>
              <c:f>'Check graphs'!$T$3:$T$7</c:f>
              <c:strCache>
                <c:ptCount val="1"/>
                <c:pt idx="0">
                  <c:v>10 - dry - nil - Omaka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graphs'!$T$8:$T$19</c:f>
              <c:numCache>
                <c:formatCode>General</c:formatCode>
                <c:ptCount val="12"/>
                <c:pt idx="1">
                  <c:v>29.1</c:v>
                </c:pt>
                <c:pt idx="2">
                  <c:v>28.6</c:v>
                </c:pt>
                <c:pt idx="3">
                  <c:v>28.619999999999997</c:v>
                </c:pt>
                <c:pt idx="4">
                  <c:v>28.119999999999997</c:v>
                </c:pt>
                <c:pt idx="5">
                  <c:v>28.8</c:v>
                </c:pt>
                <c:pt idx="6">
                  <c:v>29</c:v>
                </c:pt>
                <c:pt idx="7">
                  <c:v>28.6</c:v>
                </c:pt>
                <c:pt idx="8">
                  <c:v>27.6</c:v>
                </c:pt>
                <c:pt idx="9">
                  <c:v>26.8</c:v>
                </c:pt>
                <c:pt idx="10">
                  <c:v>24.4</c:v>
                </c:pt>
                <c:pt idx="11">
                  <c:v>22.1</c:v>
                </c:pt>
              </c:numCache>
            </c:numRef>
          </c:val>
        </c:ser>
        <c:ser>
          <c:idx val="10"/>
          <c:order val="10"/>
          <c:tx>
            <c:strRef>
              <c:f>'Check graphs'!$V$3:$V$7</c:f>
              <c:strCache>
                <c:ptCount val="1"/>
                <c:pt idx="0">
                  <c:v>11 - dry - 150N - CR125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graphs'!$V$8:$V$19</c:f>
              <c:numCache>
                <c:formatCode>General</c:formatCode>
                <c:ptCount val="12"/>
                <c:pt idx="0">
                  <c:v>32.9</c:v>
                </c:pt>
                <c:pt idx="1">
                  <c:v>33.200000000000003</c:v>
                </c:pt>
                <c:pt idx="7">
                  <c:v>33.200000000000003</c:v>
                </c:pt>
                <c:pt idx="8">
                  <c:v>32.9</c:v>
                </c:pt>
                <c:pt idx="9">
                  <c:v>32.799999999999997</c:v>
                </c:pt>
                <c:pt idx="10">
                  <c:v>32.5</c:v>
                </c:pt>
                <c:pt idx="11">
                  <c:v>31.7</c:v>
                </c:pt>
              </c:numCache>
            </c:numRef>
          </c:val>
        </c:ser>
        <c:ser>
          <c:idx val="11"/>
          <c:order val="11"/>
          <c:tx>
            <c:strRef>
              <c:f>'Check graphs'!$X$3:$X$7</c:f>
              <c:strCache>
                <c:ptCount val="1"/>
                <c:pt idx="0">
                  <c:v>12 - dry - nil - CR125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graphs'!$X$8:$X$19</c:f>
              <c:numCache>
                <c:formatCode>General</c:formatCode>
                <c:ptCount val="12"/>
                <c:pt idx="1">
                  <c:v>29.7</c:v>
                </c:pt>
                <c:pt idx="2">
                  <c:v>29.4</c:v>
                </c:pt>
                <c:pt idx="3">
                  <c:v>29.32</c:v>
                </c:pt>
                <c:pt idx="4">
                  <c:v>28.32</c:v>
                </c:pt>
                <c:pt idx="5">
                  <c:v>28.9</c:v>
                </c:pt>
                <c:pt idx="6">
                  <c:v>29</c:v>
                </c:pt>
                <c:pt idx="7">
                  <c:v>28.8</c:v>
                </c:pt>
                <c:pt idx="8">
                  <c:v>28.7</c:v>
                </c:pt>
                <c:pt idx="9">
                  <c:v>28.3</c:v>
                </c:pt>
                <c:pt idx="10">
                  <c:v>27.3</c:v>
                </c:pt>
                <c:pt idx="11">
                  <c:v>25.2</c:v>
                </c:pt>
              </c:numCache>
            </c:numRef>
          </c:val>
        </c:ser>
        <c:ser>
          <c:idx val="12"/>
          <c:order val="12"/>
          <c:tx>
            <c:strRef>
              <c:f>'Check graphs'!$Z$3:$Z$7</c:f>
              <c:strCache>
                <c:ptCount val="1"/>
                <c:pt idx="0">
                  <c:v>13 - irr - nil - CR125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graphs'!$Z$8:$Z$19</c:f>
              <c:numCache>
                <c:formatCode>General</c:formatCode>
                <c:ptCount val="12"/>
                <c:pt idx="0">
                  <c:v>7.8</c:v>
                </c:pt>
                <c:pt idx="1">
                  <c:v>7.3</c:v>
                </c:pt>
                <c:pt idx="2">
                  <c:v>7.1</c:v>
                </c:pt>
                <c:pt idx="3">
                  <c:v>7.22</c:v>
                </c:pt>
                <c:pt idx="4">
                  <c:v>7.0200000000000005</c:v>
                </c:pt>
                <c:pt idx="5">
                  <c:v>7</c:v>
                </c:pt>
                <c:pt idx="6">
                  <c:v>7.1</c:v>
                </c:pt>
                <c:pt idx="7">
                  <c:v>6.8</c:v>
                </c:pt>
                <c:pt idx="8">
                  <c:v>6.6</c:v>
                </c:pt>
                <c:pt idx="9">
                  <c:v>6.3</c:v>
                </c:pt>
                <c:pt idx="10">
                  <c:v>6</c:v>
                </c:pt>
                <c:pt idx="11">
                  <c:v>5.5</c:v>
                </c:pt>
              </c:numCache>
            </c:numRef>
          </c:val>
        </c:ser>
        <c:ser>
          <c:idx val="13"/>
          <c:order val="13"/>
          <c:tx>
            <c:strRef>
              <c:f>'Check graphs'!$AB$3:$AB$7</c:f>
              <c:strCache>
                <c:ptCount val="1"/>
                <c:pt idx="0">
                  <c:v>14 - irr - 150N - CR125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graphs'!$AB$8:$AB$19</c:f>
              <c:numCache>
                <c:formatCode>General</c:formatCode>
                <c:ptCount val="12"/>
                <c:pt idx="1">
                  <c:v>25</c:v>
                </c:pt>
                <c:pt idx="7">
                  <c:v>24.2</c:v>
                </c:pt>
                <c:pt idx="8">
                  <c:v>23.9</c:v>
                </c:pt>
                <c:pt idx="9">
                  <c:v>23.8</c:v>
                </c:pt>
                <c:pt idx="10">
                  <c:v>23.1</c:v>
                </c:pt>
                <c:pt idx="11">
                  <c:v>22.1</c:v>
                </c:pt>
              </c:numCache>
            </c:numRef>
          </c:val>
        </c:ser>
        <c:ser>
          <c:idx val="14"/>
          <c:order val="14"/>
          <c:tx>
            <c:strRef>
              <c:f>'Check graphs'!$AD$3:$AD$7</c:f>
              <c:strCache>
                <c:ptCount val="1"/>
                <c:pt idx="0">
                  <c:v>15 - irr - 150N - Omaka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graphs'!$AD$8:$AD$19</c:f>
              <c:numCache>
                <c:formatCode>General</c:formatCode>
                <c:ptCount val="12"/>
                <c:pt idx="0">
                  <c:v>34.6</c:v>
                </c:pt>
                <c:pt idx="1">
                  <c:v>34.5</c:v>
                </c:pt>
                <c:pt idx="7">
                  <c:v>33.6</c:v>
                </c:pt>
                <c:pt idx="8">
                  <c:v>33.4</c:v>
                </c:pt>
                <c:pt idx="9">
                  <c:v>33</c:v>
                </c:pt>
                <c:pt idx="10">
                  <c:v>32.4</c:v>
                </c:pt>
                <c:pt idx="11">
                  <c:v>31.3</c:v>
                </c:pt>
              </c:numCache>
            </c:numRef>
          </c:val>
        </c:ser>
        <c:ser>
          <c:idx val="15"/>
          <c:order val="15"/>
          <c:tx>
            <c:strRef>
              <c:f>'Check graphs'!$AF$3:$AF$7</c:f>
              <c:strCache>
                <c:ptCount val="1"/>
                <c:pt idx="0">
                  <c:v>16 - irr - nil - Omaka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graphs'!$AF$8:$AF$19</c:f>
              <c:numCache>
                <c:formatCode>General</c:formatCode>
                <c:ptCount val="12"/>
                <c:pt idx="1">
                  <c:v>28.5</c:v>
                </c:pt>
                <c:pt idx="2">
                  <c:v>27.9</c:v>
                </c:pt>
                <c:pt idx="3">
                  <c:v>27.92</c:v>
                </c:pt>
                <c:pt idx="4">
                  <c:v>28.119999999999997</c:v>
                </c:pt>
                <c:pt idx="5">
                  <c:v>28</c:v>
                </c:pt>
                <c:pt idx="6">
                  <c:v>28.2</c:v>
                </c:pt>
                <c:pt idx="7">
                  <c:v>28.5</c:v>
                </c:pt>
                <c:pt idx="8">
                  <c:v>28.1</c:v>
                </c:pt>
                <c:pt idx="9">
                  <c:v>28.2</c:v>
                </c:pt>
                <c:pt idx="10">
                  <c:v>27.5</c:v>
                </c:pt>
                <c:pt idx="11">
                  <c:v>27.1</c:v>
                </c:pt>
              </c:numCache>
            </c:numRef>
          </c:val>
        </c:ser>
        <c:ser>
          <c:idx val="16"/>
          <c:order val="16"/>
          <c:tx>
            <c:strRef>
              <c:f>'Check graphs'!$AH$3:$AH$7</c:f>
              <c:strCache>
                <c:ptCount val="1"/>
                <c:pt idx="0">
                  <c:v>17 - irr - nil - Sherwood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graphs'!$AH$8:$AH$19</c:f>
              <c:numCache>
                <c:formatCode>General</c:formatCode>
                <c:ptCount val="12"/>
                <c:pt idx="0">
                  <c:v>23</c:v>
                </c:pt>
                <c:pt idx="1">
                  <c:v>23.2</c:v>
                </c:pt>
                <c:pt idx="2">
                  <c:v>22.4</c:v>
                </c:pt>
                <c:pt idx="3">
                  <c:v>22.82</c:v>
                </c:pt>
                <c:pt idx="4">
                  <c:v>22.119999999999997</c:v>
                </c:pt>
                <c:pt idx="5">
                  <c:v>22.3</c:v>
                </c:pt>
                <c:pt idx="6">
                  <c:v>22.6</c:v>
                </c:pt>
                <c:pt idx="7">
                  <c:v>22.4</c:v>
                </c:pt>
                <c:pt idx="8">
                  <c:v>21.5</c:v>
                </c:pt>
                <c:pt idx="9">
                  <c:v>21.4</c:v>
                </c:pt>
                <c:pt idx="10">
                  <c:v>21.1</c:v>
                </c:pt>
                <c:pt idx="11">
                  <c:v>20.100000000000001</c:v>
                </c:pt>
              </c:numCache>
            </c:numRef>
          </c:val>
        </c:ser>
        <c:ser>
          <c:idx val="17"/>
          <c:order val="17"/>
          <c:tx>
            <c:strRef>
              <c:f>'Check graphs'!$AJ$3:$AJ$7</c:f>
              <c:strCache>
                <c:ptCount val="1"/>
                <c:pt idx="0">
                  <c:v>18 - irr - 150N - Sherwood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graphs'!$AJ$8:$AJ$19</c:f>
              <c:numCache>
                <c:formatCode>General</c:formatCode>
                <c:ptCount val="12"/>
                <c:pt idx="1">
                  <c:v>29.2</c:v>
                </c:pt>
                <c:pt idx="7">
                  <c:v>29</c:v>
                </c:pt>
                <c:pt idx="8">
                  <c:v>29.1</c:v>
                </c:pt>
                <c:pt idx="9">
                  <c:v>28.7</c:v>
                </c:pt>
                <c:pt idx="10">
                  <c:v>28.2</c:v>
                </c:pt>
                <c:pt idx="11">
                  <c:v>27.9</c:v>
                </c:pt>
              </c:numCache>
            </c:numRef>
          </c:val>
        </c:ser>
        <c:ser>
          <c:idx val="18"/>
          <c:order val="18"/>
          <c:tx>
            <c:strRef>
              <c:f>'Check graphs'!$AL$3:$AL$7</c:f>
              <c:strCache>
                <c:ptCount val="1"/>
                <c:pt idx="0">
                  <c:v>19 - irr - nil - CR125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graphs'!$AL$8:$AL$19</c:f>
              <c:numCache>
                <c:formatCode>General</c:formatCode>
                <c:ptCount val="12"/>
                <c:pt idx="0">
                  <c:v>25.4</c:v>
                </c:pt>
                <c:pt idx="1">
                  <c:v>25.4</c:v>
                </c:pt>
                <c:pt idx="2">
                  <c:v>25.5</c:v>
                </c:pt>
                <c:pt idx="3">
                  <c:v>25.22</c:v>
                </c:pt>
                <c:pt idx="4">
                  <c:v>24.82</c:v>
                </c:pt>
                <c:pt idx="5">
                  <c:v>25.4</c:v>
                </c:pt>
                <c:pt idx="6">
                  <c:v>25.3</c:v>
                </c:pt>
                <c:pt idx="7">
                  <c:v>25.2</c:v>
                </c:pt>
                <c:pt idx="8">
                  <c:v>24.8</c:v>
                </c:pt>
                <c:pt idx="9">
                  <c:v>24.7</c:v>
                </c:pt>
                <c:pt idx="10">
                  <c:v>24.6</c:v>
                </c:pt>
                <c:pt idx="11">
                  <c:v>23.6</c:v>
                </c:pt>
              </c:numCache>
            </c:numRef>
          </c:val>
        </c:ser>
        <c:ser>
          <c:idx val="19"/>
          <c:order val="19"/>
          <c:tx>
            <c:strRef>
              <c:f>'Check graphs'!$AN$3:$AN$7</c:f>
              <c:strCache>
                <c:ptCount val="1"/>
                <c:pt idx="0">
                  <c:v>20 - irr - 150N - CR125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graphs'!$AN$8:$AN$19</c:f>
              <c:numCache>
                <c:formatCode>General</c:formatCode>
                <c:ptCount val="12"/>
                <c:pt idx="1">
                  <c:v>19.899999999999999</c:v>
                </c:pt>
                <c:pt idx="7">
                  <c:v>19.600000000000001</c:v>
                </c:pt>
                <c:pt idx="8">
                  <c:v>19.5</c:v>
                </c:pt>
                <c:pt idx="9">
                  <c:v>19.5</c:v>
                </c:pt>
                <c:pt idx="10">
                  <c:v>19.3</c:v>
                </c:pt>
                <c:pt idx="11">
                  <c:v>19</c:v>
                </c:pt>
              </c:numCache>
            </c:numRef>
          </c:val>
        </c:ser>
        <c:ser>
          <c:idx val="20"/>
          <c:order val="20"/>
          <c:tx>
            <c:strRef>
              <c:f>'Check graphs'!$AP$3:$AP$7</c:f>
              <c:strCache>
                <c:ptCount val="1"/>
                <c:pt idx="0">
                  <c:v>21 - dry - nil - Omaka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graphs'!$AP$8:$AP$19</c:f>
              <c:numCache>
                <c:formatCode>General</c:formatCode>
                <c:ptCount val="12"/>
                <c:pt idx="0">
                  <c:v>35.1</c:v>
                </c:pt>
                <c:pt idx="1">
                  <c:v>36.1</c:v>
                </c:pt>
                <c:pt idx="2">
                  <c:v>35.299999999999997</c:v>
                </c:pt>
                <c:pt idx="3">
                  <c:v>36.019999999999996</c:v>
                </c:pt>
                <c:pt idx="4">
                  <c:v>35.519999999999996</c:v>
                </c:pt>
                <c:pt idx="5">
                  <c:v>35.799999999999997</c:v>
                </c:pt>
                <c:pt idx="6">
                  <c:v>35.6</c:v>
                </c:pt>
                <c:pt idx="7">
                  <c:v>35.700000000000003</c:v>
                </c:pt>
                <c:pt idx="8">
                  <c:v>35.299999999999997</c:v>
                </c:pt>
                <c:pt idx="9">
                  <c:v>35</c:v>
                </c:pt>
                <c:pt idx="10">
                  <c:v>35</c:v>
                </c:pt>
                <c:pt idx="11">
                  <c:v>33.6</c:v>
                </c:pt>
              </c:numCache>
            </c:numRef>
          </c:val>
        </c:ser>
        <c:ser>
          <c:idx val="21"/>
          <c:order val="21"/>
          <c:tx>
            <c:strRef>
              <c:f>'Check graphs'!$AR$3:$AR$7</c:f>
              <c:strCache>
                <c:ptCount val="1"/>
                <c:pt idx="0">
                  <c:v>22 - dry - 150N - Omaka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graphs'!$AR$8:$AR$19</c:f>
              <c:numCache>
                <c:formatCode>General</c:formatCode>
                <c:ptCount val="12"/>
                <c:pt idx="1">
                  <c:v>32</c:v>
                </c:pt>
                <c:pt idx="7">
                  <c:v>30.5</c:v>
                </c:pt>
                <c:pt idx="8">
                  <c:v>29.4</c:v>
                </c:pt>
                <c:pt idx="9">
                  <c:v>27.9</c:v>
                </c:pt>
                <c:pt idx="10">
                  <c:v>24.9</c:v>
                </c:pt>
                <c:pt idx="11">
                  <c:v>22.8</c:v>
                </c:pt>
              </c:numCache>
            </c:numRef>
          </c:val>
        </c:ser>
        <c:ser>
          <c:idx val="22"/>
          <c:order val="22"/>
          <c:tx>
            <c:strRef>
              <c:f>'Check graphs'!$AT$3:$AT$7</c:f>
              <c:strCache>
                <c:ptCount val="1"/>
                <c:pt idx="0">
                  <c:v>23 - irr - 150N - Dash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graphs'!$AT$8:$AT$19</c:f>
              <c:numCache>
                <c:formatCode>General</c:formatCode>
                <c:ptCount val="12"/>
                <c:pt idx="0">
                  <c:v>31.4</c:v>
                </c:pt>
                <c:pt idx="1">
                  <c:v>31.8</c:v>
                </c:pt>
                <c:pt idx="7">
                  <c:v>31.9</c:v>
                </c:pt>
                <c:pt idx="8">
                  <c:v>31.7</c:v>
                </c:pt>
                <c:pt idx="9">
                  <c:v>31.1</c:v>
                </c:pt>
                <c:pt idx="10">
                  <c:v>31.2</c:v>
                </c:pt>
                <c:pt idx="11">
                  <c:v>31.2</c:v>
                </c:pt>
              </c:numCache>
            </c:numRef>
          </c:val>
        </c:ser>
        <c:ser>
          <c:idx val="23"/>
          <c:order val="23"/>
          <c:tx>
            <c:strRef>
              <c:f>'Check graphs'!$AV$3:$AV$7</c:f>
              <c:strCache>
                <c:ptCount val="1"/>
                <c:pt idx="0">
                  <c:v>24 - irr - nil - Dash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graphs'!$AV$8:$AV$19</c:f>
              <c:numCache>
                <c:formatCode>General</c:formatCode>
                <c:ptCount val="12"/>
                <c:pt idx="1">
                  <c:v>29</c:v>
                </c:pt>
                <c:pt idx="2">
                  <c:v>28.5</c:v>
                </c:pt>
                <c:pt idx="3">
                  <c:v>28.32</c:v>
                </c:pt>
                <c:pt idx="4">
                  <c:v>28.119999999999997</c:v>
                </c:pt>
                <c:pt idx="5">
                  <c:v>28.1</c:v>
                </c:pt>
                <c:pt idx="6">
                  <c:v>27.2</c:v>
                </c:pt>
                <c:pt idx="7">
                  <c:v>26.7</c:v>
                </c:pt>
                <c:pt idx="8">
                  <c:v>25.8</c:v>
                </c:pt>
                <c:pt idx="9">
                  <c:v>24.4</c:v>
                </c:pt>
                <c:pt idx="10">
                  <c:v>22.2</c:v>
                </c:pt>
                <c:pt idx="11">
                  <c:v>20</c:v>
                </c:pt>
              </c:numCache>
            </c:numRef>
          </c:val>
        </c:ser>
        <c:ser>
          <c:idx val="24"/>
          <c:order val="24"/>
          <c:tx>
            <c:strRef>
              <c:f>'Check graphs'!$AX$3:$AX$7</c:f>
              <c:strCache>
                <c:ptCount val="1"/>
                <c:pt idx="0">
                  <c:v>25 - dry - nil - Sherwood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graphs'!$AX$8:$AX$19</c:f>
              <c:numCache>
                <c:formatCode>General</c:formatCode>
                <c:ptCount val="12"/>
                <c:pt idx="0">
                  <c:v>31.7</c:v>
                </c:pt>
                <c:pt idx="1">
                  <c:v>31.7</c:v>
                </c:pt>
                <c:pt idx="2">
                  <c:v>31.6</c:v>
                </c:pt>
                <c:pt idx="3">
                  <c:v>31.519999999999996</c:v>
                </c:pt>
                <c:pt idx="4">
                  <c:v>31.32</c:v>
                </c:pt>
                <c:pt idx="5">
                  <c:v>31.1</c:v>
                </c:pt>
                <c:pt idx="6">
                  <c:v>31.3</c:v>
                </c:pt>
                <c:pt idx="7">
                  <c:v>31.8</c:v>
                </c:pt>
                <c:pt idx="8">
                  <c:v>31.5</c:v>
                </c:pt>
                <c:pt idx="9">
                  <c:v>30.8</c:v>
                </c:pt>
                <c:pt idx="10">
                  <c:v>30</c:v>
                </c:pt>
                <c:pt idx="11">
                  <c:v>29.2</c:v>
                </c:pt>
              </c:numCache>
            </c:numRef>
          </c:val>
        </c:ser>
        <c:ser>
          <c:idx val="25"/>
          <c:order val="25"/>
          <c:tx>
            <c:strRef>
              <c:f>'Check graphs'!$AZ$3:$AZ$7</c:f>
              <c:strCache>
                <c:ptCount val="1"/>
                <c:pt idx="0">
                  <c:v>26 - dry - 150N - Sherwood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graphs'!$AZ$8:$AZ$19</c:f>
              <c:numCache>
                <c:formatCode>General</c:formatCode>
                <c:ptCount val="12"/>
                <c:pt idx="1">
                  <c:v>35.299999999999997</c:v>
                </c:pt>
                <c:pt idx="7">
                  <c:v>34.700000000000003</c:v>
                </c:pt>
                <c:pt idx="8">
                  <c:v>34.200000000000003</c:v>
                </c:pt>
                <c:pt idx="9">
                  <c:v>33.799999999999997</c:v>
                </c:pt>
                <c:pt idx="10">
                  <c:v>32.799999999999997</c:v>
                </c:pt>
                <c:pt idx="11">
                  <c:v>31.6</c:v>
                </c:pt>
              </c:numCache>
            </c:numRef>
          </c:val>
        </c:ser>
        <c:ser>
          <c:idx val="26"/>
          <c:order val="26"/>
          <c:tx>
            <c:strRef>
              <c:f>'Check graphs'!$BB$3:$BB$7</c:f>
              <c:strCache>
                <c:ptCount val="1"/>
                <c:pt idx="0">
                  <c:v>27 - dry - nil - Dash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graphs'!$BB$8:$BB$19</c:f>
              <c:numCache>
                <c:formatCode>General</c:formatCode>
                <c:ptCount val="12"/>
                <c:pt idx="0">
                  <c:v>23.6</c:v>
                </c:pt>
                <c:pt idx="1">
                  <c:v>22.5</c:v>
                </c:pt>
                <c:pt idx="2">
                  <c:v>22.3</c:v>
                </c:pt>
                <c:pt idx="3">
                  <c:v>22.419999999999998</c:v>
                </c:pt>
                <c:pt idx="4">
                  <c:v>22.02</c:v>
                </c:pt>
                <c:pt idx="5">
                  <c:v>22.5</c:v>
                </c:pt>
                <c:pt idx="6">
                  <c:v>22.2</c:v>
                </c:pt>
                <c:pt idx="7">
                  <c:v>22.1</c:v>
                </c:pt>
                <c:pt idx="8">
                  <c:v>21.7</c:v>
                </c:pt>
                <c:pt idx="9">
                  <c:v>21.4</c:v>
                </c:pt>
                <c:pt idx="10">
                  <c:v>20.2</c:v>
                </c:pt>
                <c:pt idx="11">
                  <c:v>19.5</c:v>
                </c:pt>
              </c:numCache>
            </c:numRef>
          </c:val>
        </c:ser>
        <c:ser>
          <c:idx val="27"/>
          <c:order val="27"/>
          <c:tx>
            <c:strRef>
              <c:f>'Check graphs'!$BD$3:$BD$7</c:f>
              <c:strCache>
                <c:ptCount val="1"/>
                <c:pt idx="0">
                  <c:v>28 - dry - 150N - Dash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graphs'!$BD$8:$BD$19</c:f>
              <c:numCache>
                <c:formatCode>General</c:formatCode>
                <c:ptCount val="12"/>
                <c:pt idx="1">
                  <c:v>17.3</c:v>
                </c:pt>
                <c:pt idx="7">
                  <c:v>16.600000000000001</c:v>
                </c:pt>
                <c:pt idx="8">
                  <c:v>16.600000000000001</c:v>
                </c:pt>
                <c:pt idx="9">
                  <c:v>16.600000000000001</c:v>
                </c:pt>
                <c:pt idx="10">
                  <c:v>16.3</c:v>
                </c:pt>
                <c:pt idx="11">
                  <c:v>15.7</c:v>
                </c:pt>
              </c:numCache>
            </c:numRef>
          </c:val>
        </c:ser>
        <c:ser>
          <c:idx val="28"/>
          <c:order val="28"/>
          <c:tx>
            <c:strRef>
              <c:f>'Check graphs'!$BF$3:$BF$7</c:f>
              <c:strCache>
                <c:ptCount val="1"/>
                <c:pt idx="0">
                  <c:v>29 - irr - 150N - Omaka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graphs'!$BF$8:$BF$19</c:f>
              <c:numCache>
                <c:formatCode>General</c:formatCode>
                <c:ptCount val="12"/>
                <c:pt idx="0">
                  <c:v>19.7</c:v>
                </c:pt>
                <c:pt idx="1">
                  <c:v>19</c:v>
                </c:pt>
                <c:pt idx="7">
                  <c:v>18.600000000000001</c:v>
                </c:pt>
                <c:pt idx="8">
                  <c:v>18.3</c:v>
                </c:pt>
                <c:pt idx="9">
                  <c:v>18</c:v>
                </c:pt>
                <c:pt idx="10">
                  <c:v>17.7</c:v>
                </c:pt>
                <c:pt idx="11">
                  <c:v>17</c:v>
                </c:pt>
              </c:numCache>
            </c:numRef>
          </c:val>
        </c:ser>
        <c:ser>
          <c:idx val="29"/>
          <c:order val="29"/>
          <c:tx>
            <c:strRef>
              <c:f>'Check graphs'!$BH$3:$BH$7</c:f>
              <c:strCache>
                <c:ptCount val="1"/>
                <c:pt idx="0">
                  <c:v>30 - irr - nil - Omaka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graphs'!$BH$8:$BH$19</c:f>
              <c:numCache>
                <c:formatCode>General</c:formatCode>
                <c:ptCount val="12"/>
                <c:pt idx="2">
                  <c:v>32.200000000000003</c:v>
                </c:pt>
                <c:pt idx="3">
                  <c:v>32.119999999999997</c:v>
                </c:pt>
                <c:pt idx="4">
                  <c:v>31.92</c:v>
                </c:pt>
                <c:pt idx="5">
                  <c:v>32.4</c:v>
                </c:pt>
                <c:pt idx="6">
                  <c:v>31.9</c:v>
                </c:pt>
                <c:pt idx="7">
                  <c:v>31.8</c:v>
                </c:pt>
                <c:pt idx="8">
                  <c:v>31.5</c:v>
                </c:pt>
                <c:pt idx="9">
                  <c:v>31.6</c:v>
                </c:pt>
                <c:pt idx="10">
                  <c:v>30.6</c:v>
                </c:pt>
                <c:pt idx="11">
                  <c:v>29.8</c:v>
                </c:pt>
              </c:numCache>
            </c:numRef>
          </c:val>
        </c:ser>
        <c:ser>
          <c:idx val="30"/>
          <c:order val="30"/>
          <c:tx>
            <c:strRef>
              <c:f>'Check graphs'!$BJ$3:$BJ$7</c:f>
              <c:strCache>
                <c:ptCount val="1"/>
                <c:pt idx="0">
                  <c:v>31 - dry - 150N - CR125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graphs'!$BJ$8:$BJ$19</c:f>
              <c:numCache>
                <c:formatCode>General</c:formatCode>
                <c:ptCount val="12"/>
                <c:pt idx="0">
                  <c:v>25.5</c:v>
                </c:pt>
                <c:pt idx="1">
                  <c:v>24.3</c:v>
                </c:pt>
                <c:pt idx="7">
                  <c:v>21.8</c:v>
                </c:pt>
                <c:pt idx="8">
                  <c:v>20.9</c:v>
                </c:pt>
                <c:pt idx="9">
                  <c:v>19.8</c:v>
                </c:pt>
                <c:pt idx="10">
                  <c:v>17.899999999999999</c:v>
                </c:pt>
                <c:pt idx="11">
                  <c:v>16.600000000000001</c:v>
                </c:pt>
              </c:numCache>
            </c:numRef>
          </c:val>
        </c:ser>
        <c:ser>
          <c:idx val="31"/>
          <c:order val="31"/>
          <c:tx>
            <c:strRef>
              <c:f>'Check graphs'!$BL$3:$BL$7</c:f>
              <c:strCache>
                <c:ptCount val="1"/>
                <c:pt idx="0">
                  <c:v>32 - dry - nil - CR125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graphs'!$BL$8:$BL$19</c:f>
              <c:numCache>
                <c:formatCode>General</c:formatCode>
                <c:ptCount val="12"/>
                <c:pt idx="1">
                  <c:v>35</c:v>
                </c:pt>
                <c:pt idx="2">
                  <c:v>34.9</c:v>
                </c:pt>
                <c:pt idx="3">
                  <c:v>34.92</c:v>
                </c:pt>
                <c:pt idx="5">
                  <c:v>34.4</c:v>
                </c:pt>
                <c:pt idx="6">
                  <c:v>34.6</c:v>
                </c:pt>
                <c:pt idx="7">
                  <c:v>35.299999999999997</c:v>
                </c:pt>
                <c:pt idx="8">
                  <c:v>34.700000000000003</c:v>
                </c:pt>
                <c:pt idx="9">
                  <c:v>34.700000000000003</c:v>
                </c:pt>
                <c:pt idx="10">
                  <c:v>34.200000000000003</c:v>
                </c:pt>
                <c:pt idx="11">
                  <c:v>33.700000000000003</c:v>
                </c:pt>
              </c:numCache>
            </c:numRef>
          </c:val>
        </c:ser>
        <c:ser>
          <c:idx val="32"/>
          <c:order val="32"/>
          <c:tx>
            <c:strRef>
              <c:f>'Check graphs'!$BN$3:$BN$7</c:f>
              <c:strCache>
                <c:ptCount val="1"/>
                <c:pt idx="0">
                  <c:v>33 - irr - 150N - CR125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graphs'!$BN$8:$BN$19</c:f>
              <c:numCache>
                <c:formatCode>General</c:formatCode>
                <c:ptCount val="12"/>
                <c:pt idx="0">
                  <c:v>38.1</c:v>
                </c:pt>
                <c:pt idx="1">
                  <c:v>38.1</c:v>
                </c:pt>
                <c:pt idx="7">
                  <c:v>37.6</c:v>
                </c:pt>
                <c:pt idx="8">
                  <c:v>37.1</c:v>
                </c:pt>
                <c:pt idx="9">
                  <c:v>36.1</c:v>
                </c:pt>
                <c:pt idx="10">
                  <c:v>35</c:v>
                </c:pt>
                <c:pt idx="11">
                  <c:v>33</c:v>
                </c:pt>
              </c:numCache>
            </c:numRef>
          </c:val>
        </c:ser>
        <c:ser>
          <c:idx val="33"/>
          <c:order val="33"/>
          <c:tx>
            <c:strRef>
              <c:f>'Check graphs'!$BP$3:$BP$7</c:f>
              <c:strCache>
                <c:ptCount val="1"/>
                <c:pt idx="0">
                  <c:v>34 - irr - nil - CR125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graphs'!$BP$8:$BP$19</c:f>
              <c:numCache>
                <c:formatCode>General</c:formatCode>
                <c:ptCount val="12"/>
                <c:pt idx="1">
                  <c:v>34.5</c:v>
                </c:pt>
                <c:pt idx="2">
                  <c:v>34.299999999999997</c:v>
                </c:pt>
                <c:pt idx="3">
                  <c:v>34.32</c:v>
                </c:pt>
                <c:pt idx="4">
                  <c:v>33.32</c:v>
                </c:pt>
                <c:pt idx="5">
                  <c:v>33.9</c:v>
                </c:pt>
                <c:pt idx="6">
                  <c:v>34.5</c:v>
                </c:pt>
                <c:pt idx="7">
                  <c:v>33.799999999999997</c:v>
                </c:pt>
                <c:pt idx="8">
                  <c:v>33.4</c:v>
                </c:pt>
                <c:pt idx="9">
                  <c:v>32.299999999999997</c:v>
                </c:pt>
                <c:pt idx="10">
                  <c:v>30.9</c:v>
                </c:pt>
                <c:pt idx="11">
                  <c:v>29.6</c:v>
                </c:pt>
              </c:numCache>
            </c:numRef>
          </c:val>
        </c:ser>
        <c:ser>
          <c:idx val="34"/>
          <c:order val="34"/>
          <c:tx>
            <c:strRef>
              <c:f>'Check graphs'!$BR$3:$BR$7</c:f>
              <c:strCache>
                <c:ptCount val="1"/>
                <c:pt idx="0">
                  <c:v>35 - dry - nil - Omaka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graphs'!$BR$8:$BR$19</c:f>
              <c:numCache>
                <c:formatCode>General</c:formatCode>
                <c:ptCount val="12"/>
                <c:pt idx="0">
                  <c:v>28.4</c:v>
                </c:pt>
                <c:pt idx="1">
                  <c:v>28.7</c:v>
                </c:pt>
                <c:pt idx="2">
                  <c:v>28.1</c:v>
                </c:pt>
                <c:pt idx="3">
                  <c:v>28.72</c:v>
                </c:pt>
                <c:pt idx="4">
                  <c:v>27.92</c:v>
                </c:pt>
                <c:pt idx="5">
                  <c:v>28.3</c:v>
                </c:pt>
                <c:pt idx="6">
                  <c:v>28.8</c:v>
                </c:pt>
                <c:pt idx="7">
                  <c:v>28.3</c:v>
                </c:pt>
                <c:pt idx="8">
                  <c:v>28.1</c:v>
                </c:pt>
                <c:pt idx="9">
                  <c:v>27.6</c:v>
                </c:pt>
                <c:pt idx="10">
                  <c:v>26.8</c:v>
                </c:pt>
                <c:pt idx="11">
                  <c:v>26.2</c:v>
                </c:pt>
              </c:numCache>
            </c:numRef>
          </c:val>
        </c:ser>
        <c:ser>
          <c:idx val="35"/>
          <c:order val="35"/>
          <c:tx>
            <c:strRef>
              <c:f>'Check graphs'!$BT$3:$BT$7</c:f>
              <c:strCache>
                <c:ptCount val="1"/>
                <c:pt idx="0">
                  <c:v>36 - dry - 150N - Omaka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graphs'!$BT$8:$BT$19</c:f>
              <c:numCache>
                <c:formatCode>General</c:formatCode>
                <c:ptCount val="12"/>
                <c:pt idx="1">
                  <c:v>26.6</c:v>
                </c:pt>
                <c:pt idx="7">
                  <c:v>25.3</c:v>
                </c:pt>
                <c:pt idx="8">
                  <c:v>24.9</c:v>
                </c:pt>
                <c:pt idx="9">
                  <c:v>24.6</c:v>
                </c:pt>
                <c:pt idx="10">
                  <c:v>23.8</c:v>
                </c:pt>
                <c:pt idx="11">
                  <c:v>22.7</c:v>
                </c:pt>
              </c:numCache>
            </c:numRef>
          </c:val>
        </c:ser>
        <c:ser>
          <c:idx val="36"/>
          <c:order val="36"/>
          <c:tx>
            <c:strRef>
              <c:f>'Check graphs'!$BV$3:$BV$7</c:f>
              <c:strCache>
                <c:ptCount val="1"/>
                <c:pt idx="0">
                  <c:v>37 - irr - 150N - Omaka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graphs'!$BV$8:$BV$19</c:f>
              <c:numCache>
                <c:formatCode>General</c:formatCode>
                <c:ptCount val="12"/>
                <c:pt idx="0">
                  <c:v>23.9</c:v>
                </c:pt>
                <c:pt idx="1">
                  <c:v>23.7</c:v>
                </c:pt>
                <c:pt idx="7">
                  <c:v>22.5</c:v>
                </c:pt>
                <c:pt idx="8">
                  <c:v>21.8</c:v>
                </c:pt>
                <c:pt idx="9">
                  <c:v>21.2</c:v>
                </c:pt>
                <c:pt idx="10">
                  <c:v>20.3</c:v>
                </c:pt>
                <c:pt idx="11">
                  <c:v>19.3</c:v>
                </c:pt>
              </c:numCache>
            </c:numRef>
          </c:val>
        </c:ser>
        <c:ser>
          <c:idx val="37"/>
          <c:order val="37"/>
          <c:tx>
            <c:strRef>
              <c:f>'Check graphs'!$BX$3:$BX$7</c:f>
              <c:strCache>
                <c:ptCount val="1"/>
                <c:pt idx="0">
                  <c:v>38 - irr - nil - Omaka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graphs'!$BX$8:$BX$19</c:f>
              <c:numCache>
                <c:formatCode>General</c:formatCode>
                <c:ptCount val="12"/>
                <c:pt idx="1">
                  <c:v>17.5</c:v>
                </c:pt>
                <c:pt idx="2">
                  <c:v>17.5</c:v>
                </c:pt>
                <c:pt idx="3">
                  <c:v>17.22</c:v>
                </c:pt>
                <c:pt idx="4">
                  <c:v>16.919999999999998</c:v>
                </c:pt>
                <c:pt idx="5">
                  <c:v>17.100000000000001</c:v>
                </c:pt>
                <c:pt idx="6">
                  <c:v>17</c:v>
                </c:pt>
                <c:pt idx="7">
                  <c:v>17.100000000000001</c:v>
                </c:pt>
                <c:pt idx="8">
                  <c:v>16.7</c:v>
                </c:pt>
                <c:pt idx="9">
                  <c:v>16.600000000000001</c:v>
                </c:pt>
                <c:pt idx="10">
                  <c:v>16.5</c:v>
                </c:pt>
                <c:pt idx="11">
                  <c:v>15.900000000000002</c:v>
                </c:pt>
              </c:numCache>
            </c:numRef>
          </c:val>
        </c:ser>
        <c:ser>
          <c:idx val="38"/>
          <c:order val="38"/>
          <c:tx>
            <c:strRef>
              <c:f>'Check graphs'!$BZ$3:$BZ$7</c:f>
              <c:strCache>
                <c:ptCount val="1"/>
                <c:pt idx="0">
                  <c:v>39 - dry - nil - Sherwood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graphs'!$BZ$8:$BZ$19</c:f>
              <c:numCache>
                <c:formatCode>General</c:formatCode>
                <c:ptCount val="12"/>
                <c:pt idx="0">
                  <c:v>18.8</c:v>
                </c:pt>
                <c:pt idx="1">
                  <c:v>18.600000000000001</c:v>
                </c:pt>
                <c:pt idx="2">
                  <c:v>18</c:v>
                </c:pt>
                <c:pt idx="3">
                  <c:v>18.119999999999997</c:v>
                </c:pt>
                <c:pt idx="4">
                  <c:v>18.22</c:v>
                </c:pt>
                <c:pt idx="5">
                  <c:v>18.2</c:v>
                </c:pt>
                <c:pt idx="6">
                  <c:v>18.2</c:v>
                </c:pt>
                <c:pt idx="7">
                  <c:v>18</c:v>
                </c:pt>
                <c:pt idx="8">
                  <c:v>17.7</c:v>
                </c:pt>
                <c:pt idx="9">
                  <c:v>17.600000000000001</c:v>
                </c:pt>
                <c:pt idx="10">
                  <c:v>17</c:v>
                </c:pt>
                <c:pt idx="11">
                  <c:v>16.5</c:v>
                </c:pt>
              </c:numCache>
            </c:numRef>
          </c:val>
        </c:ser>
        <c:ser>
          <c:idx val="39"/>
          <c:order val="39"/>
          <c:tx>
            <c:strRef>
              <c:f>'Check graphs'!$CB$3:$CB$7</c:f>
              <c:strCache>
                <c:ptCount val="1"/>
                <c:pt idx="0">
                  <c:v>40 - dry - 150N - Sherwood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graphs'!$CB$8:$CB$19</c:f>
              <c:numCache>
                <c:formatCode>General</c:formatCode>
                <c:ptCount val="12"/>
                <c:pt idx="1">
                  <c:v>20.2</c:v>
                </c:pt>
                <c:pt idx="7">
                  <c:v>19.2</c:v>
                </c:pt>
                <c:pt idx="8">
                  <c:v>18.7</c:v>
                </c:pt>
                <c:pt idx="9">
                  <c:v>18.3</c:v>
                </c:pt>
                <c:pt idx="10">
                  <c:v>17.5</c:v>
                </c:pt>
                <c:pt idx="11">
                  <c:v>16.399999999999999</c:v>
                </c:pt>
              </c:numCache>
            </c:numRef>
          </c:val>
        </c:ser>
        <c:ser>
          <c:idx val="40"/>
          <c:order val="40"/>
          <c:tx>
            <c:strRef>
              <c:f>'Check graphs'!$CD$3:$CD$7</c:f>
              <c:strCache>
                <c:ptCount val="1"/>
                <c:pt idx="0">
                  <c:v>41 - irr - 150N - Sherwood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graphs'!$CD$8:$CD$19</c:f>
              <c:numCache>
                <c:formatCode>General</c:formatCode>
                <c:ptCount val="12"/>
                <c:pt idx="0">
                  <c:v>29.9</c:v>
                </c:pt>
                <c:pt idx="1">
                  <c:v>29.5</c:v>
                </c:pt>
                <c:pt idx="7">
                  <c:v>28.2</c:v>
                </c:pt>
                <c:pt idx="8">
                  <c:v>28</c:v>
                </c:pt>
                <c:pt idx="9">
                  <c:v>27.5</c:v>
                </c:pt>
                <c:pt idx="10">
                  <c:v>26.5</c:v>
                </c:pt>
                <c:pt idx="11">
                  <c:v>25.4</c:v>
                </c:pt>
              </c:numCache>
            </c:numRef>
          </c:val>
        </c:ser>
        <c:ser>
          <c:idx val="41"/>
          <c:order val="41"/>
          <c:tx>
            <c:strRef>
              <c:f>'Check graphs'!$CF$3:$CF$7</c:f>
              <c:strCache>
                <c:ptCount val="1"/>
                <c:pt idx="0">
                  <c:v>42 - irr - nil - Sherwood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graphs'!$CF$8:$CF$19</c:f>
              <c:numCache>
                <c:formatCode>General</c:formatCode>
                <c:ptCount val="12"/>
                <c:pt idx="1">
                  <c:v>30.7</c:v>
                </c:pt>
                <c:pt idx="2">
                  <c:v>29.7</c:v>
                </c:pt>
                <c:pt idx="3">
                  <c:v>30.42</c:v>
                </c:pt>
                <c:pt idx="4">
                  <c:v>29.82</c:v>
                </c:pt>
                <c:pt idx="5">
                  <c:v>29.6</c:v>
                </c:pt>
                <c:pt idx="6">
                  <c:v>30.3</c:v>
                </c:pt>
                <c:pt idx="7">
                  <c:v>29.9</c:v>
                </c:pt>
                <c:pt idx="8">
                  <c:v>30</c:v>
                </c:pt>
                <c:pt idx="9">
                  <c:v>29.9</c:v>
                </c:pt>
                <c:pt idx="10">
                  <c:v>29</c:v>
                </c:pt>
                <c:pt idx="11">
                  <c:v>28.2</c:v>
                </c:pt>
              </c:numCache>
            </c:numRef>
          </c:val>
        </c:ser>
        <c:ser>
          <c:idx val="42"/>
          <c:order val="42"/>
          <c:tx>
            <c:strRef>
              <c:f>'Check graphs'!$CH$3:$CH$7</c:f>
              <c:strCache>
                <c:ptCount val="1"/>
                <c:pt idx="0">
                  <c:v>43 - irr - 150N - Dash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graphs'!$CH$8:$CH$19</c:f>
              <c:numCache>
                <c:formatCode>General</c:formatCode>
                <c:ptCount val="12"/>
                <c:pt idx="0">
                  <c:v>15</c:v>
                </c:pt>
                <c:pt idx="1">
                  <c:v>14.6</c:v>
                </c:pt>
                <c:pt idx="7">
                  <c:v>13.7</c:v>
                </c:pt>
                <c:pt idx="8">
                  <c:v>13.7</c:v>
                </c:pt>
                <c:pt idx="9">
                  <c:v>13.5</c:v>
                </c:pt>
                <c:pt idx="10">
                  <c:v>13.1</c:v>
                </c:pt>
                <c:pt idx="11">
                  <c:v>12.8</c:v>
                </c:pt>
              </c:numCache>
            </c:numRef>
          </c:val>
        </c:ser>
        <c:ser>
          <c:idx val="43"/>
          <c:order val="43"/>
          <c:tx>
            <c:strRef>
              <c:f>'Check graphs'!$CJ$3:$CJ$7</c:f>
              <c:strCache>
                <c:ptCount val="1"/>
                <c:pt idx="0">
                  <c:v>44 - irr - nil - Dash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graphs'!$CJ$8:$CJ$19</c:f>
              <c:numCache>
                <c:formatCode>General</c:formatCode>
                <c:ptCount val="12"/>
                <c:pt idx="1">
                  <c:v>15.7</c:v>
                </c:pt>
                <c:pt idx="2">
                  <c:v>15.7</c:v>
                </c:pt>
                <c:pt idx="3">
                  <c:v>15.52</c:v>
                </c:pt>
                <c:pt idx="4">
                  <c:v>15.119999999999997</c:v>
                </c:pt>
                <c:pt idx="5">
                  <c:v>15.600000000000001</c:v>
                </c:pt>
                <c:pt idx="6">
                  <c:v>15.600000000000001</c:v>
                </c:pt>
                <c:pt idx="7">
                  <c:v>15.600000000000001</c:v>
                </c:pt>
                <c:pt idx="8">
                  <c:v>15.600000000000001</c:v>
                </c:pt>
                <c:pt idx="9">
                  <c:v>15.3</c:v>
                </c:pt>
                <c:pt idx="10">
                  <c:v>15.100000000000001</c:v>
                </c:pt>
                <c:pt idx="11">
                  <c:v>14.5</c:v>
                </c:pt>
              </c:numCache>
            </c:numRef>
          </c:val>
        </c:ser>
        <c:ser>
          <c:idx val="44"/>
          <c:order val="44"/>
          <c:tx>
            <c:strRef>
              <c:f>'Check graphs'!$CL$3:$CL$7</c:f>
              <c:strCache>
                <c:ptCount val="1"/>
                <c:pt idx="0">
                  <c:v>45 - dry - 150N - CR125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graphs'!$CL$8:$CL$19</c:f>
              <c:numCache>
                <c:formatCode>General</c:formatCode>
                <c:ptCount val="12"/>
                <c:pt idx="0">
                  <c:v>18.8</c:v>
                </c:pt>
                <c:pt idx="1">
                  <c:v>18.5</c:v>
                </c:pt>
                <c:pt idx="7">
                  <c:v>18</c:v>
                </c:pt>
                <c:pt idx="8">
                  <c:v>17.5</c:v>
                </c:pt>
                <c:pt idx="9">
                  <c:v>17.7</c:v>
                </c:pt>
                <c:pt idx="10">
                  <c:v>17.2</c:v>
                </c:pt>
                <c:pt idx="11">
                  <c:v>16.5</c:v>
                </c:pt>
              </c:numCache>
            </c:numRef>
          </c:val>
        </c:ser>
        <c:ser>
          <c:idx val="45"/>
          <c:order val="45"/>
          <c:tx>
            <c:strRef>
              <c:f>'Check graphs'!$CN$3:$CN$7</c:f>
              <c:strCache>
                <c:ptCount val="1"/>
                <c:pt idx="0">
                  <c:v>46 - dry - nil - CR125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graphs'!$CN$8:$CN$19</c:f>
              <c:numCache>
                <c:formatCode>General</c:formatCode>
                <c:ptCount val="12"/>
                <c:pt idx="1">
                  <c:v>37.200000000000003</c:v>
                </c:pt>
                <c:pt idx="2">
                  <c:v>36.4</c:v>
                </c:pt>
                <c:pt idx="3">
                  <c:v>36.32</c:v>
                </c:pt>
                <c:pt idx="4">
                  <c:v>36.519999999999996</c:v>
                </c:pt>
                <c:pt idx="5">
                  <c:v>36.6</c:v>
                </c:pt>
                <c:pt idx="6">
                  <c:v>37</c:v>
                </c:pt>
                <c:pt idx="7">
                  <c:v>36.299999999999997</c:v>
                </c:pt>
                <c:pt idx="8">
                  <c:v>36</c:v>
                </c:pt>
                <c:pt idx="9">
                  <c:v>36</c:v>
                </c:pt>
                <c:pt idx="10">
                  <c:v>36.200000000000003</c:v>
                </c:pt>
                <c:pt idx="11">
                  <c:v>34.1</c:v>
                </c:pt>
              </c:numCache>
            </c:numRef>
          </c:val>
        </c:ser>
        <c:ser>
          <c:idx val="46"/>
          <c:order val="46"/>
          <c:tx>
            <c:strRef>
              <c:f>'Check graphs'!$CP$3:$CP$7</c:f>
              <c:strCache>
                <c:ptCount val="1"/>
                <c:pt idx="0">
                  <c:v>47 - dry - 150N - Dash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graphs'!$CP$8:$CP$19</c:f>
              <c:numCache>
                <c:formatCode>General</c:formatCode>
                <c:ptCount val="12"/>
                <c:pt idx="0">
                  <c:v>17.600000000000001</c:v>
                </c:pt>
                <c:pt idx="1">
                  <c:v>16.7</c:v>
                </c:pt>
                <c:pt idx="7">
                  <c:v>15.2</c:v>
                </c:pt>
                <c:pt idx="8">
                  <c:v>14.7</c:v>
                </c:pt>
                <c:pt idx="9">
                  <c:v>13.6</c:v>
                </c:pt>
                <c:pt idx="10">
                  <c:v>12.9</c:v>
                </c:pt>
                <c:pt idx="11">
                  <c:v>11.6</c:v>
                </c:pt>
              </c:numCache>
            </c:numRef>
          </c:val>
        </c:ser>
        <c:ser>
          <c:idx val="47"/>
          <c:order val="47"/>
          <c:tx>
            <c:strRef>
              <c:f>'Check graphs'!$CR$3:$CR$7</c:f>
              <c:strCache>
                <c:ptCount val="1"/>
                <c:pt idx="0">
                  <c:v>48 - dry - nil - Dash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graphs'!$CR$8:$CR$19</c:f>
              <c:numCache>
                <c:formatCode>General</c:formatCode>
                <c:ptCount val="12"/>
                <c:pt idx="1">
                  <c:v>25</c:v>
                </c:pt>
                <c:pt idx="2">
                  <c:v>24.5</c:v>
                </c:pt>
                <c:pt idx="3">
                  <c:v>25.02</c:v>
                </c:pt>
                <c:pt idx="4">
                  <c:v>24.619999999999997</c:v>
                </c:pt>
                <c:pt idx="5">
                  <c:v>24.3</c:v>
                </c:pt>
                <c:pt idx="6">
                  <c:v>24.2</c:v>
                </c:pt>
                <c:pt idx="7">
                  <c:v>24.2</c:v>
                </c:pt>
                <c:pt idx="8">
                  <c:v>23.9</c:v>
                </c:pt>
                <c:pt idx="9">
                  <c:v>23.4</c:v>
                </c:pt>
                <c:pt idx="10">
                  <c:v>22.9</c:v>
                </c:pt>
                <c:pt idx="11">
                  <c:v>21.9</c:v>
                </c:pt>
              </c:numCache>
            </c:numRef>
          </c:val>
        </c:ser>
        <c:ser>
          <c:idx val="48"/>
          <c:order val="48"/>
          <c:tx>
            <c:strRef>
              <c:f>'Check graphs'!$CT$3:$CT$7</c:f>
              <c:strCache>
                <c:ptCount val="1"/>
                <c:pt idx="0">
                  <c:v>49 - dry - 150N - Sherwood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graphs'!$CT$8:$CT$19</c:f>
              <c:numCache>
                <c:formatCode>General</c:formatCode>
                <c:ptCount val="12"/>
                <c:pt idx="0">
                  <c:v>23.5</c:v>
                </c:pt>
                <c:pt idx="1">
                  <c:v>23</c:v>
                </c:pt>
                <c:pt idx="7">
                  <c:v>22.7</c:v>
                </c:pt>
                <c:pt idx="8">
                  <c:v>22.5</c:v>
                </c:pt>
                <c:pt idx="9">
                  <c:v>22.5</c:v>
                </c:pt>
                <c:pt idx="10">
                  <c:v>21.8</c:v>
                </c:pt>
                <c:pt idx="11">
                  <c:v>20.9</c:v>
                </c:pt>
              </c:numCache>
            </c:numRef>
          </c:val>
        </c:ser>
        <c:ser>
          <c:idx val="49"/>
          <c:order val="49"/>
          <c:tx>
            <c:strRef>
              <c:f>'Check graphs'!$CV$3:$CV$7</c:f>
              <c:strCache>
                <c:ptCount val="1"/>
                <c:pt idx="0">
                  <c:v>50 - dry - nil - Sherwood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graphs'!$CV$8:$CV$19</c:f>
              <c:numCache>
                <c:formatCode>General</c:formatCode>
                <c:ptCount val="12"/>
                <c:pt idx="1">
                  <c:v>35.6</c:v>
                </c:pt>
                <c:pt idx="3">
                  <c:v>35.019999999999996</c:v>
                </c:pt>
                <c:pt idx="4">
                  <c:v>34.92</c:v>
                </c:pt>
                <c:pt idx="5">
                  <c:v>35</c:v>
                </c:pt>
                <c:pt idx="6">
                  <c:v>34.6</c:v>
                </c:pt>
                <c:pt idx="7">
                  <c:v>34.799999999999997</c:v>
                </c:pt>
                <c:pt idx="8">
                  <c:v>34.700000000000003</c:v>
                </c:pt>
                <c:pt idx="9">
                  <c:v>34.299999999999997</c:v>
                </c:pt>
                <c:pt idx="10">
                  <c:v>33</c:v>
                </c:pt>
                <c:pt idx="11">
                  <c:v>32.299999999999997</c:v>
                </c:pt>
              </c:numCache>
            </c:numRef>
          </c:val>
        </c:ser>
        <c:ser>
          <c:idx val="50"/>
          <c:order val="50"/>
          <c:tx>
            <c:strRef>
              <c:f>'Check graphs'!$CX$3:$CX$7</c:f>
              <c:strCache>
                <c:ptCount val="1"/>
                <c:pt idx="0">
                  <c:v>51 - irr - 150N - Dash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graphs'!$CX$8:$CX$19</c:f>
              <c:numCache>
                <c:formatCode>General</c:formatCode>
                <c:ptCount val="12"/>
                <c:pt idx="0">
                  <c:v>31.5</c:v>
                </c:pt>
                <c:pt idx="1">
                  <c:v>31.6</c:v>
                </c:pt>
                <c:pt idx="7">
                  <c:v>31</c:v>
                </c:pt>
                <c:pt idx="8">
                  <c:v>30.5</c:v>
                </c:pt>
                <c:pt idx="9">
                  <c:v>30</c:v>
                </c:pt>
                <c:pt idx="10">
                  <c:v>28.9</c:v>
                </c:pt>
                <c:pt idx="11">
                  <c:v>28.1</c:v>
                </c:pt>
              </c:numCache>
            </c:numRef>
          </c:val>
        </c:ser>
        <c:ser>
          <c:idx val="51"/>
          <c:order val="51"/>
          <c:tx>
            <c:strRef>
              <c:f>'Check graphs'!$CZ$3:$CZ$7</c:f>
              <c:strCache>
                <c:ptCount val="1"/>
                <c:pt idx="0">
                  <c:v>52 - irr - nil - Dash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graphs'!$CZ$8:$CZ$19</c:f>
              <c:numCache>
                <c:formatCode>General</c:formatCode>
                <c:ptCount val="12"/>
                <c:pt idx="1">
                  <c:v>18.899999999999999</c:v>
                </c:pt>
                <c:pt idx="2">
                  <c:v>19.2</c:v>
                </c:pt>
                <c:pt idx="3">
                  <c:v>19.22</c:v>
                </c:pt>
                <c:pt idx="4">
                  <c:v>19.02</c:v>
                </c:pt>
                <c:pt idx="5">
                  <c:v>19.2</c:v>
                </c:pt>
                <c:pt idx="6">
                  <c:v>19</c:v>
                </c:pt>
                <c:pt idx="7">
                  <c:v>18.899999999999999</c:v>
                </c:pt>
                <c:pt idx="8">
                  <c:v>18.8</c:v>
                </c:pt>
                <c:pt idx="9">
                  <c:v>18.2</c:v>
                </c:pt>
                <c:pt idx="10">
                  <c:v>17.899999999999999</c:v>
                </c:pt>
                <c:pt idx="11">
                  <c:v>17.3</c:v>
                </c:pt>
              </c:numCache>
            </c:numRef>
          </c:val>
        </c:ser>
        <c:ser>
          <c:idx val="52"/>
          <c:order val="52"/>
          <c:tx>
            <c:strRef>
              <c:f>'Check graphs'!$DB$3:$DB$7</c:f>
              <c:strCache>
                <c:ptCount val="1"/>
                <c:pt idx="0">
                  <c:v>53 - irr - 150N - Sherwood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graphs'!$DB$8:$DB$19</c:f>
              <c:numCache>
                <c:formatCode>General</c:formatCode>
                <c:ptCount val="12"/>
                <c:pt idx="0">
                  <c:v>20.6</c:v>
                </c:pt>
                <c:pt idx="1">
                  <c:v>20.5</c:v>
                </c:pt>
                <c:pt idx="7">
                  <c:v>19.7</c:v>
                </c:pt>
                <c:pt idx="8">
                  <c:v>19.7</c:v>
                </c:pt>
                <c:pt idx="9">
                  <c:v>19.600000000000001</c:v>
                </c:pt>
                <c:pt idx="10">
                  <c:v>19.3</c:v>
                </c:pt>
                <c:pt idx="11">
                  <c:v>18.100000000000001</c:v>
                </c:pt>
              </c:numCache>
            </c:numRef>
          </c:val>
        </c:ser>
        <c:ser>
          <c:idx val="53"/>
          <c:order val="53"/>
          <c:tx>
            <c:strRef>
              <c:f>'Check graphs'!$DD$3:$DD$7</c:f>
              <c:strCache>
                <c:ptCount val="1"/>
                <c:pt idx="0">
                  <c:v>54 - irr - nil - Sherwood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graphs'!$DD$8:$DD$19</c:f>
              <c:numCache>
                <c:formatCode>General</c:formatCode>
                <c:ptCount val="12"/>
                <c:pt idx="1">
                  <c:v>19.399999999999999</c:v>
                </c:pt>
                <c:pt idx="2">
                  <c:v>19.100000000000001</c:v>
                </c:pt>
                <c:pt idx="3">
                  <c:v>19.22</c:v>
                </c:pt>
                <c:pt idx="4">
                  <c:v>19.02</c:v>
                </c:pt>
                <c:pt idx="5">
                  <c:v>19.399999999999999</c:v>
                </c:pt>
                <c:pt idx="6">
                  <c:v>19.3</c:v>
                </c:pt>
                <c:pt idx="7">
                  <c:v>19</c:v>
                </c:pt>
                <c:pt idx="8">
                  <c:v>18.7</c:v>
                </c:pt>
                <c:pt idx="9">
                  <c:v>18.399999999999999</c:v>
                </c:pt>
                <c:pt idx="10">
                  <c:v>18.399999999999999</c:v>
                </c:pt>
                <c:pt idx="11">
                  <c:v>17.2</c:v>
                </c:pt>
              </c:numCache>
            </c:numRef>
          </c:val>
        </c:ser>
        <c:ser>
          <c:idx val="54"/>
          <c:order val="54"/>
          <c:tx>
            <c:strRef>
              <c:f>'Check graphs'!$DF$3:$DF$7</c:f>
              <c:strCache>
                <c:ptCount val="1"/>
                <c:pt idx="0">
                  <c:v>55 - dry - nil - Omaka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graphs'!$DF$8:$DF$19</c:f>
              <c:numCache>
                <c:formatCode>General</c:formatCode>
                <c:ptCount val="12"/>
                <c:pt idx="0">
                  <c:v>14</c:v>
                </c:pt>
                <c:pt idx="1">
                  <c:v>14.1</c:v>
                </c:pt>
                <c:pt idx="2">
                  <c:v>13.6</c:v>
                </c:pt>
                <c:pt idx="3">
                  <c:v>13.82</c:v>
                </c:pt>
                <c:pt idx="4">
                  <c:v>13.419999999999998</c:v>
                </c:pt>
                <c:pt idx="5">
                  <c:v>13.6</c:v>
                </c:pt>
                <c:pt idx="6">
                  <c:v>13.6</c:v>
                </c:pt>
                <c:pt idx="7">
                  <c:v>13.2</c:v>
                </c:pt>
                <c:pt idx="8">
                  <c:v>13.2</c:v>
                </c:pt>
                <c:pt idx="9">
                  <c:v>13</c:v>
                </c:pt>
                <c:pt idx="10">
                  <c:v>12.9</c:v>
                </c:pt>
                <c:pt idx="11">
                  <c:v>12</c:v>
                </c:pt>
              </c:numCache>
            </c:numRef>
          </c:val>
        </c:ser>
        <c:ser>
          <c:idx val="55"/>
          <c:order val="55"/>
          <c:tx>
            <c:strRef>
              <c:f>'Check graphs'!$DH$3:$DH$7</c:f>
              <c:strCache>
                <c:ptCount val="1"/>
                <c:pt idx="0">
                  <c:v>56 - dry - 150N - Omaka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graphs'!$DH$8:$DH$19</c:f>
              <c:numCache>
                <c:formatCode>General</c:formatCode>
                <c:ptCount val="12"/>
                <c:pt idx="1">
                  <c:v>23.4</c:v>
                </c:pt>
                <c:pt idx="7">
                  <c:v>22.3</c:v>
                </c:pt>
                <c:pt idx="8">
                  <c:v>21.2</c:v>
                </c:pt>
                <c:pt idx="9">
                  <c:v>21.1</c:v>
                </c:pt>
                <c:pt idx="10">
                  <c:v>19.7</c:v>
                </c:pt>
                <c:pt idx="11">
                  <c:v>18.7</c:v>
                </c:pt>
              </c:numCache>
            </c:numRef>
          </c:val>
        </c:ser>
        <c:ser>
          <c:idx val="56"/>
          <c:order val="56"/>
          <c:tx>
            <c:strRef>
              <c:f>'Check graphs'!$DJ$3:$DJ$7</c:f>
              <c:strCache>
                <c:ptCount val="1"/>
                <c:pt idx="0">
                  <c:v>57 - irr - nil - CR125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graphs'!$DJ$8:$DJ$19</c:f>
              <c:numCache>
                <c:formatCode>General</c:formatCode>
                <c:ptCount val="12"/>
                <c:pt idx="0">
                  <c:v>20.8</c:v>
                </c:pt>
                <c:pt idx="1">
                  <c:v>21.2</c:v>
                </c:pt>
                <c:pt idx="2">
                  <c:v>20.9</c:v>
                </c:pt>
                <c:pt idx="3">
                  <c:v>20.82</c:v>
                </c:pt>
                <c:pt idx="4">
                  <c:v>20.52</c:v>
                </c:pt>
                <c:pt idx="5">
                  <c:v>20.5</c:v>
                </c:pt>
                <c:pt idx="6">
                  <c:v>20.6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20</c:v>
                </c:pt>
                <c:pt idx="11">
                  <c:v>19.399999999999999</c:v>
                </c:pt>
              </c:numCache>
            </c:numRef>
          </c:val>
        </c:ser>
        <c:ser>
          <c:idx val="57"/>
          <c:order val="57"/>
          <c:tx>
            <c:strRef>
              <c:f>'Check graphs'!$DL$3:$DL$7</c:f>
              <c:strCache>
                <c:ptCount val="1"/>
                <c:pt idx="0">
                  <c:v>58 - irr - 150N - CR125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graphs'!$DL$8:$DL$19</c:f>
              <c:numCache>
                <c:formatCode>General</c:formatCode>
                <c:ptCount val="12"/>
                <c:pt idx="1">
                  <c:v>22.7</c:v>
                </c:pt>
                <c:pt idx="7">
                  <c:v>22.7</c:v>
                </c:pt>
                <c:pt idx="8">
                  <c:v>21.9</c:v>
                </c:pt>
                <c:pt idx="9">
                  <c:v>21.7</c:v>
                </c:pt>
                <c:pt idx="10">
                  <c:v>21.4</c:v>
                </c:pt>
                <c:pt idx="11">
                  <c:v>20</c:v>
                </c:pt>
              </c:numCache>
            </c:numRef>
          </c:val>
        </c:ser>
        <c:ser>
          <c:idx val="58"/>
          <c:order val="58"/>
          <c:tx>
            <c:strRef>
              <c:f>'Check graphs'!$DN$3:$DN$7</c:f>
              <c:strCache>
                <c:ptCount val="1"/>
                <c:pt idx="0">
                  <c:v>59 - dry - nil - Dash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graphs'!$DN$8:$DN$19</c:f>
              <c:numCache>
                <c:formatCode>General</c:formatCode>
                <c:ptCount val="12"/>
                <c:pt idx="0">
                  <c:v>18.399999999999999</c:v>
                </c:pt>
                <c:pt idx="1">
                  <c:v>18.2</c:v>
                </c:pt>
                <c:pt idx="2">
                  <c:v>17.3</c:v>
                </c:pt>
                <c:pt idx="3">
                  <c:v>17.419999999999998</c:v>
                </c:pt>
                <c:pt idx="4">
                  <c:v>17.32</c:v>
                </c:pt>
                <c:pt idx="5">
                  <c:v>17.5</c:v>
                </c:pt>
                <c:pt idx="6">
                  <c:v>17.600000000000001</c:v>
                </c:pt>
                <c:pt idx="7">
                  <c:v>17.2</c:v>
                </c:pt>
                <c:pt idx="8">
                  <c:v>17.100000000000001</c:v>
                </c:pt>
                <c:pt idx="9">
                  <c:v>16.600000000000001</c:v>
                </c:pt>
                <c:pt idx="10">
                  <c:v>16.3</c:v>
                </c:pt>
                <c:pt idx="11">
                  <c:v>15.100000000000001</c:v>
                </c:pt>
              </c:numCache>
            </c:numRef>
          </c:val>
        </c:ser>
        <c:ser>
          <c:idx val="59"/>
          <c:order val="59"/>
          <c:tx>
            <c:strRef>
              <c:f>'Check graphs'!$DP$3:$DP$7</c:f>
              <c:strCache>
                <c:ptCount val="1"/>
                <c:pt idx="0">
                  <c:v>60 - dry - 150N - Dash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graphs'!$DP$8:$DP$19</c:f>
              <c:numCache>
                <c:formatCode>General</c:formatCode>
                <c:ptCount val="12"/>
                <c:pt idx="1">
                  <c:v>16.100000000000001</c:v>
                </c:pt>
                <c:pt idx="7">
                  <c:v>15.7</c:v>
                </c:pt>
                <c:pt idx="8">
                  <c:v>15.3</c:v>
                </c:pt>
                <c:pt idx="9">
                  <c:v>15.400000000000002</c:v>
                </c:pt>
                <c:pt idx="10">
                  <c:v>15.100000000000001</c:v>
                </c:pt>
                <c:pt idx="11">
                  <c:v>14.1</c:v>
                </c:pt>
              </c:numCache>
            </c:numRef>
          </c:val>
        </c:ser>
        <c:ser>
          <c:idx val="60"/>
          <c:order val="60"/>
          <c:tx>
            <c:strRef>
              <c:f>'Check graphs'!$DR$3:$DR$7</c:f>
              <c:strCache>
                <c:ptCount val="1"/>
                <c:pt idx="0">
                  <c:v>61 - dry - 150N - CR125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graphs'!$DR$8:$DR$19</c:f>
              <c:numCache>
                <c:formatCode>General</c:formatCode>
                <c:ptCount val="12"/>
                <c:pt idx="0">
                  <c:v>35.4</c:v>
                </c:pt>
                <c:pt idx="1">
                  <c:v>34.9</c:v>
                </c:pt>
                <c:pt idx="7">
                  <c:v>34.200000000000003</c:v>
                </c:pt>
                <c:pt idx="8">
                  <c:v>34.799999999999997</c:v>
                </c:pt>
                <c:pt idx="9">
                  <c:v>34</c:v>
                </c:pt>
                <c:pt idx="10">
                  <c:v>34.299999999999997</c:v>
                </c:pt>
                <c:pt idx="11">
                  <c:v>33</c:v>
                </c:pt>
              </c:numCache>
            </c:numRef>
          </c:val>
        </c:ser>
        <c:ser>
          <c:idx val="61"/>
          <c:order val="61"/>
          <c:tx>
            <c:strRef>
              <c:f>'Check graphs'!$DT$3:$DT$7</c:f>
              <c:strCache>
                <c:ptCount val="1"/>
                <c:pt idx="0">
                  <c:v>62 - dry - nil - CR125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graphs'!$DT$8:$DT$19</c:f>
              <c:numCache>
                <c:formatCode>General</c:formatCode>
                <c:ptCount val="12"/>
                <c:pt idx="1">
                  <c:v>13.3</c:v>
                </c:pt>
                <c:pt idx="2">
                  <c:v>12.8</c:v>
                </c:pt>
                <c:pt idx="3">
                  <c:v>13.219999999999999</c:v>
                </c:pt>
                <c:pt idx="4">
                  <c:v>12.619999999999997</c:v>
                </c:pt>
                <c:pt idx="5">
                  <c:v>13.2</c:v>
                </c:pt>
                <c:pt idx="6">
                  <c:v>12.7</c:v>
                </c:pt>
                <c:pt idx="7">
                  <c:v>12.9</c:v>
                </c:pt>
                <c:pt idx="8">
                  <c:v>12.3</c:v>
                </c:pt>
                <c:pt idx="9">
                  <c:v>12.5</c:v>
                </c:pt>
                <c:pt idx="10">
                  <c:v>11.9</c:v>
                </c:pt>
                <c:pt idx="11">
                  <c:v>11.6</c:v>
                </c:pt>
              </c:numCache>
            </c:numRef>
          </c:val>
        </c:ser>
        <c:ser>
          <c:idx val="62"/>
          <c:order val="62"/>
          <c:tx>
            <c:strRef>
              <c:f>'Check graphs'!$DV$3:$DV$7</c:f>
              <c:strCache>
                <c:ptCount val="1"/>
                <c:pt idx="0">
                  <c:v>63 - irr - 150N - Omaka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graphs'!$DV$8:$DV$19</c:f>
              <c:numCache>
                <c:formatCode>General</c:formatCode>
                <c:ptCount val="12"/>
                <c:pt idx="0">
                  <c:v>31.2</c:v>
                </c:pt>
                <c:pt idx="1">
                  <c:v>31</c:v>
                </c:pt>
                <c:pt idx="7">
                  <c:v>29.7</c:v>
                </c:pt>
                <c:pt idx="8">
                  <c:v>29</c:v>
                </c:pt>
                <c:pt idx="9">
                  <c:v>28.3</c:v>
                </c:pt>
                <c:pt idx="10">
                  <c:v>27.1</c:v>
                </c:pt>
                <c:pt idx="11">
                  <c:v>25.7</c:v>
                </c:pt>
              </c:numCache>
            </c:numRef>
          </c:val>
        </c:ser>
        <c:ser>
          <c:idx val="63"/>
          <c:order val="63"/>
          <c:tx>
            <c:strRef>
              <c:f>'Check graphs'!$DX$3:$DX$7</c:f>
              <c:strCache>
                <c:ptCount val="1"/>
                <c:pt idx="0">
                  <c:v>64 - irr - nil - Omaka</c:v>
                </c:pt>
              </c:strCache>
            </c:strRef>
          </c:tx>
          <c:cat>
            <c:strRef>
              <c:f>'Check graphs'!$A$8:$A$19</c:f>
              <c:strCache>
                <c:ptCount val="12"/>
                <c:pt idx="0">
                  <c:v>23/10/2009</c:v>
                </c:pt>
                <c:pt idx="1">
                  <c:v>6/11/2009</c:v>
                </c:pt>
                <c:pt idx="2">
                  <c:v>10/11/2009</c:v>
                </c:pt>
                <c:pt idx="3">
                  <c:v>16/11/2009</c:v>
                </c:pt>
                <c:pt idx="4">
                  <c:v>20/11/2009</c:v>
                </c:pt>
                <c:pt idx="5">
                  <c:v>24/11/2009</c:v>
                </c:pt>
                <c:pt idx="6">
                  <c:v>27/11/2009</c:v>
                </c:pt>
                <c:pt idx="7">
                  <c:v>4/12/2009</c:v>
                </c:pt>
                <c:pt idx="8">
                  <c:v>12/12/2009</c:v>
                </c:pt>
                <c:pt idx="9">
                  <c:v>18/12/2009</c:v>
                </c:pt>
                <c:pt idx="10">
                  <c:v>28/12/2009</c:v>
                </c:pt>
                <c:pt idx="11">
                  <c:v>6/12/2010</c:v>
                </c:pt>
              </c:strCache>
            </c:strRef>
          </c:cat>
          <c:val>
            <c:numRef>
              <c:f>'Check graphs'!$DX$8:$DX$19</c:f>
              <c:numCache>
                <c:formatCode>General</c:formatCode>
                <c:ptCount val="12"/>
                <c:pt idx="1">
                  <c:v>23</c:v>
                </c:pt>
                <c:pt idx="2">
                  <c:v>22.7</c:v>
                </c:pt>
                <c:pt idx="3">
                  <c:v>22.619999999999997</c:v>
                </c:pt>
                <c:pt idx="4">
                  <c:v>22.419999999999998</c:v>
                </c:pt>
                <c:pt idx="5">
                  <c:v>22.5</c:v>
                </c:pt>
                <c:pt idx="6">
                  <c:v>22.4</c:v>
                </c:pt>
                <c:pt idx="7">
                  <c:v>22.2</c:v>
                </c:pt>
                <c:pt idx="8">
                  <c:v>21.7</c:v>
                </c:pt>
                <c:pt idx="9">
                  <c:v>22.2</c:v>
                </c:pt>
                <c:pt idx="10">
                  <c:v>21.5</c:v>
                </c:pt>
                <c:pt idx="11">
                  <c:v>20.6</c:v>
                </c:pt>
              </c:numCache>
            </c:numRef>
          </c:val>
        </c:ser>
        <c:marker val="1"/>
        <c:axId val="126084608"/>
        <c:axId val="126086144"/>
      </c:lineChart>
      <c:catAx>
        <c:axId val="126084608"/>
        <c:scaling>
          <c:orientation val="minMax"/>
        </c:scaling>
        <c:axPos val="b"/>
        <c:tickLblPos val="nextTo"/>
        <c:crossAx val="126086144"/>
        <c:crosses val="autoZero"/>
        <c:auto val="1"/>
        <c:lblAlgn val="ctr"/>
        <c:lblOffset val="100"/>
      </c:catAx>
      <c:valAx>
        <c:axId val="126086144"/>
        <c:scaling>
          <c:orientation val="minMax"/>
        </c:scaling>
        <c:axPos val="l"/>
        <c:majorGridlines/>
        <c:numFmt formatCode="General" sourceLinked="1"/>
        <c:tickLblPos val="nextTo"/>
        <c:crossAx val="126084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"/>
          <c:y val="9.7890941202443224E-2"/>
          <c:w val="0.25647771207022357"/>
          <c:h val="0.87956926552684589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ivotSource>
    <c:name>[MCPD_soilwater.xlsx]Water use calculations!PivotTable3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</c:pivotFmts>
    <c:plotArea>
      <c:layout/>
      <c:lineChart>
        <c:grouping val="standard"/>
        <c:ser>
          <c:idx val="0"/>
          <c:order val="0"/>
          <c:tx>
            <c:strRef>
              <c:f>'Water use calculations'!$S$7:$S$9</c:f>
              <c:strCache>
                <c:ptCount val="1"/>
                <c:pt idx="0">
                  <c:v>CR125 - dry</c:v>
                </c:pt>
              </c:strCache>
            </c:strRef>
          </c:tx>
          <c:cat>
            <c:strRef>
              <c:f>'Water use calculations'!$R$10:$R$20</c:f>
              <c:strCache>
                <c:ptCount val="11"/>
                <c:pt idx="0">
                  <c:v>Average of 6/11/2009</c:v>
                </c:pt>
                <c:pt idx="1">
                  <c:v>Average of 10/11/2009</c:v>
                </c:pt>
                <c:pt idx="2">
                  <c:v>Average of 16/11/2009</c:v>
                </c:pt>
                <c:pt idx="3">
                  <c:v>Average of 20/11/2009</c:v>
                </c:pt>
                <c:pt idx="4">
                  <c:v>Average of 24/11/2009</c:v>
                </c:pt>
                <c:pt idx="5">
                  <c:v>Average of 27/11/2009</c:v>
                </c:pt>
                <c:pt idx="6">
                  <c:v>Average of 4/12/2009</c:v>
                </c:pt>
                <c:pt idx="7">
                  <c:v>Average of 12/12/2009</c:v>
                </c:pt>
                <c:pt idx="8">
                  <c:v>Average of 18/12/2009</c:v>
                </c:pt>
                <c:pt idx="9">
                  <c:v>Average of 28/12/2009</c:v>
                </c:pt>
                <c:pt idx="10">
                  <c:v>Average of 6/01/2010</c:v>
                </c:pt>
              </c:strCache>
            </c:strRef>
          </c:cat>
          <c:val>
            <c:numRef>
              <c:f>'Water use calculations'!$S$10:$S$20</c:f>
              <c:numCache>
                <c:formatCode>General</c:formatCode>
                <c:ptCount val="11"/>
                <c:pt idx="0">
                  <c:v>0</c:v>
                </c:pt>
                <c:pt idx="1">
                  <c:v>16.266666666666652</c:v>
                </c:pt>
                <c:pt idx="2">
                  <c:v>33.120000000000026</c:v>
                </c:pt>
                <c:pt idx="3">
                  <c:v>49.653333333333364</c:v>
                </c:pt>
                <c:pt idx="4">
                  <c:v>55.666666666666693</c:v>
                </c:pt>
                <c:pt idx="5">
                  <c:v>70.40000000000002</c:v>
                </c:pt>
                <c:pt idx="6">
                  <c:v>80.133333333333383</c:v>
                </c:pt>
                <c:pt idx="7">
                  <c:v>109.10000000000002</c:v>
                </c:pt>
                <c:pt idx="8">
                  <c:v>134.83333333333334</c:v>
                </c:pt>
                <c:pt idx="9">
                  <c:v>169.29999999999998</c:v>
                </c:pt>
                <c:pt idx="10">
                  <c:v>197.30000000000004</c:v>
                </c:pt>
              </c:numCache>
            </c:numRef>
          </c:val>
        </c:ser>
        <c:ser>
          <c:idx val="1"/>
          <c:order val="1"/>
          <c:tx>
            <c:strRef>
              <c:f>'Water use calculations'!$T$7:$T$9</c:f>
              <c:strCache>
                <c:ptCount val="1"/>
                <c:pt idx="0">
                  <c:v>CR125 - irr</c:v>
                </c:pt>
              </c:strCache>
            </c:strRef>
          </c:tx>
          <c:cat>
            <c:strRef>
              <c:f>'Water use calculations'!$R$10:$R$20</c:f>
              <c:strCache>
                <c:ptCount val="11"/>
                <c:pt idx="0">
                  <c:v>Average of 6/11/2009</c:v>
                </c:pt>
                <c:pt idx="1">
                  <c:v>Average of 10/11/2009</c:v>
                </c:pt>
                <c:pt idx="2">
                  <c:v>Average of 16/11/2009</c:v>
                </c:pt>
                <c:pt idx="3">
                  <c:v>Average of 20/11/2009</c:v>
                </c:pt>
                <c:pt idx="4">
                  <c:v>Average of 24/11/2009</c:v>
                </c:pt>
                <c:pt idx="5">
                  <c:v>Average of 27/11/2009</c:v>
                </c:pt>
                <c:pt idx="6">
                  <c:v>Average of 4/12/2009</c:v>
                </c:pt>
                <c:pt idx="7">
                  <c:v>Average of 12/12/2009</c:v>
                </c:pt>
                <c:pt idx="8">
                  <c:v>Average of 18/12/2009</c:v>
                </c:pt>
                <c:pt idx="9">
                  <c:v>Average of 28/12/2009</c:v>
                </c:pt>
                <c:pt idx="10">
                  <c:v>Average of 6/01/2010</c:v>
                </c:pt>
              </c:strCache>
            </c:strRef>
          </c:cat>
          <c:val>
            <c:numRef>
              <c:f>'Water use calculations'!$T$10:$T$20</c:f>
              <c:numCache>
                <c:formatCode>General</c:formatCode>
                <c:ptCount val="11"/>
                <c:pt idx="0">
                  <c:v>0</c:v>
                </c:pt>
                <c:pt idx="1">
                  <c:v>12.650000000000034</c:v>
                </c:pt>
                <c:pt idx="2">
                  <c:v>34.970000000000034</c:v>
                </c:pt>
                <c:pt idx="3">
                  <c:v>56.27000000000001</c:v>
                </c:pt>
                <c:pt idx="4">
                  <c:v>72.500000000000028</c:v>
                </c:pt>
                <c:pt idx="5">
                  <c:v>88.649999999999977</c:v>
                </c:pt>
                <c:pt idx="6">
                  <c:v>94.999999999999986</c:v>
                </c:pt>
                <c:pt idx="7">
                  <c:v>135.44999999999999</c:v>
                </c:pt>
                <c:pt idx="8">
                  <c:v>173.5</c:v>
                </c:pt>
                <c:pt idx="9">
                  <c:v>225.60000000000002</c:v>
                </c:pt>
                <c:pt idx="10">
                  <c:v>295.45</c:v>
                </c:pt>
              </c:numCache>
            </c:numRef>
          </c:val>
        </c:ser>
        <c:ser>
          <c:idx val="2"/>
          <c:order val="2"/>
          <c:tx>
            <c:strRef>
              <c:f>'Water use calculations'!$U$7:$U$9</c:f>
              <c:strCache>
                <c:ptCount val="1"/>
                <c:pt idx="0">
                  <c:v>Dash - dry</c:v>
                </c:pt>
              </c:strCache>
            </c:strRef>
          </c:tx>
          <c:cat>
            <c:strRef>
              <c:f>'Water use calculations'!$R$10:$R$20</c:f>
              <c:strCache>
                <c:ptCount val="11"/>
                <c:pt idx="0">
                  <c:v>Average of 6/11/2009</c:v>
                </c:pt>
                <c:pt idx="1">
                  <c:v>Average of 10/11/2009</c:v>
                </c:pt>
                <c:pt idx="2">
                  <c:v>Average of 16/11/2009</c:v>
                </c:pt>
                <c:pt idx="3">
                  <c:v>Average of 20/11/2009</c:v>
                </c:pt>
                <c:pt idx="4">
                  <c:v>Average of 24/11/2009</c:v>
                </c:pt>
                <c:pt idx="5">
                  <c:v>Average of 27/11/2009</c:v>
                </c:pt>
                <c:pt idx="6">
                  <c:v>Average of 4/12/2009</c:v>
                </c:pt>
                <c:pt idx="7">
                  <c:v>Average of 12/12/2009</c:v>
                </c:pt>
                <c:pt idx="8">
                  <c:v>Average of 18/12/2009</c:v>
                </c:pt>
                <c:pt idx="9">
                  <c:v>Average of 28/12/2009</c:v>
                </c:pt>
                <c:pt idx="10">
                  <c:v>Average of 6/01/2010</c:v>
                </c:pt>
              </c:strCache>
            </c:strRef>
          </c:cat>
          <c:val>
            <c:numRef>
              <c:f>'Water use calculations'!$U$10:$U$20</c:f>
              <c:numCache>
                <c:formatCode>General</c:formatCode>
                <c:ptCount val="11"/>
                <c:pt idx="0">
                  <c:v>0</c:v>
                </c:pt>
                <c:pt idx="1">
                  <c:v>14.333333333333277</c:v>
                </c:pt>
                <c:pt idx="2">
                  <c:v>32.319999999999972</c:v>
                </c:pt>
                <c:pt idx="3">
                  <c:v>50.986666666666643</c:v>
                </c:pt>
                <c:pt idx="4">
                  <c:v>61.599999999999909</c:v>
                </c:pt>
                <c:pt idx="5">
                  <c:v>78.266666666666595</c:v>
                </c:pt>
                <c:pt idx="6">
                  <c:v>91.46666666666664</c:v>
                </c:pt>
                <c:pt idx="7">
                  <c:v>122.36666666666663</c:v>
                </c:pt>
                <c:pt idx="8">
                  <c:v>149.96666666666664</c:v>
                </c:pt>
                <c:pt idx="9">
                  <c:v>189.69999999999996</c:v>
                </c:pt>
                <c:pt idx="10">
                  <c:v>223.23333333333326</c:v>
                </c:pt>
              </c:numCache>
            </c:numRef>
          </c:val>
        </c:ser>
        <c:ser>
          <c:idx val="3"/>
          <c:order val="3"/>
          <c:tx>
            <c:strRef>
              <c:f>'Water use calculations'!$V$7:$V$9</c:f>
              <c:strCache>
                <c:ptCount val="1"/>
                <c:pt idx="0">
                  <c:v>Dash - irr</c:v>
                </c:pt>
              </c:strCache>
            </c:strRef>
          </c:tx>
          <c:cat>
            <c:strRef>
              <c:f>'Water use calculations'!$R$10:$R$20</c:f>
              <c:strCache>
                <c:ptCount val="11"/>
                <c:pt idx="0">
                  <c:v>Average of 6/11/2009</c:v>
                </c:pt>
                <c:pt idx="1">
                  <c:v>Average of 10/11/2009</c:v>
                </c:pt>
                <c:pt idx="2">
                  <c:v>Average of 16/11/2009</c:v>
                </c:pt>
                <c:pt idx="3">
                  <c:v>Average of 20/11/2009</c:v>
                </c:pt>
                <c:pt idx="4">
                  <c:v>Average of 24/11/2009</c:v>
                </c:pt>
                <c:pt idx="5">
                  <c:v>Average of 27/11/2009</c:v>
                </c:pt>
                <c:pt idx="6">
                  <c:v>Average of 4/12/2009</c:v>
                </c:pt>
                <c:pt idx="7">
                  <c:v>Average of 12/12/2009</c:v>
                </c:pt>
                <c:pt idx="8">
                  <c:v>Average of 18/12/2009</c:v>
                </c:pt>
                <c:pt idx="9">
                  <c:v>Average of 28/12/2009</c:v>
                </c:pt>
                <c:pt idx="10">
                  <c:v>Average of 6/01/2010</c:v>
                </c:pt>
              </c:strCache>
            </c:strRef>
          </c:cat>
          <c:val>
            <c:numRef>
              <c:f>'Water use calculations'!$V$10:$V$20</c:f>
              <c:numCache>
                <c:formatCode>General</c:formatCode>
                <c:ptCount val="11"/>
                <c:pt idx="0">
                  <c:v>0</c:v>
                </c:pt>
                <c:pt idx="1">
                  <c:v>10.649999999999991</c:v>
                </c:pt>
                <c:pt idx="2">
                  <c:v>32.420000000000023</c:v>
                </c:pt>
                <c:pt idx="3">
                  <c:v>59.02000000000001</c:v>
                </c:pt>
                <c:pt idx="4">
                  <c:v>63.500000000000014</c:v>
                </c:pt>
                <c:pt idx="5">
                  <c:v>86.9</c:v>
                </c:pt>
                <c:pt idx="6">
                  <c:v>92.700000000000017</c:v>
                </c:pt>
                <c:pt idx="7">
                  <c:v>137.6</c:v>
                </c:pt>
                <c:pt idx="8">
                  <c:v>168.5</c:v>
                </c:pt>
                <c:pt idx="9">
                  <c:v>222.15000000000003</c:v>
                </c:pt>
                <c:pt idx="10">
                  <c:v>290.55000000000007</c:v>
                </c:pt>
              </c:numCache>
            </c:numRef>
          </c:val>
        </c:ser>
        <c:ser>
          <c:idx val="4"/>
          <c:order val="4"/>
          <c:tx>
            <c:strRef>
              <c:f>'Water use calculations'!$W$7:$W$9</c:f>
              <c:strCache>
                <c:ptCount val="1"/>
                <c:pt idx="0">
                  <c:v>Omaka - dry</c:v>
                </c:pt>
              </c:strCache>
            </c:strRef>
          </c:tx>
          <c:cat>
            <c:strRef>
              <c:f>'Water use calculations'!$R$10:$R$20</c:f>
              <c:strCache>
                <c:ptCount val="11"/>
                <c:pt idx="0">
                  <c:v>Average of 6/11/2009</c:v>
                </c:pt>
                <c:pt idx="1">
                  <c:v>Average of 10/11/2009</c:v>
                </c:pt>
                <c:pt idx="2">
                  <c:v>Average of 16/11/2009</c:v>
                </c:pt>
                <c:pt idx="3">
                  <c:v>Average of 20/11/2009</c:v>
                </c:pt>
                <c:pt idx="4">
                  <c:v>Average of 24/11/2009</c:v>
                </c:pt>
                <c:pt idx="5">
                  <c:v>Average of 27/11/2009</c:v>
                </c:pt>
                <c:pt idx="6">
                  <c:v>Average of 4/12/2009</c:v>
                </c:pt>
                <c:pt idx="7">
                  <c:v>Average of 12/12/2009</c:v>
                </c:pt>
                <c:pt idx="8">
                  <c:v>Average of 18/12/2009</c:v>
                </c:pt>
                <c:pt idx="9">
                  <c:v>Average of 28/12/2009</c:v>
                </c:pt>
                <c:pt idx="10">
                  <c:v>Average of 6/01/2010</c:v>
                </c:pt>
              </c:strCache>
            </c:strRef>
          </c:cat>
          <c:val>
            <c:numRef>
              <c:f>'Water use calculations'!$W$10:$W$20</c:f>
              <c:numCache>
                <c:formatCode>General</c:formatCode>
                <c:ptCount val="11"/>
                <c:pt idx="0">
                  <c:v>0</c:v>
                </c:pt>
                <c:pt idx="1">
                  <c:v>16.149999999999991</c:v>
                </c:pt>
                <c:pt idx="2">
                  <c:v>32.069999999999986</c:v>
                </c:pt>
                <c:pt idx="3">
                  <c:v>51.169999999999973</c:v>
                </c:pt>
                <c:pt idx="4">
                  <c:v>54.449999999999967</c:v>
                </c:pt>
                <c:pt idx="5">
                  <c:v>71.499999999999943</c:v>
                </c:pt>
                <c:pt idx="6">
                  <c:v>80.249999999999929</c:v>
                </c:pt>
                <c:pt idx="7">
                  <c:v>113.04999999999994</c:v>
                </c:pt>
                <c:pt idx="8">
                  <c:v>142.54999999999995</c:v>
                </c:pt>
                <c:pt idx="9">
                  <c:v>186.25</c:v>
                </c:pt>
                <c:pt idx="10">
                  <c:v>218.74999999999994</c:v>
                </c:pt>
              </c:numCache>
            </c:numRef>
          </c:val>
        </c:ser>
        <c:ser>
          <c:idx val="5"/>
          <c:order val="5"/>
          <c:tx>
            <c:strRef>
              <c:f>'Water use calculations'!$X$7:$X$9</c:f>
              <c:strCache>
                <c:ptCount val="1"/>
                <c:pt idx="0">
                  <c:v>Omaka - irr</c:v>
                </c:pt>
              </c:strCache>
            </c:strRef>
          </c:tx>
          <c:cat>
            <c:strRef>
              <c:f>'Water use calculations'!$R$10:$R$20</c:f>
              <c:strCache>
                <c:ptCount val="11"/>
                <c:pt idx="0">
                  <c:v>Average of 6/11/2009</c:v>
                </c:pt>
                <c:pt idx="1">
                  <c:v>Average of 10/11/2009</c:v>
                </c:pt>
                <c:pt idx="2">
                  <c:v>Average of 16/11/2009</c:v>
                </c:pt>
                <c:pt idx="3">
                  <c:v>Average of 20/11/2009</c:v>
                </c:pt>
                <c:pt idx="4">
                  <c:v>Average of 24/11/2009</c:v>
                </c:pt>
                <c:pt idx="5">
                  <c:v>Average of 27/11/2009</c:v>
                </c:pt>
                <c:pt idx="6">
                  <c:v>Average of 4/12/2009</c:v>
                </c:pt>
                <c:pt idx="7">
                  <c:v>Average of 12/12/2009</c:v>
                </c:pt>
                <c:pt idx="8">
                  <c:v>Average of 18/12/2009</c:v>
                </c:pt>
                <c:pt idx="9">
                  <c:v>Average of 28/12/2009</c:v>
                </c:pt>
                <c:pt idx="10">
                  <c:v>Average of 6/01/2010</c:v>
                </c:pt>
              </c:strCache>
            </c:strRef>
          </c:cat>
          <c:val>
            <c:numRef>
              <c:f>'Water use calculations'!$X$10:$X$20</c:f>
              <c:numCache>
                <c:formatCode>General</c:formatCode>
                <c:ptCount val="11"/>
                <c:pt idx="0">
                  <c:v>0</c:v>
                </c:pt>
                <c:pt idx="1">
                  <c:v>19.333333333333353</c:v>
                </c:pt>
                <c:pt idx="2">
                  <c:v>34.253333333333387</c:v>
                </c:pt>
                <c:pt idx="3">
                  <c:v>55.986666666666657</c:v>
                </c:pt>
                <c:pt idx="4">
                  <c:v>67.800000000000011</c:v>
                </c:pt>
                <c:pt idx="5">
                  <c:v>88.066666666666649</c:v>
                </c:pt>
                <c:pt idx="6">
                  <c:v>97.733333333333348</c:v>
                </c:pt>
                <c:pt idx="7">
                  <c:v>141.36666666666667</c:v>
                </c:pt>
                <c:pt idx="8">
                  <c:v>176.83333333333334</c:v>
                </c:pt>
                <c:pt idx="9">
                  <c:v>232.23333333333338</c:v>
                </c:pt>
                <c:pt idx="10">
                  <c:v>300.36666666666667</c:v>
                </c:pt>
              </c:numCache>
            </c:numRef>
          </c:val>
        </c:ser>
        <c:ser>
          <c:idx val="6"/>
          <c:order val="6"/>
          <c:tx>
            <c:strRef>
              <c:f>'Water use calculations'!$Y$7:$Y$9</c:f>
              <c:strCache>
                <c:ptCount val="1"/>
                <c:pt idx="0">
                  <c:v>Sherwood - dry</c:v>
                </c:pt>
              </c:strCache>
            </c:strRef>
          </c:tx>
          <c:cat>
            <c:strRef>
              <c:f>'Water use calculations'!$R$10:$R$20</c:f>
              <c:strCache>
                <c:ptCount val="11"/>
                <c:pt idx="0">
                  <c:v>Average of 6/11/2009</c:v>
                </c:pt>
                <c:pt idx="1">
                  <c:v>Average of 10/11/2009</c:v>
                </c:pt>
                <c:pt idx="2">
                  <c:v>Average of 16/11/2009</c:v>
                </c:pt>
                <c:pt idx="3">
                  <c:v>Average of 20/11/2009</c:v>
                </c:pt>
                <c:pt idx="4">
                  <c:v>Average of 24/11/2009</c:v>
                </c:pt>
                <c:pt idx="5">
                  <c:v>Average of 27/11/2009</c:v>
                </c:pt>
                <c:pt idx="6">
                  <c:v>Average of 4/12/2009</c:v>
                </c:pt>
                <c:pt idx="7">
                  <c:v>Average of 12/12/2009</c:v>
                </c:pt>
                <c:pt idx="8">
                  <c:v>Average of 18/12/2009</c:v>
                </c:pt>
                <c:pt idx="9">
                  <c:v>Average of 28/12/2009</c:v>
                </c:pt>
                <c:pt idx="10">
                  <c:v>Average of 6/01/2010</c:v>
                </c:pt>
              </c:strCache>
            </c:strRef>
          </c:cat>
          <c:val>
            <c:numRef>
              <c:f>'Water use calculations'!$Y$10:$Y$20</c:f>
              <c:numCache>
                <c:formatCode>General</c:formatCode>
                <c:ptCount val="11"/>
                <c:pt idx="0">
                  <c:v>0</c:v>
                </c:pt>
                <c:pt idx="1">
                  <c:v>14.066666666666663</c:v>
                </c:pt>
                <c:pt idx="2">
                  <c:v>27.386666666666713</c:v>
                </c:pt>
                <c:pt idx="3">
                  <c:v>44.920000000000016</c:v>
                </c:pt>
                <c:pt idx="4">
                  <c:v>52.133333333333354</c:v>
                </c:pt>
                <c:pt idx="5">
                  <c:v>65.666666666666728</c:v>
                </c:pt>
                <c:pt idx="6">
                  <c:v>67.133333333333383</c:v>
                </c:pt>
                <c:pt idx="7">
                  <c:v>98.833333333333329</c:v>
                </c:pt>
                <c:pt idx="8">
                  <c:v>128.43333333333331</c:v>
                </c:pt>
                <c:pt idx="9">
                  <c:v>162.43333333333331</c:v>
                </c:pt>
                <c:pt idx="10">
                  <c:v>190.76666666666674</c:v>
                </c:pt>
              </c:numCache>
            </c:numRef>
          </c:val>
        </c:ser>
        <c:ser>
          <c:idx val="7"/>
          <c:order val="7"/>
          <c:tx>
            <c:strRef>
              <c:f>'Water use calculations'!$Z$7:$Z$9</c:f>
              <c:strCache>
                <c:ptCount val="1"/>
                <c:pt idx="0">
                  <c:v>Sherwood - irr</c:v>
                </c:pt>
              </c:strCache>
            </c:strRef>
          </c:tx>
          <c:cat>
            <c:strRef>
              <c:f>'Water use calculations'!$R$10:$R$20</c:f>
              <c:strCache>
                <c:ptCount val="11"/>
                <c:pt idx="0">
                  <c:v>Average of 6/11/2009</c:v>
                </c:pt>
                <c:pt idx="1">
                  <c:v>Average of 10/11/2009</c:v>
                </c:pt>
                <c:pt idx="2">
                  <c:v>Average of 16/11/2009</c:v>
                </c:pt>
                <c:pt idx="3">
                  <c:v>Average of 20/11/2009</c:v>
                </c:pt>
                <c:pt idx="4">
                  <c:v>Average of 24/11/2009</c:v>
                </c:pt>
                <c:pt idx="5">
                  <c:v>Average of 27/11/2009</c:v>
                </c:pt>
                <c:pt idx="6">
                  <c:v>Average of 4/12/2009</c:v>
                </c:pt>
                <c:pt idx="7">
                  <c:v>Average of 12/12/2009</c:v>
                </c:pt>
                <c:pt idx="8">
                  <c:v>Average of 18/12/2009</c:v>
                </c:pt>
                <c:pt idx="9">
                  <c:v>Average of 28/12/2009</c:v>
                </c:pt>
                <c:pt idx="10">
                  <c:v>Average of 6/01/2010</c:v>
                </c:pt>
              </c:strCache>
            </c:strRef>
          </c:cat>
          <c:val>
            <c:numRef>
              <c:f>'Water use calculations'!$Z$10:$Z$20</c:f>
              <c:numCache>
                <c:formatCode>General</c:formatCode>
                <c:ptCount val="11"/>
                <c:pt idx="0">
                  <c:v>0</c:v>
                </c:pt>
                <c:pt idx="1">
                  <c:v>13.950000000000017</c:v>
                </c:pt>
                <c:pt idx="2">
                  <c:v>33.720000000000034</c:v>
                </c:pt>
                <c:pt idx="3">
                  <c:v>59.82000000000005</c:v>
                </c:pt>
                <c:pt idx="4">
                  <c:v>68.800000000000054</c:v>
                </c:pt>
                <c:pt idx="5">
                  <c:v>86.7</c:v>
                </c:pt>
                <c:pt idx="6">
                  <c:v>93.800000000000026</c:v>
                </c:pt>
                <c:pt idx="7">
                  <c:v>137.00000000000003</c:v>
                </c:pt>
                <c:pt idx="8">
                  <c:v>172.4</c:v>
                </c:pt>
                <c:pt idx="9">
                  <c:v>225.7</c:v>
                </c:pt>
                <c:pt idx="10">
                  <c:v>291.10000000000002</c:v>
                </c:pt>
              </c:numCache>
            </c:numRef>
          </c:val>
        </c:ser>
        <c:marker val="1"/>
        <c:axId val="126226816"/>
        <c:axId val="126228352"/>
      </c:lineChart>
      <c:catAx>
        <c:axId val="126226816"/>
        <c:scaling>
          <c:orientation val="minMax"/>
        </c:scaling>
        <c:axPos val="b"/>
        <c:tickLblPos val="nextTo"/>
        <c:crossAx val="126228352"/>
        <c:crosses val="autoZero"/>
        <c:auto val="1"/>
        <c:lblAlgn val="ctr"/>
        <c:lblOffset val="100"/>
      </c:catAx>
      <c:valAx>
        <c:axId val="126228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Accumulated water use (mm)</a:t>
                </a:r>
              </a:p>
            </c:rich>
          </c:tx>
          <c:layout/>
        </c:title>
        <c:numFmt formatCode="General" sourceLinked="1"/>
        <c:tickLblPos val="nextTo"/>
        <c:crossAx val="126226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plotArea>
      <c:layout/>
      <c:scatterChart>
        <c:scatterStyle val="smoothMarker"/>
        <c:ser>
          <c:idx val="0"/>
          <c:order val="0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SWD!$F$73:$Q$73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14.800000000000011</c:v>
                </c:pt>
                <c:pt idx="3">
                  <c:v>26.919999999999959</c:v>
                </c:pt>
                <c:pt idx="4">
                  <c:v>45.120000000000005</c:v>
                </c:pt>
                <c:pt idx="5">
                  <c:v>41</c:v>
                </c:pt>
                <c:pt idx="6">
                  <c:v>58.200000000000045</c:v>
                </c:pt>
                <c:pt idx="7">
                  <c:v>51.600000000000023</c:v>
                </c:pt>
                <c:pt idx="8">
                  <c:v>81.399999999999977</c:v>
                </c:pt>
                <c:pt idx="9">
                  <c:v>86.599999999999966</c:v>
                </c:pt>
                <c:pt idx="10">
                  <c:v>113.19999999999999</c:v>
                </c:pt>
                <c:pt idx="11">
                  <c:v>143.20000000000005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SWD!$F$74:$Q$74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13.800000000000011</c:v>
                </c:pt>
                <c:pt idx="3">
                  <c:v>22.919999999999959</c:v>
                </c:pt>
                <c:pt idx="4">
                  <c:v>0</c:v>
                </c:pt>
                <c:pt idx="5">
                  <c:v>42.399999999999977</c:v>
                </c:pt>
                <c:pt idx="6">
                  <c:v>51.799999999999955</c:v>
                </c:pt>
                <c:pt idx="7">
                  <c:v>36.400000000000034</c:v>
                </c:pt>
                <c:pt idx="8">
                  <c:v>64.000000000000114</c:v>
                </c:pt>
                <c:pt idx="9">
                  <c:v>79</c:v>
                </c:pt>
                <c:pt idx="10">
                  <c:v>103.80000000000001</c:v>
                </c:pt>
                <c:pt idx="11">
                  <c:v>127.60000000000002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SWD!$F$75:$Q$75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15.199999999999932</c:v>
                </c:pt>
                <c:pt idx="3">
                  <c:v>31.720000000000027</c:v>
                </c:pt>
                <c:pt idx="4">
                  <c:v>47.720000000000027</c:v>
                </c:pt>
                <c:pt idx="5">
                  <c:v>49.400000000000034</c:v>
                </c:pt>
                <c:pt idx="6">
                  <c:v>62</c:v>
                </c:pt>
                <c:pt idx="7">
                  <c:v>60.60000000000008</c:v>
                </c:pt>
                <c:pt idx="8">
                  <c:v>89.200000000000045</c:v>
                </c:pt>
                <c:pt idx="9">
                  <c:v>100.80000000000001</c:v>
                </c:pt>
                <c:pt idx="10">
                  <c:v>127</c:v>
                </c:pt>
                <c:pt idx="11">
                  <c:v>154.39999999999998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SWD!$F$76:$Q$76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18.800000000000011</c:v>
                </c:pt>
                <c:pt idx="3">
                  <c:v>35.920000000000073</c:v>
                </c:pt>
                <c:pt idx="4">
                  <c:v>50.720000000000084</c:v>
                </c:pt>
                <c:pt idx="5">
                  <c:v>55.000000000000057</c:v>
                </c:pt>
                <c:pt idx="6">
                  <c:v>69.400000000000034</c:v>
                </c:pt>
                <c:pt idx="7">
                  <c:v>67.000000000000057</c:v>
                </c:pt>
                <c:pt idx="8">
                  <c:v>94.000000000000057</c:v>
                </c:pt>
                <c:pt idx="9">
                  <c:v>108.20000000000005</c:v>
                </c:pt>
                <c:pt idx="10">
                  <c:v>130.60000000000002</c:v>
                </c:pt>
                <c:pt idx="11">
                  <c:v>157.20000000000005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SWD!$F$77:$Q$77</c:f>
              <c:numCache>
                <c:formatCode>General</c:formatCode>
                <c:ptCount val="12"/>
                <c:pt idx="0">
                  <c:v>0</c:v>
                </c:pt>
                <c:pt idx="1">
                  <c:v>4.4000000000000341</c:v>
                </c:pt>
                <c:pt idx="2">
                  <c:v>19.400000000000034</c:v>
                </c:pt>
                <c:pt idx="3">
                  <c:v>21.920000000000073</c:v>
                </c:pt>
                <c:pt idx="4">
                  <c:v>14.920000000000016</c:v>
                </c:pt>
                <c:pt idx="5">
                  <c:v>24.200000000000045</c:v>
                </c:pt>
                <c:pt idx="6">
                  <c:v>17.800000000000011</c:v>
                </c:pt>
                <c:pt idx="7">
                  <c:v>10.199999999999989</c:v>
                </c:pt>
                <c:pt idx="8">
                  <c:v>32.200000000000045</c:v>
                </c:pt>
                <c:pt idx="9">
                  <c:v>51.600000000000023</c:v>
                </c:pt>
                <c:pt idx="10">
                  <c:v>65.000000000000028</c:v>
                </c:pt>
                <c:pt idx="11">
                  <c:v>50.000000000000057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SWD!$F$78:$Q$78</c:f>
              <c:numCache>
                <c:formatCode>General</c:formatCode>
                <c:ptCount val="12"/>
                <c:pt idx="0">
                  <c:v>0</c:v>
                </c:pt>
                <c:pt idx="1">
                  <c:v>12.800000000000011</c:v>
                </c:pt>
                <c:pt idx="2">
                  <c:v>22.000000000000057</c:v>
                </c:pt>
                <c:pt idx="3">
                  <c:v>22.520000000000039</c:v>
                </c:pt>
                <c:pt idx="4">
                  <c:v>14.32000000000005</c:v>
                </c:pt>
                <c:pt idx="5">
                  <c:v>21.000000000000057</c:v>
                </c:pt>
                <c:pt idx="6">
                  <c:v>8.4000000000000341</c:v>
                </c:pt>
                <c:pt idx="7">
                  <c:v>0</c:v>
                </c:pt>
                <c:pt idx="8">
                  <c:v>16.599999999999966</c:v>
                </c:pt>
                <c:pt idx="9">
                  <c:v>44.199999999999989</c:v>
                </c:pt>
                <c:pt idx="10">
                  <c:v>40.800000000000011</c:v>
                </c:pt>
                <c:pt idx="11">
                  <c:v>19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SWD!$F$79:$Q$79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12.400000000000034</c:v>
                </c:pt>
                <c:pt idx="3">
                  <c:v>13.520000000000039</c:v>
                </c:pt>
                <c:pt idx="4">
                  <c:v>18.120000000000005</c:v>
                </c:pt>
                <c:pt idx="5">
                  <c:v>34.000000000000057</c:v>
                </c:pt>
                <c:pt idx="6">
                  <c:v>26.800000000000011</c:v>
                </c:pt>
                <c:pt idx="7">
                  <c:v>13.199999999999989</c:v>
                </c:pt>
                <c:pt idx="8">
                  <c:v>39.400000000000034</c:v>
                </c:pt>
                <c:pt idx="9">
                  <c:v>54.000000000000057</c:v>
                </c:pt>
                <c:pt idx="10">
                  <c:v>73.60000000000008</c:v>
                </c:pt>
                <c:pt idx="11">
                  <c:v>85.600000000000023</c:v>
                </c:pt>
              </c:numCache>
            </c:numRef>
          </c:yVal>
          <c:smooth val="1"/>
        </c:ser>
        <c:ser>
          <c:idx val="7"/>
          <c:order val="7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SWD!$F$80:$Q$80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14.000000000000057</c:v>
                </c:pt>
                <c:pt idx="3">
                  <c:v>12.720000000000027</c:v>
                </c:pt>
                <c:pt idx="4">
                  <c:v>7.7200000000000273</c:v>
                </c:pt>
                <c:pt idx="5">
                  <c:v>19.199999999999989</c:v>
                </c:pt>
                <c:pt idx="6">
                  <c:v>9.9999999999999432</c:v>
                </c:pt>
                <c:pt idx="7">
                  <c:v>12.200000000000045</c:v>
                </c:pt>
                <c:pt idx="8">
                  <c:v>27.199999999999989</c:v>
                </c:pt>
                <c:pt idx="9">
                  <c:v>56.199999999999989</c:v>
                </c:pt>
                <c:pt idx="10">
                  <c:v>57.400000000000034</c:v>
                </c:pt>
                <c:pt idx="11">
                  <c:v>61.600000000000023</c:v>
                </c:pt>
              </c:numCache>
            </c:numRef>
          </c:yVal>
          <c:smooth val="1"/>
        </c:ser>
        <c:ser>
          <c:idx val="8"/>
          <c:order val="8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SWD!$F$81:$Q$81</c:f>
              <c:numCache>
                <c:formatCode>General</c:formatCode>
                <c:ptCount val="12"/>
                <c:pt idx="0">
                  <c:v>0</c:v>
                </c:pt>
                <c:pt idx="1">
                  <c:v>0.99999999999988631</c:v>
                </c:pt>
                <c:pt idx="2">
                  <c:v>0</c:v>
                </c:pt>
                <c:pt idx="3">
                  <c:v>0</c:v>
                </c:pt>
                <c:pt idx="4">
                  <c:v>45.120000000000005</c:v>
                </c:pt>
                <c:pt idx="5">
                  <c:v>39.199999999999989</c:v>
                </c:pt>
                <c:pt idx="6">
                  <c:v>62</c:v>
                </c:pt>
                <c:pt idx="7">
                  <c:v>41.599999999999966</c:v>
                </c:pt>
                <c:pt idx="8">
                  <c:v>82.999999999999943</c:v>
                </c:pt>
                <c:pt idx="9">
                  <c:v>92.399999999999977</c:v>
                </c:pt>
                <c:pt idx="10">
                  <c:v>112.79999999999995</c:v>
                </c:pt>
                <c:pt idx="11">
                  <c:v>149.39999999999995</c:v>
                </c:pt>
              </c:numCache>
            </c:numRef>
          </c:yVal>
          <c:smooth val="1"/>
        </c:ser>
        <c:ser>
          <c:idx val="9"/>
          <c:order val="9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SWD!$F$82:$Q$82</c:f>
              <c:numCache>
                <c:formatCode>General</c:formatCode>
                <c:ptCount val="12"/>
                <c:pt idx="0">
                  <c:v>0</c:v>
                </c:pt>
                <c:pt idx="1">
                  <c:v>1.0000000000000568</c:v>
                </c:pt>
                <c:pt idx="2">
                  <c:v>13.199999999999932</c:v>
                </c:pt>
                <c:pt idx="3">
                  <c:v>26.120000000000005</c:v>
                </c:pt>
                <c:pt idx="4">
                  <c:v>42.919999999999959</c:v>
                </c:pt>
                <c:pt idx="5">
                  <c:v>40.199999999999932</c:v>
                </c:pt>
                <c:pt idx="6">
                  <c:v>58.799999999999955</c:v>
                </c:pt>
                <c:pt idx="7">
                  <c:v>52.199999999999932</c:v>
                </c:pt>
                <c:pt idx="8">
                  <c:v>85.599999999999966</c:v>
                </c:pt>
                <c:pt idx="9">
                  <c:v>95.199999999999989</c:v>
                </c:pt>
                <c:pt idx="10">
                  <c:v>126.19999999999999</c:v>
                </c:pt>
                <c:pt idx="11">
                  <c:v>155.59999999999997</c:v>
                </c:pt>
              </c:numCache>
            </c:numRef>
          </c:yVal>
          <c:smooth val="1"/>
        </c:ser>
        <c:ser>
          <c:idx val="10"/>
          <c:order val="10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SWD!$F$83:$Q$83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13.800000000000011</c:v>
                </c:pt>
                <c:pt idx="3">
                  <c:v>33.319999999999993</c:v>
                </c:pt>
                <c:pt idx="4">
                  <c:v>51.520000000000039</c:v>
                </c:pt>
                <c:pt idx="5">
                  <c:v>64</c:v>
                </c:pt>
                <c:pt idx="6">
                  <c:v>79.199999999999989</c:v>
                </c:pt>
                <c:pt idx="7">
                  <c:v>87.400000000000034</c:v>
                </c:pt>
                <c:pt idx="8">
                  <c:v>113.80000000000001</c:v>
                </c:pt>
                <c:pt idx="9">
                  <c:v>128.40000000000003</c:v>
                </c:pt>
                <c:pt idx="10">
                  <c:v>158.19999999999999</c:v>
                </c:pt>
                <c:pt idx="11">
                  <c:v>186.2</c:v>
                </c:pt>
              </c:numCache>
            </c:numRef>
          </c:yVal>
          <c:smooth val="1"/>
        </c:ser>
        <c:ser>
          <c:idx val="11"/>
          <c:order val="11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SWD!$F$84:$Q$84</c:f>
              <c:numCache>
                <c:formatCode>General</c:formatCode>
                <c:ptCount val="12"/>
                <c:pt idx="0">
                  <c:v>0</c:v>
                </c:pt>
                <c:pt idx="1">
                  <c:v>8.2000000000000455</c:v>
                </c:pt>
                <c:pt idx="2">
                  <c:v>25.199999999999989</c:v>
                </c:pt>
                <c:pt idx="3">
                  <c:v>41.920000000000016</c:v>
                </c:pt>
                <c:pt idx="4">
                  <c:v>62.32000000000005</c:v>
                </c:pt>
                <c:pt idx="5">
                  <c:v>68.199999999999932</c:v>
                </c:pt>
                <c:pt idx="6">
                  <c:v>84.399999999999977</c:v>
                </c:pt>
                <c:pt idx="7">
                  <c:v>82.800000000000068</c:v>
                </c:pt>
                <c:pt idx="8">
                  <c:v>114.20000000000005</c:v>
                </c:pt>
                <c:pt idx="9">
                  <c:v>126.60000000000002</c:v>
                </c:pt>
                <c:pt idx="10">
                  <c:v>156.80000000000001</c:v>
                </c:pt>
                <c:pt idx="11">
                  <c:v>200</c:v>
                </c:pt>
              </c:numCache>
            </c:numRef>
          </c:yVal>
          <c:smooth val="1"/>
        </c:ser>
        <c:ser>
          <c:idx val="12"/>
          <c:order val="12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SWD!$F$85:$Q$85</c:f>
              <c:numCache>
                <c:formatCode>General</c:formatCode>
                <c:ptCount val="12"/>
                <c:pt idx="0">
                  <c:v>0</c:v>
                </c:pt>
                <c:pt idx="1">
                  <c:v>31.400000000000034</c:v>
                </c:pt>
                <c:pt idx="2">
                  <c:v>38.800000000000011</c:v>
                </c:pt>
                <c:pt idx="3">
                  <c:v>30.120000000000005</c:v>
                </c:pt>
                <c:pt idx="4">
                  <c:v>21.120000000000061</c:v>
                </c:pt>
                <c:pt idx="5">
                  <c:v>21.600000000000023</c:v>
                </c:pt>
                <c:pt idx="6">
                  <c:v>13.399999999999977</c:v>
                </c:pt>
                <c:pt idx="7">
                  <c:v>0</c:v>
                </c:pt>
                <c:pt idx="8">
                  <c:v>30.199999999999989</c:v>
                </c:pt>
                <c:pt idx="9">
                  <c:v>40</c:v>
                </c:pt>
                <c:pt idx="10">
                  <c:v>50</c:v>
                </c:pt>
                <c:pt idx="11">
                  <c:v>36</c:v>
                </c:pt>
              </c:numCache>
            </c:numRef>
          </c:yVal>
          <c:smooth val="1"/>
        </c:ser>
        <c:ser>
          <c:idx val="13"/>
          <c:order val="13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SWD!$F$86:$Q$86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16.720000000000084</c:v>
                </c:pt>
                <c:pt idx="4">
                  <c:v>15.120000000000061</c:v>
                </c:pt>
                <c:pt idx="5">
                  <c:v>18.400000000000034</c:v>
                </c:pt>
                <c:pt idx="6">
                  <c:v>17.600000000000023</c:v>
                </c:pt>
                <c:pt idx="7">
                  <c:v>10.800000000000011</c:v>
                </c:pt>
                <c:pt idx="8">
                  <c:v>35.199999999999989</c:v>
                </c:pt>
                <c:pt idx="9">
                  <c:v>57.799999999999955</c:v>
                </c:pt>
                <c:pt idx="10">
                  <c:v>64.600000000000023</c:v>
                </c:pt>
                <c:pt idx="11">
                  <c:v>58.600000000000023</c:v>
                </c:pt>
              </c:numCache>
            </c:numRef>
          </c:yVal>
          <c:smooth val="1"/>
        </c:ser>
        <c:ser>
          <c:idx val="14"/>
          <c:order val="14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SWD!$F$87:$Q$87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12.599999999999966</c:v>
                </c:pt>
                <c:pt idx="3">
                  <c:v>14.919999999999959</c:v>
                </c:pt>
                <c:pt idx="4">
                  <c:v>25.919999999999959</c:v>
                </c:pt>
                <c:pt idx="5">
                  <c:v>21.199999999999989</c:v>
                </c:pt>
                <c:pt idx="6">
                  <c:v>18.399999999999977</c:v>
                </c:pt>
                <c:pt idx="7">
                  <c:v>15.199999999999989</c:v>
                </c:pt>
                <c:pt idx="8">
                  <c:v>36.199999999999989</c:v>
                </c:pt>
                <c:pt idx="9">
                  <c:v>48.799999999999955</c:v>
                </c:pt>
                <c:pt idx="10">
                  <c:v>58.599999999999966</c:v>
                </c:pt>
                <c:pt idx="11">
                  <c:v>38.599999999999966</c:v>
                </c:pt>
              </c:numCache>
            </c:numRef>
          </c:yVal>
          <c:smooth val="1"/>
        </c:ser>
        <c:ser>
          <c:idx val="15"/>
          <c:order val="15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SWD!$F$88:$Q$88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9.6000000000000227</c:v>
                </c:pt>
                <c:pt idx="3">
                  <c:v>12.920000000000073</c:v>
                </c:pt>
                <c:pt idx="4">
                  <c:v>18.120000000000005</c:v>
                </c:pt>
                <c:pt idx="5">
                  <c:v>15.400000000000034</c:v>
                </c:pt>
                <c:pt idx="6">
                  <c:v>20.800000000000068</c:v>
                </c:pt>
                <c:pt idx="7">
                  <c:v>14.600000000000023</c:v>
                </c:pt>
                <c:pt idx="8">
                  <c:v>36.599999999999966</c:v>
                </c:pt>
                <c:pt idx="9">
                  <c:v>53.600000000000023</c:v>
                </c:pt>
                <c:pt idx="10">
                  <c:v>64</c:v>
                </c:pt>
                <c:pt idx="11">
                  <c:v>77.60000000000008</c:v>
                </c:pt>
              </c:numCache>
            </c:numRef>
          </c:yVal>
          <c:smooth val="1"/>
        </c:ser>
        <c:ser>
          <c:idx val="16"/>
          <c:order val="16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SWD!$F$89:$Q$89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29.720000000000027</c:v>
                </c:pt>
                <c:pt idx="4">
                  <c:v>43.319999999999993</c:v>
                </c:pt>
                <c:pt idx="5">
                  <c:v>43</c:v>
                </c:pt>
                <c:pt idx="6">
                  <c:v>62.199999999999989</c:v>
                </c:pt>
                <c:pt idx="7">
                  <c:v>50.599999999999966</c:v>
                </c:pt>
                <c:pt idx="8">
                  <c:v>94.999999999999972</c:v>
                </c:pt>
                <c:pt idx="9">
                  <c:v>114.19999999999999</c:v>
                </c:pt>
                <c:pt idx="10">
                  <c:v>160.4</c:v>
                </c:pt>
                <c:pt idx="11">
                  <c:v>195.2</c:v>
                </c:pt>
              </c:numCache>
            </c:numRef>
          </c:yVal>
          <c:smooth val="1"/>
        </c:ser>
        <c:ser>
          <c:idx val="17"/>
          <c:order val="17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SWD!$F$90:$Q$90</c:f>
              <c:numCache>
                <c:formatCode>General</c:formatCode>
                <c:ptCount val="12"/>
                <c:pt idx="0">
                  <c:v>0</c:v>
                </c:pt>
                <c:pt idx="1">
                  <c:v>7.8000000000000682</c:v>
                </c:pt>
                <c:pt idx="2">
                  <c:v>26.800000000000011</c:v>
                </c:pt>
                <c:pt idx="3">
                  <c:v>40.120000000000061</c:v>
                </c:pt>
                <c:pt idx="4">
                  <c:v>57.520000000000039</c:v>
                </c:pt>
                <c:pt idx="5">
                  <c:v>61.800000000000011</c:v>
                </c:pt>
                <c:pt idx="6">
                  <c:v>78.199999999999989</c:v>
                </c:pt>
                <c:pt idx="7">
                  <c:v>73.199999999999932</c:v>
                </c:pt>
                <c:pt idx="8">
                  <c:v>111.59999999999997</c:v>
                </c:pt>
                <c:pt idx="9">
                  <c:v>125.39999999999998</c:v>
                </c:pt>
                <c:pt idx="10">
                  <c:v>157.60000000000002</c:v>
                </c:pt>
                <c:pt idx="11">
                  <c:v>188.60000000000002</c:v>
                </c:pt>
              </c:numCache>
            </c:numRef>
          </c:yVal>
          <c:smooth val="1"/>
        </c:ser>
        <c:ser>
          <c:idx val="18"/>
          <c:order val="18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SWD!$F$91:$Q$91</c:f>
              <c:numCache>
                <c:formatCode>General</c:formatCode>
                <c:ptCount val="12"/>
                <c:pt idx="0">
                  <c:v>0</c:v>
                </c:pt>
                <c:pt idx="1">
                  <c:v>9.1999999999999886</c:v>
                </c:pt>
                <c:pt idx="2">
                  <c:v>23.399999999999977</c:v>
                </c:pt>
                <c:pt idx="3">
                  <c:v>37.319999999999993</c:v>
                </c:pt>
                <c:pt idx="4">
                  <c:v>63.319999999999936</c:v>
                </c:pt>
                <c:pt idx="5">
                  <c:v>53.999999999999943</c:v>
                </c:pt>
                <c:pt idx="6">
                  <c:v>68.599999999999966</c:v>
                </c:pt>
                <c:pt idx="7">
                  <c:v>64.799999999999898</c:v>
                </c:pt>
                <c:pt idx="8">
                  <c:v>89.199999999999989</c:v>
                </c:pt>
                <c:pt idx="9">
                  <c:v>101.39999999999998</c:v>
                </c:pt>
                <c:pt idx="10">
                  <c:v>130.40000000000003</c:v>
                </c:pt>
                <c:pt idx="11">
                  <c:v>161.99999999999994</c:v>
                </c:pt>
              </c:numCache>
            </c:numRef>
          </c:yVal>
          <c:smooth val="1"/>
        </c:ser>
        <c:ser>
          <c:idx val="19"/>
          <c:order val="19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SWD!$F$92:$Q$92</c:f>
              <c:numCache>
                <c:formatCode>General</c:formatCode>
                <c:ptCount val="12"/>
                <c:pt idx="0">
                  <c:v>0</c:v>
                </c:pt>
                <c:pt idx="1">
                  <c:v>8.1999999999999886</c:v>
                </c:pt>
                <c:pt idx="2">
                  <c:v>25.600000000000023</c:v>
                </c:pt>
                <c:pt idx="3">
                  <c:v>39.919999999999902</c:v>
                </c:pt>
                <c:pt idx="4">
                  <c:v>58.519999999999982</c:v>
                </c:pt>
                <c:pt idx="5">
                  <c:v>55.399999999999977</c:v>
                </c:pt>
                <c:pt idx="6">
                  <c:v>73.39999999999992</c:v>
                </c:pt>
                <c:pt idx="7">
                  <c:v>76</c:v>
                </c:pt>
                <c:pt idx="8">
                  <c:v>97.999999999999943</c:v>
                </c:pt>
                <c:pt idx="9">
                  <c:v>109.19999999999999</c:v>
                </c:pt>
                <c:pt idx="10">
                  <c:v>139</c:v>
                </c:pt>
                <c:pt idx="11">
                  <c:v>171.59999999999997</c:v>
                </c:pt>
              </c:numCache>
            </c:numRef>
          </c:yVal>
          <c:smooth val="1"/>
        </c:ser>
        <c:ser>
          <c:idx val="20"/>
          <c:order val="20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SWD!$F$93:$Q$93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18.400000000000034</c:v>
                </c:pt>
                <c:pt idx="3">
                  <c:v>17.32000000000005</c:v>
                </c:pt>
                <c:pt idx="4">
                  <c:v>10.720000000000027</c:v>
                </c:pt>
                <c:pt idx="5">
                  <c:v>18.399999999999977</c:v>
                </c:pt>
                <c:pt idx="6">
                  <c:v>13.800000000000011</c:v>
                </c:pt>
                <c:pt idx="7">
                  <c:v>5</c:v>
                </c:pt>
                <c:pt idx="8">
                  <c:v>33.000000000000057</c:v>
                </c:pt>
                <c:pt idx="9">
                  <c:v>50.799999999999955</c:v>
                </c:pt>
                <c:pt idx="10">
                  <c:v>66.399999999999977</c:v>
                </c:pt>
                <c:pt idx="11">
                  <c:v>45.600000000000023</c:v>
                </c:pt>
              </c:numCache>
            </c:numRef>
          </c:yVal>
          <c:smooth val="1"/>
        </c:ser>
        <c:ser>
          <c:idx val="21"/>
          <c:order val="21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SWD!$F$94:$Q$94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2.4000000000000341</c:v>
                </c:pt>
                <c:pt idx="3">
                  <c:v>6.7200000000000841</c:v>
                </c:pt>
                <c:pt idx="4">
                  <c:v>0.92000000000007276</c:v>
                </c:pt>
                <c:pt idx="5">
                  <c:v>5.5999999999999659</c:v>
                </c:pt>
                <c:pt idx="6">
                  <c:v>0</c:v>
                </c:pt>
                <c:pt idx="7">
                  <c:v>1.6000000000000227</c:v>
                </c:pt>
                <c:pt idx="8">
                  <c:v>15.600000000000023</c:v>
                </c:pt>
                <c:pt idx="9">
                  <c:v>39</c:v>
                </c:pt>
                <c:pt idx="10">
                  <c:v>50.600000000000023</c:v>
                </c:pt>
                <c:pt idx="11">
                  <c:v>38.60000000000008</c:v>
                </c:pt>
              </c:numCache>
            </c:numRef>
          </c:yVal>
          <c:smooth val="1"/>
        </c:ser>
        <c:ser>
          <c:idx val="22"/>
          <c:order val="22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SWD!$F$95:$Q$95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29.800000000000011</c:v>
                </c:pt>
                <c:pt idx="3">
                  <c:v>7.32000000000005</c:v>
                </c:pt>
                <c:pt idx="4">
                  <c:v>1.1200000000000045</c:v>
                </c:pt>
                <c:pt idx="5">
                  <c:v>8.2000000000000455</c:v>
                </c:pt>
                <c:pt idx="6">
                  <c:v>0</c:v>
                </c:pt>
                <c:pt idx="7">
                  <c:v>7.1999999999999886</c:v>
                </c:pt>
                <c:pt idx="8">
                  <c:v>24.000000000000057</c:v>
                </c:pt>
                <c:pt idx="9">
                  <c:v>43.799999999999955</c:v>
                </c:pt>
                <c:pt idx="10">
                  <c:v>51.800000000000068</c:v>
                </c:pt>
                <c:pt idx="11">
                  <c:v>35.999999999999943</c:v>
                </c:pt>
              </c:numCache>
            </c:numRef>
          </c:yVal>
          <c:smooth val="1"/>
        </c:ser>
        <c:ser>
          <c:idx val="23"/>
          <c:order val="23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SWD!$F$96:$Q$96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13.800000000000011</c:v>
                </c:pt>
                <c:pt idx="3">
                  <c:v>17.32000000000005</c:v>
                </c:pt>
                <c:pt idx="4">
                  <c:v>19.71999999999997</c:v>
                </c:pt>
                <c:pt idx="5">
                  <c:v>24.199999999999989</c:v>
                </c:pt>
                <c:pt idx="6">
                  <c:v>22.799999999999955</c:v>
                </c:pt>
                <c:pt idx="7">
                  <c:v>13.800000000000011</c:v>
                </c:pt>
                <c:pt idx="8">
                  <c:v>38.399999999999977</c:v>
                </c:pt>
                <c:pt idx="9">
                  <c:v>61</c:v>
                </c:pt>
                <c:pt idx="10">
                  <c:v>70.400000000000091</c:v>
                </c:pt>
                <c:pt idx="11">
                  <c:v>86.400000000000034</c:v>
                </c:pt>
              </c:numCache>
            </c:numRef>
          </c:yVal>
          <c:smooth val="1"/>
        </c:ser>
        <c:ser>
          <c:idx val="24"/>
          <c:order val="24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SWD!$F$97:$Q$97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13.60000000000008</c:v>
                </c:pt>
                <c:pt idx="3">
                  <c:v>25.720000000000084</c:v>
                </c:pt>
                <c:pt idx="4">
                  <c:v>46.120000000000061</c:v>
                </c:pt>
                <c:pt idx="5">
                  <c:v>49.200000000000045</c:v>
                </c:pt>
                <c:pt idx="6">
                  <c:v>59.000000000000114</c:v>
                </c:pt>
                <c:pt idx="7">
                  <c:v>46.400000000000148</c:v>
                </c:pt>
                <c:pt idx="8">
                  <c:v>77.200000000000045</c:v>
                </c:pt>
                <c:pt idx="9">
                  <c:v>92.000000000000057</c:v>
                </c:pt>
                <c:pt idx="10">
                  <c:v>114.40000000000003</c:v>
                </c:pt>
                <c:pt idx="11">
                  <c:v>139.2000000000001</c:v>
                </c:pt>
              </c:numCache>
            </c:numRef>
          </c:yVal>
          <c:smooth val="1"/>
        </c:ser>
        <c:ser>
          <c:idx val="25"/>
          <c:order val="25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SWD!$F$98:$Q$98</c:f>
              <c:numCache>
                <c:formatCode>General</c:formatCode>
                <c:ptCount val="12"/>
                <c:pt idx="0">
                  <c:v>0</c:v>
                </c:pt>
                <c:pt idx="1">
                  <c:v>1.8000000000000114</c:v>
                </c:pt>
                <c:pt idx="2">
                  <c:v>14.399999999999977</c:v>
                </c:pt>
                <c:pt idx="3">
                  <c:v>23.720000000000027</c:v>
                </c:pt>
                <c:pt idx="4">
                  <c:v>40.720000000000027</c:v>
                </c:pt>
                <c:pt idx="5">
                  <c:v>38.200000000000045</c:v>
                </c:pt>
                <c:pt idx="6">
                  <c:v>54.800000000000068</c:v>
                </c:pt>
                <c:pt idx="7">
                  <c:v>36.400000000000034</c:v>
                </c:pt>
                <c:pt idx="8">
                  <c:v>64.199999999999989</c:v>
                </c:pt>
                <c:pt idx="9">
                  <c:v>81.199999999999989</c:v>
                </c:pt>
                <c:pt idx="10">
                  <c:v>101.80000000000001</c:v>
                </c:pt>
                <c:pt idx="11">
                  <c:v>127.20000000000005</c:v>
                </c:pt>
              </c:numCache>
            </c:numRef>
          </c:yVal>
          <c:smooth val="1"/>
        </c:ser>
        <c:ser>
          <c:idx val="26"/>
          <c:order val="26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SWD!$F$99:$Q$99</c:f>
              <c:numCache>
                <c:formatCode>General</c:formatCode>
                <c:ptCount val="12"/>
                <c:pt idx="0">
                  <c:v>0</c:v>
                </c:pt>
                <c:pt idx="1">
                  <c:v>4.3999999999999773</c:v>
                </c:pt>
                <c:pt idx="2">
                  <c:v>20.39999999999992</c:v>
                </c:pt>
                <c:pt idx="3">
                  <c:v>34.120000000000005</c:v>
                </c:pt>
                <c:pt idx="4">
                  <c:v>48.71999999999997</c:v>
                </c:pt>
                <c:pt idx="5">
                  <c:v>53.599999999999966</c:v>
                </c:pt>
                <c:pt idx="6">
                  <c:v>67.800000000000011</c:v>
                </c:pt>
                <c:pt idx="7">
                  <c:v>63.599999999999966</c:v>
                </c:pt>
                <c:pt idx="8">
                  <c:v>98.599999999999966</c:v>
                </c:pt>
                <c:pt idx="9">
                  <c:v>109.39999999999998</c:v>
                </c:pt>
                <c:pt idx="10">
                  <c:v>140.19999999999993</c:v>
                </c:pt>
                <c:pt idx="11">
                  <c:v>175</c:v>
                </c:pt>
              </c:numCache>
            </c:numRef>
          </c:yVal>
          <c:smooth val="1"/>
        </c:ser>
        <c:ser>
          <c:idx val="27"/>
          <c:order val="27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SWD!$F$100:$Q$100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32.720000000000084</c:v>
                </c:pt>
                <c:pt idx="4">
                  <c:v>49.720000000000084</c:v>
                </c:pt>
                <c:pt idx="5">
                  <c:v>50.600000000000023</c:v>
                </c:pt>
                <c:pt idx="6">
                  <c:v>68.599999999999966</c:v>
                </c:pt>
                <c:pt idx="7">
                  <c:v>55.000000000000057</c:v>
                </c:pt>
                <c:pt idx="8">
                  <c:v>94.199999999999989</c:v>
                </c:pt>
                <c:pt idx="9">
                  <c:v>103.40000000000003</c:v>
                </c:pt>
                <c:pt idx="10">
                  <c:v>139</c:v>
                </c:pt>
                <c:pt idx="11">
                  <c:v>166.60000000000002</c:v>
                </c:pt>
              </c:numCache>
            </c:numRef>
          </c:yVal>
          <c:smooth val="1"/>
        </c:ser>
        <c:ser>
          <c:idx val="28"/>
          <c:order val="28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SWD!$F$101:$Q$101</c:f>
              <c:numCache>
                <c:formatCode>General</c:formatCode>
                <c:ptCount val="12"/>
                <c:pt idx="0">
                  <c:v>8.4000000000000909</c:v>
                </c:pt>
                <c:pt idx="1">
                  <c:v>5.4000000000000341</c:v>
                </c:pt>
                <c:pt idx="2">
                  <c:v>15.600000000000023</c:v>
                </c:pt>
                <c:pt idx="3">
                  <c:v>11.120000000000061</c:v>
                </c:pt>
                <c:pt idx="4">
                  <c:v>10.520000000000039</c:v>
                </c:pt>
                <c:pt idx="5">
                  <c:v>12</c:v>
                </c:pt>
                <c:pt idx="6">
                  <c:v>7.8000000000000114</c:v>
                </c:pt>
                <c:pt idx="7">
                  <c:v>0</c:v>
                </c:pt>
                <c:pt idx="8">
                  <c:v>19.200000000000045</c:v>
                </c:pt>
                <c:pt idx="9">
                  <c:v>36.400000000000034</c:v>
                </c:pt>
                <c:pt idx="10">
                  <c:v>44.800000000000011</c:v>
                </c:pt>
                <c:pt idx="11">
                  <c:v>20</c:v>
                </c:pt>
              </c:numCache>
            </c:numRef>
          </c:yVal>
          <c:smooth val="1"/>
        </c:ser>
        <c:ser>
          <c:idx val="29"/>
          <c:order val="29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SWD!$F$102:$Q$102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17.800000000000068</c:v>
                </c:pt>
                <c:pt idx="3">
                  <c:v>18.120000000000061</c:v>
                </c:pt>
                <c:pt idx="4">
                  <c:v>15.120000000000061</c:v>
                </c:pt>
                <c:pt idx="5">
                  <c:v>28.800000000000125</c:v>
                </c:pt>
                <c:pt idx="6">
                  <c:v>22.200000000000045</c:v>
                </c:pt>
                <c:pt idx="7">
                  <c:v>23.800000000000068</c:v>
                </c:pt>
                <c:pt idx="8">
                  <c:v>41.400000000000091</c:v>
                </c:pt>
                <c:pt idx="9">
                  <c:v>65.60000000000008</c:v>
                </c:pt>
                <c:pt idx="10">
                  <c:v>75.800000000000068</c:v>
                </c:pt>
                <c:pt idx="11">
                  <c:v>66.800000000000068</c:v>
                </c:pt>
              </c:numCache>
            </c:numRef>
          </c:yVal>
          <c:smooth val="1"/>
        </c:ser>
        <c:ser>
          <c:idx val="30"/>
          <c:order val="30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SWD!$F$103:$Q$103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15.199999999999989</c:v>
                </c:pt>
                <c:pt idx="3">
                  <c:v>13.520000000000039</c:v>
                </c:pt>
                <c:pt idx="4">
                  <c:v>20.520000000000095</c:v>
                </c:pt>
                <c:pt idx="5">
                  <c:v>19.60000000000008</c:v>
                </c:pt>
                <c:pt idx="6">
                  <c:v>20</c:v>
                </c:pt>
                <c:pt idx="7">
                  <c:v>11.200000000000045</c:v>
                </c:pt>
                <c:pt idx="8">
                  <c:v>39.400000000000034</c:v>
                </c:pt>
                <c:pt idx="9">
                  <c:v>55.000000000000057</c:v>
                </c:pt>
                <c:pt idx="10">
                  <c:v>67.400000000000034</c:v>
                </c:pt>
                <c:pt idx="11">
                  <c:v>54.000000000000057</c:v>
                </c:pt>
              </c:numCache>
            </c:numRef>
          </c:yVal>
          <c:smooth val="1"/>
        </c:ser>
        <c:ser>
          <c:idx val="31"/>
          <c:order val="31"/>
          <c:xVal>
            <c:numRef>
              <c:f>SWD!$F$72:$Q$72</c:f>
              <c:numCache>
                <c:formatCode>d/mm/yyyy</c:formatCode>
                <c:ptCount val="12"/>
                <c:pt idx="0">
                  <c:v>40109</c:v>
                </c:pt>
                <c:pt idx="1">
                  <c:v>40123</c:v>
                </c:pt>
                <c:pt idx="2">
                  <c:v>40127</c:v>
                </c:pt>
                <c:pt idx="3">
                  <c:v>40133</c:v>
                </c:pt>
                <c:pt idx="4">
                  <c:v>40137</c:v>
                </c:pt>
                <c:pt idx="5">
                  <c:v>40141</c:v>
                </c:pt>
                <c:pt idx="6">
                  <c:v>40144</c:v>
                </c:pt>
                <c:pt idx="7">
                  <c:v>40151</c:v>
                </c:pt>
                <c:pt idx="8">
                  <c:v>40159</c:v>
                </c:pt>
                <c:pt idx="9">
                  <c:v>40165</c:v>
                </c:pt>
                <c:pt idx="10">
                  <c:v>40175</c:v>
                </c:pt>
                <c:pt idx="11">
                  <c:v>40184</c:v>
                </c:pt>
              </c:numCache>
            </c:numRef>
          </c:xVal>
          <c:yVal>
            <c:numRef>
              <c:f>SWD!$F$104:$Q$104</c:f>
              <c:numCache>
                <c:formatCode>General</c:formatCode>
                <c:ptCount val="12"/>
                <c:pt idx="0">
                  <c:v>0</c:v>
                </c:pt>
                <c:pt idx="1">
                  <c:v>15.999999999999943</c:v>
                </c:pt>
                <c:pt idx="2">
                  <c:v>28.599999999999966</c:v>
                </c:pt>
                <c:pt idx="3">
                  <c:v>27.119999999999948</c:v>
                </c:pt>
                <c:pt idx="4">
                  <c:v>27.319999999999993</c:v>
                </c:pt>
                <c:pt idx="5">
                  <c:v>27.399999999999977</c:v>
                </c:pt>
                <c:pt idx="6">
                  <c:v>9.3999999999999204</c:v>
                </c:pt>
                <c:pt idx="7">
                  <c:v>0</c:v>
                </c:pt>
                <c:pt idx="8">
                  <c:v>25.799999999999955</c:v>
                </c:pt>
                <c:pt idx="9">
                  <c:v>48.799999999999898</c:v>
                </c:pt>
                <c:pt idx="10">
                  <c:v>53.39999999999992</c:v>
                </c:pt>
                <c:pt idx="11">
                  <c:v>62.199999999999932</c:v>
                </c:pt>
              </c:numCache>
            </c:numRef>
          </c:yVal>
          <c:smooth val="1"/>
        </c:ser>
        <c:axId val="126442496"/>
        <c:axId val="126460672"/>
      </c:scatterChart>
      <c:valAx>
        <c:axId val="126442496"/>
        <c:scaling>
          <c:orientation val="minMax"/>
        </c:scaling>
        <c:axPos val="b"/>
        <c:numFmt formatCode="d/mm/yyyy" sourceLinked="1"/>
        <c:tickLblPos val="nextTo"/>
        <c:crossAx val="126460672"/>
        <c:crosses val="autoZero"/>
        <c:crossBetween val="midCat"/>
      </c:valAx>
      <c:valAx>
        <c:axId val="126460672"/>
        <c:scaling>
          <c:orientation val="minMax"/>
        </c:scaling>
        <c:axPos val="l"/>
        <c:majorGridlines/>
        <c:numFmt formatCode="General" sourceLinked="1"/>
        <c:tickLblPos val="nextTo"/>
        <c:crossAx val="126442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ivotSource>
    <c:name>[MCPD_soilwater.xlsx]SWD!PivotTable1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SWD!$Y$2:$Y$5</c:f>
              <c:strCache>
                <c:ptCount val="1"/>
                <c:pt idx="0">
                  <c:v>nil - Sherwood - dry</c:v>
                </c:pt>
              </c:strCache>
            </c:strRef>
          </c:tx>
          <c:cat>
            <c:strRef>
              <c:f>SWD!$X$6:$X$17</c:f>
              <c:strCache>
                <c:ptCount val="12"/>
                <c:pt idx="0">
                  <c:v>Average of 23/10/2009</c:v>
                </c:pt>
                <c:pt idx="1">
                  <c:v>Average of 6/11/2009</c:v>
                </c:pt>
                <c:pt idx="2">
                  <c:v>Average of 10/11/2009</c:v>
                </c:pt>
                <c:pt idx="3">
                  <c:v>Average of 16/11/2009</c:v>
                </c:pt>
                <c:pt idx="4">
                  <c:v>Average of 20/11/2009</c:v>
                </c:pt>
                <c:pt idx="5">
                  <c:v>Average of 24/11/2009</c:v>
                </c:pt>
                <c:pt idx="6">
                  <c:v>Average of 27/11/2009</c:v>
                </c:pt>
                <c:pt idx="7">
                  <c:v>Average of 4/12/2009</c:v>
                </c:pt>
                <c:pt idx="8">
                  <c:v>Average of 12/12/2009</c:v>
                </c:pt>
                <c:pt idx="9">
                  <c:v>Average of 18/12/2009</c:v>
                </c:pt>
                <c:pt idx="10">
                  <c:v>Average of 28/12/2009</c:v>
                </c:pt>
                <c:pt idx="11">
                  <c:v>Average of 6/01/2010</c:v>
                </c:pt>
              </c:strCache>
            </c:strRef>
          </c:cat>
          <c:val>
            <c:numRef>
              <c:f>SWD!$Y$6:$Y$17</c:f>
              <c:numCache>
                <c:formatCode>General</c:formatCode>
                <c:ptCount val="12"/>
                <c:pt idx="0">
                  <c:v>0</c:v>
                </c:pt>
                <c:pt idx="1">
                  <c:v>1.5499999999999972</c:v>
                </c:pt>
                <c:pt idx="2">
                  <c:v>16.133333333333326</c:v>
                </c:pt>
                <c:pt idx="3">
                  <c:v>29.07000000000005</c:v>
                </c:pt>
                <c:pt idx="4">
                  <c:v>46.320000000000036</c:v>
                </c:pt>
                <c:pt idx="5">
                  <c:v>47.90000000000002</c:v>
                </c:pt>
                <c:pt idx="6">
                  <c:v>62.55000000000004</c:v>
                </c:pt>
                <c:pt idx="7">
                  <c:v>50.350000000000051</c:v>
                </c:pt>
                <c:pt idx="8">
                  <c:v>83.55</c:v>
                </c:pt>
                <c:pt idx="9">
                  <c:v>96.500000000000014</c:v>
                </c:pt>
                <c:pt idx="10">
                  <c:v>123.85</c:v>
                </c:pt>
                <c:pt idx="11">
                  <c:v>152.00000000000006</c:v>
                </c:pt>
              </c:numCache>
            </c:numRef>
          </c:val>
        </c:ser>
        <c:ser>
          <c:idx val="1"/>
          <c:order val="1"/>
          <c:tx>
            <c:strRef>
              <c:f>SWD!$Z$2:$Z$5</c:f>
              <c:strCache>
                <c:ptCount val="1"/>
                <c:pt idx="0">
                  <c:v>nil - Sherwood - irr</c:v>
                </c:pt>
              </c:strCache>
            </c:strRef>
          </c:tx>
          <c:cat>
            <c:strRef>
              <c:f>SWD!$X$6:$X$17</c:f>
              <c:strCache>
                <c:ptCount val="12"/>
                <c:pt idx="0">
                  <c:v>Average of 23/10/2009</c:v>
                </c:pt>
                <c:pt idx="1">
                  <c:v>Average of 6/11/2009</c:v>
                </c:pt>
                <c:pt idx="2">
                  <c:v>Average of 10/11/2009</c:v>
                </c:pt>
                <c:pt idx="3">
                  <c:v>Average of 16/11/2009</c:v>
                </c:pt>
                <c:pt idx="4">
                  <c:v>Average of 20/11/2009</c:v>
                </c:pt>
                <c:pt idx="5">
                  <c:v>Average of 24/11/2009</c:v>
                </c:pt>
                <c:pt idx="6">
                  <c:v>Average of 27/11/2009</c:v>
                </c:pt>
                <c:pt idx="7">
                  <c:v>Average of 4/12/2009</c:v>
                </c:pt>
                <c:pt idx="8">
                  <c:v>Average of 12/12/2009</c:v>
                </c:pt>
                <c:pt idx="9">
                  <c:v>Average of 18/12/2009</c:v>
                </c:pt>
                <c:pt idx="10">
                  <c:v>Average of 28/12/2009</c:v>
                </c:pt>
                <c:pt idx="11">
                  <c:v>Average of 6/01/2010</c:v>
                </c:pt>
              </c:strCache>
            </c:strRef>
          </c:cat>
          <c:val>
            <c:numRef>
              <c:f>SWD!$Z$6:$Z$17</c:f>
              <c:numCache>
                <c:formatCode>General</c:formatCode>
                <c:ptCount val="12"/>
                <c:pt idx="0">
                  <c:v>8.4000000000000909</c:v>
                </c:pt>
                <c:pt idx="1">
                  <c:v>5.3499999999999943</c:v>
                </c:pt>
                <c:pt idx="2">
                  <c:v>19.300000000000011</c:v>
                </c:pt>
                <c:pt idx="3">
                  <c:v>17.470000000000027</c:v>
                </c:pt>
                <c:pt idx="4">
                  <c:v>18.370000000000047</c:v>
                </c:pt>
                <c:pt idx="5">
                  <c:v>21.950000000000045</c:v>
                </c:pt>
                <c:pt idx="6">
                  <c:v>14.849999999999994</c:v>
                </c:pt>
                <c:pt idx="7">
                  <c:v>8.7500000000000284</c:v>
                </c:pt>
                <c:pt idx="8">
                  <c:v>31.450000000000031</c:v>
                </c:pt>
                <c:pt idx="9">
                  <c:v>51.450000000000017</c:v>
                </c:pt>
                <c:pt idx="10">
                  <c:v>60.350000000000009</c:v>
                </c:pt>
                <c:pt idx="11">
                  <c:v>50.750000000000014</c:v>
                </c:pt>
              </c:numCache>
            </c:numRef>
          </c:val>
        </c:ser>
        <c:ser>
          <c:idx val="2"/>
          <c:order val="2"/>
          <c:tx>
            <c:strRef>
              <c:f>SWD!$AC$2:$AC$5</c:f>
              <c:strCache>
                <c:ptCount val="1"/>
                <c:pt idx="0">
                  <c:v>150N - Sherwood - dry</c:v>
                </c:pt>
              </c:strCache>
            </c:strRef>
          </c:tx>
          <c:cat>
            <c:strRef>
              <c:f>SWD!$X$6:$X$17</c:f>
              <c:strCache>
                <c:ptCount val="12"/>
                <c:pt idx="0">
                  <c:v>Average of 23/10/2009</c:v>
                </c:pt>
                <c:pt idx="1">
                  <c:v>Average of 6/11/2009</c:v>
                </c:pt>
                <c:pt idx="2">
                  <c:v>Average of 10/11/2009</c:v>
                </c:pt>
                <c:pt idx="3">
                  <c:v>Average of 16/11/2009</c:v>
                </c:pt>
                <c:pt idx="4">
                  <c:v>Average of 20/11/2009</c:v>
                </c:pt>
                <c:pt idx="5">
                  <c:v>Average of 24/11/2009</c:v>
                </c:pt>
                <c:pt idx="6">
                  <c:v>Average of 27/11/2009</c:v>
                </c:pt>
                <c:pt idx="7">
                  <c:v>Average of 4/12/2009</c:v>
                </c:pt>
                <c:pt idx="8">
                  <c:v>Average of 12/12/2009</c:v>
                </c:pt>
                <c:pt idx="9">
                  <c:v>Average of 18/12/2009</c:v>
                </c:pt>
                <c:pt idx="10">
                  <c:v>Average of 28/12/2009</c:v>
                </c:pt>
                <c:pt idx="11">
                  <c:v>Average of 6/01/2010</c:v>
                </c:pt>
              </c:strCache>
            </c:strRef>
          </c:cat>
          <c:val>
            <c:numRef>
              <c:f>SWD!$AC$6:$AC$17</c:f>
              <c:numCache>
                <c:formatCode>General</c:formatCode>
                <c:ptCount val="12"/>
                <c:pt idx="0">
                  <c:v>0</c:v>
                </c:pt>
                <c:pt idx="1">
                  <c:v>3.6999999999999886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62.799999999999969</c:v>
                </c:pt>
                <c:pt idx="8">
                  <c:v>98.09999999999998</c:v>
                </c:pt>
                <c:pt idx="9">
                  <c:v>111.64999999999998</c:v>
                </c:pt>
                <c:pt idx="10">
                  <c:v>143.95000000000002</c:v>
                </c:pt>
                <c:pt idx="11">
                  <c:v>174.14999999999998</c:v>
                </c:pt>
              </c:numCache>
            </c:numRef>
          </c:val>
        </c:ser>
        <c:ser>
          <c:idx val="3"/>
          <c:order val="3"/>
          <c:tx>
            <c:strRef>
              <c:f>SWD!$AD$2:$AD$5</c:f>
              <c:strCache>
                <c:ptCount val="1"/>
                <c:pt idx="0">
                  <c:v>150N - Sherwood - irr</c:v>
                </c:pt>
              </c:strCache>
            </c:strRef>
          </c:tx>
          <c:cat>
            <c:strRef>
              <c:f>SWD!$X$6:$X$17</c:f>
              <c:strCache>
                <c:ptCount val="12"/>
                <c:pt idx="0">
                  <c:v>Average of 23/10/2009</c:v>
                </c:pt>
                <c:pt idx="1">
                  <c:v>Average of 6/11/2009</c:v>
                </c:pt>
                <c:pt idx="2">
                  <c:v>Average of 10/11/2009</c:v>
                </c:pt>
                <c:pt idx="3">
                  <c:v>Average of 16/11/2009</c:v>
                </c:pt>
                <c:pt idx="4">
                  <c:v>Average of 20/11/2009</c:v>
                </c:pt>
                <c:pt idx="5">
                  <c:v>Average of 24/11/2009</c:v>
                </c:pt>
                <c:pt idx="6">
                  <c:v>Average of 27/11/2009</c:v>
                </c:pt>
                <c:pt idx="7">
                  <c:v>Average of 4/12/2009</c:v>
                </c:pt>
                <c:pt idx="8">
                  <c:v>Average of 12/12/2009</c:v>
                </c:pt>
                <c:pt idx="9">
                  <c:v>Average of 18/12/2009</c:v>
                </c:pt>
                <c:pt idx="10">
                  <c:v>Average of 28/12/2009</c:v>
                </c:pt>
                <c:pt idx="11">
                  <c:v>Average of 6/01/2010</c:v>
                </c:pt>
              </c:strCache>
            </c:strRef>
          </c:cat>
          <c:val>
            <c:numRef>
              <c:f>SWD!$AD$6:$AD$17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9.3499999999999517</c:v>
                </c:pt>
                <c:pt idx="8">
                  <c:v>31.149999999999949</c:v>
                </c:pt>
                <c:pt idx="9">
                  <c:v>53.25</c:v>
                </c:pt>
                <c:pt idx="10">
                  <c:v>66.549999999999969</c:v>
                </c:pt>
                <c:pt idx="11">
                  <c:v>70.400000000000006</c:v>
                </c:pt>
              </c:numCache>
            </c:numRef>
          </c:val>
        </c:ser>
        <c:marker val="1"/>
        <c:axId val="57189888"/>
        <c:axId val="57191808"/>
      </c:lineChart>
      <c:catAx>
        <c:axId val="57189888"/>
        <c:scaling>
          <c:orientation val="minMax"/>
        </c:scaling>
        <c:axPos val="b"/>
        <c:tickLblPos val="nextTo"/>
        <c:crossAx val="57191808"/>
        <c:crosses val="autoZero"/>
        <c:auto val="1"/>
        <c:lblAlgn val="ctr"/>
        <c:lblOffset val="100"/>
      </c:catAx>
      <c:valAx>
        <c:axId val="57191808"/>
        <c:scaling>
          <c:orientation val="minMax"/>
        </c:scaling>
        <c:axPos val="l"/>
        <c:majorGridlines/>
        <c:numFmt formatCode="General" sourceLinked="1"/>
        <c:tickLblPos val="nextTo"/>
        <c:crossAx val="57189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1</xdr:row>
      <xdr:rowOff>161924</xdr:rowOff>
    </xdr:from>
    <xdr:to>
      <xdr:col>13</xdr:col>
      <xdr:colOff>238124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1066800</xdr:colOff>
      <xdr:row>1</xdr:row>
      <xdr:rowOff>104775</xdr:rowOff>
    </xdr:from>
    <xdr:to>
      <xdr:col>25</xdr:col>
      <xdr:colOff>647700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48</xdr:row>
      <xdr:rowOff>104775</xdr:rowOff>
    </xdr:from>
    <xdr:to>
      <xdr:col>13</xdr:col>
      <xdr:colOff>352425</xdr:colOff>
      <xdr:row>62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9524</xdr:colOff>
      <xdr:row>4</xdr:row>
      <xdr:rowOff>104775</xdr:rowOff>
    </xdr:from>
    <xdr:to>
      <xdr:col>32</xdr:col>
      <xdr:colOff>676274</xdr:colOff>
      <xdr:row>27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mish Brown" refreshedDate="40185.903623495367" createdVersion="3" refreshedVersion="3" minRefreshableVersion="3" recordCount="575">
  <cacheSource type="worksheet">
    <worksheetSource ref="A1:AI1560" sheet="Soil water data"/>
  </cacheSource>
  <cacheFields count="35">
    <cacheField name="date" numFmtId="0">
      <sharedItems containsNonDate="0" containsDate="1" containsString="0" containsBlank="1" minDate="2009-10-23T00:00:00" maxDate="2010-12-07T00:00:00" count="13">
        <d v="2009-10-23T00:00:00"/>
        <d v="2009-11-06T00:00:00"/>
        <d v="2009-11-10T00:00:00"/>
        <d v="2009-11-16T00:00:00"/>
        <d v="2009-11-20T00:00:00"/>
        <d v="2009-11-24T00:00:00"/>
        <d v="2009-11-27T00:00:00"/>
        <d v="2009-12-04T00:00:00"/>
        <d v="2009-12-12T00:00:00"/>
        <d v="2009-12-18T00:00:00"/>
        <d v="2009-12-28T00:00:00"/>
        <d v="2010-12-06T00:00:00"/>
        <m/>
      </sharedItems>
    </cacheField>
    <cacheField name="plot" numFmtId="0">
      <sharedItems containsString="0" containsBlank="1" containsNumber="1" containsInteger="1" minValue="1" maxValue="64" count="65">
        <n v="1"/>
        <n v="3"/>
        <n v="5"/>
        <n v="7"/>
        <n v="9"/>
        <n v="11"/>
        <n v="13"/>
        <n v="15"/>
        <n v="17"/>
        <n v="19"/>
        <n v="21"/>
        <n v="23"/>
        <n v="25"/>
        <n v="27"/>
        <n v="29"/>
        <n v="31"/>
        <n v="33"/>
        <n v="35"/>
        <n v="37"/>
        <n v="39"/>
        <n v="41"/>
        <n v="43"/>
        <n v="45"/>
        <n v="47"/>
        <n v="49"/>
        <n v="51"/>
        <n v="53"/>
        <n v="55"/>
        <n v="57"/>
        <n v="59"/>
        <n v="61"/>
        <n v="63"/>
        <n v="2"/>
        <n v="4"/>
        <n v="6"/>
        <n v="8"/>
        <n v="10"/>
        <n v="12"/>
        <n v="14"/>
        <n v="16"/>
        <n v="18"/>
        <n v="20"/>
        <n v="22"/>
        <n v="24"/>
        <n v="26"/>
        <n v="28"/>
        <n v="32"/>
        <n v="34"/>
        <n v="36"/>
        <n v="38"/>
        <n v="40"/>
        <n v="42"/>
        <n v="44"/>
        <n v="46"/>
        <n v="48"/>
        <n v="50"/>
        <n v="52"/>
        <n v="54"/>
        <n v="56"/>
        <n v="58"/>
        <n v="60"/>
        <n v="62"/>
        <n v="64"/>
        <n v="30"/>
        <m/>
      </sharedItems>
    </cacheField>
    <cacheField name="treatment" numFmtId="0">
      <sharedItems containsBlank="1" count="3">
        <s v="150N"/>
        <s v="nil"/>
        <m/>
      </sharedItems>
    </cacheField>
    <cacheField name="cultivar" numFmtId="0">
      <sharedItems containsBlank="1" count="5">
        <s v="Sherwood"/>
        <s v="Dash"/>
        <s v="Omaka"/>
        <s v="CR125"/>
        <m/>
      </sharedItems>
    </cacheField>
    <cacheField name="irrigation" numFmtId="0">
      <sharedItems containsBlank="1" count="3">
        <s v="dry"/>
        <s v="irr"/>
        <m/>
      </sharedItems>
    </cacheField>
    <cacheField name="nitrogen" numFmtId="0">
      <sharedItems containsBlank="1" count="3">
        <s v="150N"/>
        <s v="nil"/>
        <m/>
      </sharedItems>
    </cacheField>
    <cacheField name="rep" numFmtId="0">
      <sharedItems containsString="0" containsBlank="1" containsNumber="1" containsInteger="1" minValue="1" maxValue="4"/>
    </cacheField>
    <cacheField name="?" numFmtId="0">
      <sharedItems containsString="0" containsBlank="1" containsNumber="1" containsInteger="1" minValue="1503" maxValue="1503"/>
    </cacheField>
    <cacheField name="standard" numFmtId="0">
      <sharedItems containsString="0" containsBlank="1" containsNumber="1" containsInteger="1" minValue="7486" maxValue="7584"/>
    </cacheField>
    <cacheField name="slope" numFmtId="0">
      <sharedItems containsString="0" containsBlank="1" containsNumber="1" minValue="21.48" maxValue="21.48"/>
    </cacheField>
    <cacheField name="int" numFmtId="0">
      <sharedItems containsString="0" containsBlank="1" containsNumber="1" minValue="-6.78" maxValue="0"/>
    </cacheField>
    <cacheField name="?2" numFmtId="0">
      <sharedItems containsString="0" containsBlank="1" containsNumber="1" containsInteger="1" minValue="436" maxValue="585"/>
    </cacheField>
    <cacheField name="marker" numFmtId="0">
      <sharedItems containsString="0" containsBlank="1" containsNumber="1" containsInteger="1" minValue="1" maxValue="64"/>
    </cacheField>
    <cacheField name="?3" numFmtId="0">
      <sharedItems containsString="0" containsBlank="1" containsNumber="1" containsInteger="1" minValue="3" maxValue="3"/>
    </cacheField>
    <cacheField name="year" numFmtId="0">
      <sharedItems containsString="0" containsBlank="1" containsNumber="1" containsInteger="1" minValue="9" maxValue="10"/>
    </cacheField>
    <cacheField name="month" numFmtId="0">
      <sharedItems containsString="0" containsBlank="1" containsNumber="1" containsInteger="1" minValue="1" maxValue="12"/>
    </cacheField>
    <cacheField name="day" numFmtId="0">
      <sharedItems containsString="0" containsBlank="1" containsNumber="1" containsInteger="1" minValue="4" maxValue="28"/>
    </cacheField>
    <cacheField name="hour" numFmtId="0">
      <sharedItems containsString="0" containsBlank="1" containsNumber="1" containsInteger="1" minValue="6" maxValue="18"/>
    </cacheField>
    <cacheField name="min" numFmtId="0">
      <sharedItems containsString="0" containsBlank="1" containsNumber="1" containsInteger="1" minValue="0" maxValue="57"/>
    </cacheField>
    <cacheField name="160" numFmtId="0">
      <sharedItems containsString="0" containsBlank="1" containsNumber="1" minValue="5.5" maxValue="43.3"/>
    </cacheField>
    <cacheField name="140" numFmtId="0">
      <sharedItems containsString="0" containsBlank="1" containsNumber="1" minValue="4.0999999999999996" maxValue="40.1"/>
    </cacheField>
    <cacheField name="120" numFmtId="0">
      <sharedItems containsString="0" containsBlank="1" containsNumber="1" minValue="7.6" maxValue="40.799999999999997"/>
    </cacheField>
    <cacheField name="100" numFmtId="0">
      <sharedItems containsString="0" containsBlank="1" containsNumber="1" minValue="6.2" maxValue="40.6"/>
    </cacheField>
    <cacheField name="80" numFmtId="0">
      <sharedItems containsString="0" containsBlank="1" containsNumber="1" minValue="4.5999999999999996" maxValue="38.6"/>
    </cacheField>
    <cacheField name="60" numFmtId="0">
      <sharedItems containsString="0" containsBlank="1" containsNumber="1" minValue="4.7" maxValue="36.200000000000003"/>
    </cacheField>
    <cacheField name="40" numFmtId="0">
      <sharedItems containsString="0" containsBlank="1" containsNumber="1" minValue="6.9" maxValue="34.4"/>
    </cacheField>
    <cacheField name="20" numFmtId="0">
      <sharedItems containsString="0" containsBlank="1" containsNumber="1" minValue="0" maxValue="40.6"/>
    </cacheField>
    <cacheField name="SWC_140-160" numFmtId="0">
      <sharedItems containsString="0" containsBlank="1" containsNumber="1" minValue="5.5" maxValue="38.1"/>
    </cacheField>
    <cacheField name="SWC_120-140" numFmtId="0">
      <sharedItems containsString="0" containsBlank="1" containsNumber="1" minValue="4.0999999999999996" maxValue="34.6"/>
    </cacheField>
    <cacheField name="SWC_100-120" numFmtId="0">
      <sharedItems containsString="0" containsBlank="1" containsNumber="1" minValue="7.6" maxValue="34.9"/>
    </cacheField>
    <cacheField name="SWC_80-100" numFmtId="0">
      <sharedItems containsString="0" containsBlank="1" containsNumber="1" minValue="6.2" maxValue="34.299999999999997"/>
    </cacheField>
    <cacheField name="SWC_60-80" numFmtId="0">
      <sharedItems containsString="0" containsBlank="1" containsNumber="1" minValue="4.5999999999999996" maxValue="32.200000000000003"/>
    </cacheField>
    <cacheField name="SWC_40-60" numFmtId="0">
      <sharedItems containsString="0" containsBlank="1" containsNumber="1" minValue="4.7" maxValue="30.1"/>
    </cacheField>
    <cacheField name="SWC_20-40" numFmtId="0">
      <sharedItems containsString="0" containsBlank="1" containsNumber="1" minValue="6.9" maxValue="30"/>
    </cacheField>
    <cacheField name="SWC_0-20" numFmtId="0">
      <sharedItems containsString="0" containsBlank="1" containsNumber="1" minValue="5.2" maxValue="40.6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mish Brown" refreshedDate="40185.911618634258" createdVersion="3" refreshedVersion="3" minRefreshableVersion="3" recordCount="573">
  <cacheSource type="worksheet">
    <worksheetSource ref="A1:AJ574" sheet="Soil water data"/>
  </cacheSource>
  <cacheFields count="36">
    <cacheField name="date" numFmtId="14">
      <sharedItems containsSemiMixedTypes="0" containsNonDate="0" containsDate="1" containsString="0" minDate="2009-10-23T00:00:00" maxDate="2010-12-07T00:00:00" count="13">
        <d v="2009-10-23T00:00:00"/>
        <d v="2009-11-06T00:00:00"/>
        <d v="2009-11-10T00:00:00"/>
        <d v="2009-11-16T00:00:00"/>
        <d v="2009-11-20T00:00:00"/>
        <d v="2009-11-24T00:00:00"/>
        <d v="2009-11-27T00:00:00"/>
        <d v="2009-12-04T00:00:00"/>
        <d v="2009-12-12T00:00:00"/>
        <d v="2009-12-18T00:00:00"/>
        <d v="2009-12-28T00:00:00"/>
        <d v="2010-01-06T00:00:00"/>
        <d v="2010-12-06T00:00:00" u="1"/>
      </sharedItems>
    </cacheField>
    <cacheField name="plot" numFmtId="0">
      <sharedItems containsSemiMixedTypes="0" containsString="0" containsNumber="1" containsInteger="1" minValue="1" maxValue="64" count="64">
        <n v="1"/>
        <n v="3"/>
        <n v="5"/>
        <n v="7"/>
        <n v="9"/>
        <n v="11"/>
        <n v="13"/>
        <n v="15"/>
        <n v="17"/>
        <n v="19"/>
        <n v="21"/>
        <n v="23"/>
        <n v="25"/>
        <n v="27"/>
        <n v="29"/>
        <n v="31"/>
        <n v="33"/>
        <n v="35"/>
        <n v="37"/>
        <n v="39"/>
        <n v="41"/>
        <n v="43"/>
        <n v="45"/>
        <n v="47"/>
        <n v="49"/>
        <n v="51"/>
        <n v="53"/>
        <n v="55"/>
        <n v="57"/>
        <n v="59"/>
        <n v="61"/>
        <n v="63"/>
        <n v="2"/>
        <n v="4"/>
        <n v="6"/>
        <n v="8"/>
        <n v="10"/>
        <n v="12"/>
        <n v="14"/>
        <n v="16"/>
        <n v="18"/>
        <n v="20"/>
        <n v="22"/>
        <n v="24"/>
        <n v="26"/>
        <n v="28"/>
        <n v="32"/>
        <n v="34"/>
        <n v="36"/>
        <n v="38"/>
        <n v="40"/>
        <n v="42"/>
        <n v="44"/>
        <n v="46"/>
        <n v="48"/>
        <n v="50"/>
        <n v="52"/>
        <n v="54"/>
        <n v="56"/>
        <n v="58"/>
        <n v="60"/>
        <n v="62"/>
        <n v="64"/>
        <n v="30"/>
      </sharedItems>
    </cacheField>
    <cacheField name="treatment" numFmtId="0">
      <sharedItems count="2">
        <s v="150N"/>
        <s v="nil"/>
      </sharedItems>
    </cacheField>
    <cacheField name="cultivar" numFmtId="0">
      <sharedItems count="4">
        <s v="Sherwood"/>
        <s v="Dash"/>
        <s v="Omaka"/>
        <s v="CR125"/>
      </sharedItems>
    </cacheField>
    <cacheField name="irrigation" numFmtId="0">
      <sharedItems count="2">
        <s v="dry"/>
        <s v="irr"/>
      </sharedItems>
    </cacheField>
    <cacheField name="nitrogen" numFmtId="0">
      <sharedItems/>
    </cacheField>
    <cacheField name="rep" numFmtId="0">
      <sharedItems containsSemiMixedTypes="0" containsString="0" containsNumber="1" containsInteger="1" minValue="1" maxValue="4"/>
    </cacheField>
    <cacheField name="?" numFmtId="0">
      <sharedItems containsSemiMixedTypes="0" containsString="0" containsNumber="1" containsInteger="1" minValue="1503" maxValue="1503"/>
    </cacheField>
    <cacheField name="standard" numFmtId="0">
      <sharedItems containsSemiMixedTypes="0" containsString="0" containsNumber="1" containsInteger="1" minValue="7486" maxValue="7584"/>
    </cacheField>
    <cacheField name="slope" numFmtId="0">
      <sharedItems containsSemiMixedTypes="0" containsString="0" containsNumber="1" minValue="21.48" maxValue="21.48"/>
    </cacheField>
    <cacheField name="int" numFmtId="0">
      <sharedItems containsSemiMixedTypes="0" containsString="0" containsNumber="1" minValue="-6.78" maxValue="0"/>
    </cacheField>
    <cacheField name="?2" numFmtId="0">
      <sharedItems containsSemiMixedTypes="0" containsString="0" containsNumber="1" containsInteger="1" minValue="436" maxValue="585"/>
    </cacheField>
    <cacheField name="marker" numFmtId="0">
      <sharedItems containsSemiMixedTypes="0" containsString="0" containsNumber="1" containsInteger="1" minValue="1" maxValue="64"/>
    </cacheField>
    <cacheField name="?3" numFmtId="0">
      <sharedItems containsSemiMixedTypes="0" containsString="0" containsNumber="1" containsInteger="1" minValue="3" maxValue="3"/>
    </cacheField>
    <cacheField name="year" numFmtId="0">
      <sharedItems containsSemiMixedTypes="0" containsString="0" containsNumber="1" containsInteger="1" minValue="9" maxValue="10"/>
    </cacheField>
    <cacheField name="month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4" maxValue="28"/>
    </cacheField>
    <cacheField name="hour" numFmtId="0">
      <sharedItems containsSemiMixedTypes="0" containsString="0" containsNumber="1" containsInteger="1" minValue="6" maxValue="18"/>
    </cacheField>
    <cacheField name="min" numFmtId="0">
      <sharedItems containsSemiMixedTypes="0" containsString="0" containsNumber="1" containsInteger="1" minValue="0" maxValue="57"/>
    </cacheField>
    <cacheField name="160" numFmtId="0">
      <sharedItems containsSemiMixedTypes="0" containsString="0" containsNumber="1" minValue="5.5" maxValue="43.3"/>
    </cacheField>
    <cacheField name="140" numFmtId="0">
      <sharedItems containsSemiMixedTypes="0" containsString="0" containsNumber="1" minValue="4.0999999999999996" maxValue="40.1"/>
    </cacheField>
    <cacheField name="120" numFmtId="0">
      <sharedItems containsSemiMixedTypes="0" containsString="0" containsNumber="1" minValue="7.6" maxValue="40.799999999999997"/>
    </cacheField>
    <cacheField name="100" numFmtId="0">
      <sharedItems containsSemiMixedTypes="0" containsString="0" containsNumber="1" minValue="6.2" maxValue="40.6"/>
    </cacheField>
    <cacheField name="80" numFmtId="0">
      <sharedItems containsSemiMixedTypes="0" containsString="0" containsNumber="1" minValue="4.5999999999999996" maxValue="38.6"/>
    </cacheField>
    <cacheField name="60" numFmtId="0">
      <sharedItems containsSemiMixedTypes="0" containsString="0" containsNumber="1" minValue="4.7" maxValue="36.200000000000003"/>
    </cacheField>
    <cacheField name="40" numFmtId="0">
      <sharedItems containsSemiMixedTypes="0" containsString="0" containsNumber="1" minValue="6.9" maxValue="34.4"/>
    </cacheField>
    <cacheField name="20" numFmtId="0">
      <sharedItems containsString="0" containsBlank="1" containsNumber="1" minValue="0" maxValue="40.6"/>
    </cacheField>
    <cacheField name="SWC_140-160" numFmtId="0">
      <sharedItems containsSemiMixedTypes="0" containsString="0" containsNumber="1" minValue="5.5" maxValue="38.1"/>
    </cacheField>
    <cacheField name="SWC_120-140" numFmtId="0">
      <sharedItems containsSemiMixedTypes="0" containsString="0" containsNumber="1" minValue="4.0999999999999996" maxValue="34.6"/>
    </cacheField>
    <cacheField name="SWC_100-120" numFmtId="0">
      <sharedItems containsSemiMixedTypes="0" containsString="0" containsNumber="1" minValue="7.6" maxValue="34.9"/>
    </cacheField>
    <cacheField name="SWC_80-100" numFmtId="0">
      <sharedItems containsSemiMixedTypes="0" containsString="0" containsNumber="1" minValue="6.2" maxValue="34.299999999999997"/>
    </cacheField>
    <cacheField name="SWC_60-80" numFmtId="0">
      <sharedItems containsSemiMixedTypes="0" containsString="0" containsNumber="1" minValue="4.5999999999999996" maxValue="32.200000000000003"/>
    </cacheField>
    <cacheField name="SWC_40-60" numFmtId="0">
      <sharedItems containsSemiMixedTypes="0" containsString="0" containsNumber="1" minValue="4.7" maxValue="30.1"/>
    </cacheField>
    <cacheField name="SWC_20-40" numFmtId="0">
      <sharedItems containsSemiMixedTypes="0" containsString="0" containsNumber="1" minValue="6.9" maxValue="30"/>
    </cacheField>
    <cacheField name="SWC_0-20" numFmtId="0">
      <sharedItems containsString="0" containsBlank="1" containsNumber="1" minValue="5.2" maxValue="40.6"/>
    </cacheField>
    <cacheField name="total SWC" numFmtId="0">
      <sharedItems containsMixedTypes="1" containsNumber="1" minValue="142" maxValue="474.20000000000005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amish Brown" refreshedDate="40185.918816666664" createdVersion="3" refreshedVersion="3" minRefreshableVersion="3" recordCount="32">
  <cacheSource type="worksheet">
    <worksheetSource ref="B81:P113" sheet="Water use calculations"/>
  </cacheSource>
  <cacheFields count="15">
    <cacheField name="plot" numFmtId="0">
      <sharedItems containsSemiMixedTypes="0" containsString="0" containsNumber="1" containsInteger="1" minValue="2" maxValue="64"/>
    </cacheField>
    <cacheField name="cultivar" numFmtId="0">
      <sharedItems count="4">
        <s v="CR125"/>
        <s v="Dash"/>
        <s v="Omaka"/>
        <s v="Sherwood"/>
      </sharedItems>
    </cacheField>
    <cacheField name="irrigation" numFmtId="0">
      <sharedItems count="2">
        <s v="dry"/>
        <s v="irr"/>
      </sharedItems>
    </cacheField>
    <cacheField name="nitrogen" numFmtId="0">
      <sharedItems/>
    </cacheField>
    <cacheField name="6/11/2009" numFmtId="0">
      <sharedItems containsSemiMixedTypes="0" containsString="0" containsNumber="1" containsInteger="1" minValue="0" maxValue="0"/>
    </cacheField>
    <cacheField name="10/11/2009" numFmtId="0">
      <sharedItems containsString="0" containsBlank="1" containsNumber="1" minValue="7.3999999999999773" maxValue="25.800000000000011"/>
    </cacheField>
    <cacheField name="16/11/2009" numFmtId="0">
      <sharedItems containsString="0" containsBlank="1" containsNumber="1" minValue="20.319999999999972" maxValue="39.720000000000063"/>
    </cacheField>
    <cacheField name="20/11/2009" numFmtId="0">
      <sharedItems containsString="0" containsBlank="1" containsNumber="1" minValue="36.520000000000024" maxValue="72.71999999999997"/>
    </cacheField>
    <cacheField name="24/11/2009" numFmtId="0">
      <sharedItems containsString="0" containsBlank="1" containsNumber="1" minValue="42.399999999999984" maxValue="86.200000000000045"/>
    </cacheField>
    <cacheField name="27/11/2009" numFmtId="0">
      <sharedItems containsString="0" containsBlank="1" containsNumber="1" minValue="59.199999999999939" maxValue="104"/>
    </cacheField>
    <cacheField name="4/12/2009" numFmtId="0">
      <sharedItems containsString="0" containsBlank="1" containsNumber="1" minValue="55.000000000000014" maxValue="114.20000000000006"/>
    </cacheField>
    <cacheField name="12/12/2009" numFmtId="0">
      <sharedItems containsString="0" containsBlank="1" containsNumber="1" minValue="83.299999999999969" maxValue="152.30000000000007"/>
    </cacheField>
    <cacheField name="18/12/2009" numFmtId="0">
      <sharedItems containsString="0" containsBlank="1" containsNumber="1" minValue="115.69999999999996" maxValue="191.90000000000006"/>
    </cacheField>
    <cacheField name="28/12/2009" numFmtId="0">
      <sharedItems containsString="0" containsBlank="1" containsNumber="1" minValue="145.69999999999999" maxValue="246.50000000000006"/>
    </cacheField>
    <cacheField name="6/01/2010" numFmtId="0">
      <sharedItems containsString="0" containsBlank="1" containsNumber="1" minValue="171.10000000000002" maxValue="332.1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amish Brown" refreshedDate="40189.436545833334" createdVersion="3" refreshedVersion="3" minRefreshableVersion="3" recordCount="64">
  <cacheSource type="worksheet">
    <worksheetSource ref="B72:Q136" sheet="SWD"/>
  </cacheSource>
  <cacheFields count="16">
    <cacheField name="Nitrogen" numFmtId="0">
      <sharedItems count="2">
        <s v="nil"/>
        <s v="150N"/>
      </sharedItems>
    </cacheField>
    <cacheField name="cultivar" numFmtId="0">
      <sharedItems count="4">
        <s v="CR125"/>
        <s v="Dash"/>
        <s v="Omaka"/>
        <s v="Sherwood"/>
      </sharedItems>
    </cacheField>
    <cacheField name="irrigation" numFmtId="0">
      <sharedItems count="2">
        <s v="dry"/>
        <s v="irr"/>
      </sharedItems>
    </cacheField>
    <cacheField name="1" numFmtId="0">
      <sharedItems containsNonDate="0" containsString="0" containsBlank="1"/>
    </cacheField>
    <cacheField name="23/10/2009" numFmtId="0">
      <sharedItems containsMixedTypes="1" containsNumber="1" minValue="0" maxValue="35.000000000000057"/>
    </cacheField>
    <cacheField name="6/11/2009" numFmtId="0">
      <sharedItems containsMixedTypes="1" containsNumber="1" minValue="0" maxValue="31.400000000000034"/>
    </cacheField>
    <cacheField name="10/11/2009" numFmtId="0">
      <sharedItems containsMixedTypes="1" containsNumber="1" minValue="2.4000000000000341" maxValue="38.800000000000011"/>
    </cacheField>
    <cacheField name="16/11/2009" numFmtId="0">
      <sharedItems containsMixedTypes="1" containsNumber="1" minValue="6.7200000000000841" maxValue="41.920000000000016"/>
    </cacheField>
    <cacheField name="20/11/2009" numFmtId="0">
      <sharedItems containsMixedTypes="1" containsNumber="1" minValue="0.92000000000007276" maxValue="63.319999999999936"/>
    </cacheField>
    <cacheField name="24/11/2009" numFmtId="0">
      <sharedItems containsMixedTypes="1" containsNumber="1" minValue="5.5999999999999659" maxValue="68.199999999999932"/>
    </cacheField>
    <cacheField name="27/11/2009" numFmtId="0">
      <sharedItems containsMixedTypes="1" containsNumber="1" minValue="0" maxValue="84.399999999999977"/>
    </cacheField>
    <cacheField name="4/12/2009" numFmtId="0">
      <sharedItems containsSemiMixedTypes="0" containsString="0" containsNumber="1" minValue="0" maxValue="87.400000000000034"/>
    </cacheField>
    <cacheField name="12/12/2009" numFmtId="0">
      <sharedItems containsSemiMixedTypes="0" containsString="0" containsNumber="1" minValue="15.599999999999966" maxValue="121.60000000000002"/>
    </cacheField>
    <cacheField name="18/12/2009" numFmtId="0">
      <sharedItems containsSemiMixedTypes="0" containsString="0" containsNumber="1" minValue="36.400000000000034" maxValue="139.6"/>
    </cacheField>
    <cacheField name="28/12/2009" numFmtId="0">
      <sharedItems containsSemiMixedTypes="0" containsString="0" containsNumber="1" minValue="40.800000000000011" maxValue="178.80000000000004"/>
    </cacheField>
    <cacheField name="6/01/2010" numFmtId="0">
      <sharedItems containsSemiMixedTypes="0" containsString="0" containsNumber="1" minValue="19" maxValue="204.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5">
  <r>
    <x v="0"/>
    <x v="0"/>
    <x v="0"/>
    <x v="0"/>
    <x v="0"/>
    <x v="0"/>
    <n v="1"/>
    <n v="1503"/>
    <n v="7540"/>
    <n v="21.48"/>
    <n v="-6.78"/>
    <n v="561"/>
    <n v="1"/>
    <n v="3"/>
    <n v="9"/>
    <n v="10"/>
    <n v="23"/>
    <n v="13"/>
    <n v="32"/>
    <n v="25.4"/>
    <n v="28.4"/>
    <n v="29.4"/>
    <n v="21.4"/>
    <n v="20.9"/>
    <n v="26.5"/>
    <n v="29.6"/>
    <n v="26.6"/>
    <n v="25.4"/>
    <n v="28.4"/>
    <n v="29.4"/>
    <n v="21.4"/>
    <n v="20.9"/>
    <n v="26.5"/>
    <n v="29.6"/>
    <n v="26.6"/>
  </r>
  <r>
    <x v="0"/>
    <x v="1"/>
    <x v="1"/>
    <x v="0"/>
    <x v="1"/>
    <x v="1"/>
    <n v="1"/>
    <n v="1503"/>
    <n v="7540"/>
    <n v="21.48"/>
    <n v="-6.78"/>
    <n v="560"/>
    <n v="2"/>
    <n v="3"/>
    <n v="9"/>
    <n v="10"/>
    <n v="23"/>
    <n v="13"/>
    <n v="31"/>
    <n v="18.600000000000001"/>
    <n v="19.399999999999999"/>
    <n v="14.6"/>
    <n v="18.5"/>
    <n v="22.6"/>
    <n v="28.3"/>
    <n v="26.4"/>
    <n v="26.1"/>
    <n v="18.600000000000001"/>
    <n v="19.399999999999999"/>
    <n v="14.6"/>
    <n v="18.5"/>
    <n v="22.6"/>
    <n v="28.3"/>
    <n v="26.4"/>
    <n v="26.1"/>
  </r>
  <r>
    <x v="0"/>
    <x v="2"/>
    <x v="1"/>
    <x v="1"/>
    <x v="0"/>
    <x v="1"/>
    <n v="1"/>
    <n v="1503"/>
    <n v="7540"/>
    <n v="21.48"/>
    <n v="-6.78"/>
    <n v="559"/>
    <n v="3"/>
    <n v="3"/>
    <n v="9"/>
    <n v="10"/>
    <n v="23"/>
    <n v="13"/>
    <n v="44"/>
    <n v="17"/>
    <n v="11.7"/>
    <n v="26.2"/>
    <n v="26.7"/>
    <n v="25.6"/>
    <n v="29"/>
    <n v="27.6"/>
    <n v="27.2"/>
    <n v="17"/>
    <n v="11.7"/>
    <n v="26.2"/>
    <n v="26.7"/>
    <n v="25.6"/>
    <n v="29"/>
    <n v="27.6"/>
    <n v="27.2"/>
  </r>
  <r>
    <x v="0"/>
    <x v="3"/>
    <x v="0"/>
    <x v="1"/>
    <x v="1"/>
    <x v="0"/>
    <n v="1"/>
    <n v="1503"/>
    <n v="7540"/>
    <n v="21.48"/>
    <n v="-6.78"/>
    <n v="558"/>
    <n v="4"/>
    <n v="3"/>
    <n v="9"/>
    <n v="10"/>
    <n v="23"/>
    <n v="13"/>
    <n v="41"/>
    <n v="23.8"/>
    <n v="24.9"/>
    <n v="29.3"/>
    <n v="31.5"/>
    <n v="26.1"/>
    <n v="29.6"/>
    <n v="26.6"/>
    <n v="25"/>
    <n v="23.8"/>
    <n v="24.9"/>
    <n v="29.3"/>
    <n v="31.5"/>
    <n v="26.1"/>
    <n v="29.6"/>
    <n v="26.6"/>
    <n v="25"/>
  </r>
  <r>
    <x v="0"/>
    <x v="4"/>
    <x v="0"/>
    <x v="2"/>
    <x v="0"/>
    <x v="0"/>
    <n v="1"/>
    <n v="1503"/>
    <n v="7540"/>
    <n v="21.48"/>
    <n v="-6.78"/>
    <n v="557"/>
    <n v="5"/>
    <n v="3"/>
    <n v="9"/>
    <n v="10"/>
    <n v="23"/>
    <n v="13"/>
    <n v="54"/>
    <n v="28.2"/>
    <n v="22.8"/>
    <n v="23"/>
    <n v="29.1"/>
    <n v="29.8"/>
    <n v="27.1"/>
    <n v="26.4"/>
    <n v="25.4"/>
    <n v="28.2"/>
    <n v="22.8"/>
    <n v="23"/>
    <n v="29.1"/>
    <n v="29.8"/>
    <n v="27.1"/>
    <n v="26.4"/>
    <n v="25.4"/>
  </r>
  <r>
    <x v="0"/>
    <x v="5"/>
    <x v="0"/>
    <x v="3"/>
    <x v="0"/>
    <x v="0"/>
    <n v="1"/>
    <n v="1503"/>
    <n v="7540"/>
    <n v="21.48"/>
    <n v="-6.78"/>
    <n v="556"/>
    <n v="6"/>
    <n v="3"/>
    <n v="9"/>
    <n v="10"/>
    <n v="23"/>
    <n v="13"/>
    <n v="51"/>
    <n v="32.9"/>
    <n v="31.8"/>
    <n v="29.1"/>
    <n v="27.7"/>
    <n v="26.8"/>
    <n v="26.7"/>
    <n v="27.9"/>
    <n v="0"/>
    <n v="32.9"/>
    <n v="31.8"/>
    <n v="29.1"/>
    <n v="27.7"/>
    <n v="26.8"/>
    <n v="26.7"/>
    <n v="27.9"/>
    <m/>
  </r>
  <r>
    <x v="0"/>
    <x v="6"/>
    <x v="1"/>
    <x v="3"/>
    <x v="1"/>
    <x v="1"/>
    <n v="1"/>
    <n v="1503"/>
    <n v="7540"/>
    <n v="21.48"/>
    <n v="-6.78"/>
    <n v="555"/>
    <n v="7"/>
    <n v="3"/>
    <n v="9"/>
    <n v="10"/>
    <n v="23"/>
    <n v="14"/>
    <n v="5"/>
    <n v="7.8"/>
    <n v="13.9"/>
    <n v="21.9"/>
    <n v="15.7"/>
    <n v="20"/>
    <n v="24.6"/>
    <n v="27.8"/>
    <n v="24"/>
    <n v="7.8"/>
    <n v="13.9"/>
    <n v="21.9"/>
    <n v="15.7"/>
    <n v="20"/>
    <n v="24.6"/>
    <n v="27.8"/>
    <n v="24"/>
  </r>
  <r>
    <x v="0"/>
    <x v="7"/>
    <x v="0"/>
    <x v="2"/>
    <x v="1"/>
    <x v="0"/>
    <n v="1"/>
    <n v="1503"/>
    <n v="7540"/>
    <n v="21.48"/>
    <n v="-6.78"/>
    <n v="554"/>
    <n v="8"/>
    <n v="3"/>
    <n v="9"/>
    <n v="10"/>
    <n v="23"/>
    <n v="14"/>
    <n v="10"/>
    <n v="34.6"/>
    <n v="26.9"/>
    <n v="26.5"/>
    <n v="28.6"/>
    <n v="25.3"/>
    <n v="25.2"/>
    <n v="26.1"/>
    <n v="26.6"/>
    <n v="34.6"/>
    <n v="26.9"/>
    <n v="26.5"/>
    <n v="28.6"/>
    <n v="25.3"/>
    <n v="25.2"/>
    <n v="26.1"/>
    <n v="26.6"/>
  </r>
  <r>
    <x v="0"/>
    <x v="8"/>
    <x v="1"/>
    <x v="0"/>
    <x v="1"/>
    <x v="1"/>
    <n v="2"/>
    <n v="1503"/>
    <n v="7540"/>
    <n v="21.48"/>
    <n v="-6.78"/>
    <n v="553"/>
    <n v="9"/>
    <n v="3"/>
    <n v="9"/>
    <n v="10"/>
    <n v="23"/>
    <n v="14"/>
    <n v="15"/>
    <n v="23"/>
    <n v="33.299999999999997"/>
    <n v="29.2"/>
    <n v="20.6"/>
    <n v="28.9"/>
    <n v="23.5"/>
    <n v="22.3"/>
    <m/>
    <n v="23"/>
    <n v="33.299999999999997"/>
    <n v="29.2"/>
    <n v="20.6"/>
    <n v="28.9"/>
    <n v="23.5"/>
    <n v="22.3"/>
    <m/>
  </r>
  <r>
    <x v="0"/>
    <x v="9"/>
    <x v="1"/>
    <x v="3"/>
    <x v="1"/>
    <x v="1"/>
    <n v="2"/>
    <n v="1503"/>
    <n v="7540"/>
    <n v="21.48"/>
    <n v="-6.78"/>
    <n v="552"/>
    <n v="10"/>
    <n v="3"/>
    <n v="9"/>
    <n v="10"/>
    <n v="23"/>
    <n v="14"/>
    <n v="20"/>
    <n v="25.4"/>
    <n v="28.6"/>
    <n v="30.4"/>
    <n v="26.8"/>
    <n v="28.4"/>
    <n v="25.5"/>
    <n v="25.4"/>
    <m/>
    <n v="25.4"/>
    <n v="28.6"/>
    <n v="30.4"/>
    <n v="26.8"/>
    <n v="28.4"/>
    <n v="25.5"/>
    <n v="25.4"/>
    <m/>
  </r>
  <r>
    <x v="0"/>
    <x v="10"/>
    <x v="1"/>
    <x v="2"/>
    <x v="0"/>
    <x v="1"/>
    <n v="2"/>
    <n v="1503"/>
    <n v="7540"/>
    <n v="21.48"/>
    <n v="-6.78"/>
    <n v="551"/>
    <n v="11"/>
    <n v="3"/>
    <n v="9"/>
    <n v="10"/>
    <n v="23"/>
    <n v="14"/>
    <n v="25"/>
    <n v="35.1"/>
    <n v="32.9"/>
    <n v="26.6"/>
    <n v="29.5"/>
    <n v="26.8"/>
    <n v="25.8"/>
    <n v="28"/>
    <n v="25.7"/>
    <n v="35.1"/>
    <n v="32.9"/>
    <n v="26.6"/>
    <n v="29.5"/>
    <n v="26.8"/>
    <n v="25.8"/>
    <n v="28"/>
    <n v="25.7"/>
  </r>
  <r>
    <x v="0"/>
    <x v="11"/>
    <x v="0"/>
    <x v="1"/>
    <x v="1"/>
    <x v="0"/>
    <n v="2"/>
    <n v="1503"/>
    <n v="7540"/>
    <n v="21.48"/>
    <n v="-6.78"/>
    <n v="550"/>
    <n v="12"/>
    <n v="3"/>
    <n v="9"/>
    <n v="10"/>
    <n v="23"/>
    <n v="14"/>
    <n v="30"/>
    <n v="31.4"/>
    <n v="28.7"/>
    <n v="28.5"/>
    <n v="29"/>
    <n v="28.5"/>
    <n v="28.3"/>
    <n v="28.9"/>
    <m/>
    <n v="31.4"/>
    <n v="28.7"/>
    <n v="28.5"/>
    <n v="29"/>
    <n v="28.5"/>
    <n v="28.3"/>
    <n v="28.9"/>
    <m/>
  </r>
  <r>
    <x v="0"/>
    <x v="12"/>
    <x v="1"/>
    <x v="0"/>
    <x v="0"/>
    <x v="1"/>
    <n v="2"/>
    <n v="1503"/>
    <n v="7540"/>
    <n v="21.48"/>
    <n v="-6.78"/>
    <n v="549"/>
    <n v="13"/>
    <n v="3"/>
    <n v="9"/>
    <n v="10"/>
    <n v="23"/>
    <n v="14"/>
    <n v="35"/>
    <n v="31.7"/>
    <n v="29.7"/>
    <n v="27.3"/>
    <n v="22.3"/>
    <n v="28.4"/>
    <n v="28.4"/>
    <n v="27.5"/>
    <n v="18.600000000000001"/>
    <n v="31.7"/>
    <n v="29.7"/>
    <n v="27.3"/>
    <n v="22.3"/>
    <n v="28.4"/>
    <n v="28.4"/>
    <n v="27.5"/>
    <n v="18.600000000000001"/>
  </r>
  <r>
    <x v="0"/>
    <x v="13"/>
    <x v="1"/>
    <x v="1"/>
    <x v="0"/>
    <x v="1"/>
    <n v="2"/>
    <n v="1503"/>
    <n v="7540"/>
    <n v="21.48"/>
    <n v="-6.78"/>
    <n v="548"/>
    <n v="13"/>
    <n v="3"/>
    <n v="9"/>
    <n v="10"/>
    <n v="23"/>
    <n v="14"/>
    <n v="40"/>
    <n v="23.6"/>
    <n v="25.3"/>
    <n v="34"/>
    <n v="29.4"/>
    <n v="28.1"/>
    <n v="26"/>
    <n v="26.2"/>
    <n v="21.2"/>
    <n v="23.6"/>
    <n v="25.3"/>
    <n v="34"/>
    <n v="29.4"/>
    <n v="28.1"/>
    <n v="26"/>
    <n v="26.2"/>
    <n v="21.2"/>
  </r>
  <r>
    <x v="0"/>
    <x v="14"/>
    <x v="0"/>
    <x v="2"/>
    <x v="1"/>
    <x v="0"/>
    <n v="2"/>
    <n v="1503"/>
    <n v="7540"/>
    <n v="21.48"/>
    <n v="-6.78"/>
    <n v="547"/>
    <n v="15"/>
    <n v="3"/>
    <n v="9"/>
    <n v="10"/>
    <n v="23"/>
    <n v="14"/>
    <n v="45"/>
    <n v="19.7"/>
    <n v="30.1"/>
    <n v="34.5"/>
    <n v="29.9"/>
    <n v="29.8"/>
    <n v="24.5"/>
    <n v="27.2"/>
    <m/>
    <n v="19.7"/>
    <n v="30.1"/>
    <n v="34.5"/>
    <n v="29.9"/>
    <n v="29.8"/>
    <n v="24.5"/>
    <n v="27.2"/>
    <m/>
  </r>
  <r>
    <x v="0"/>
    <x v="15"/>
    <x v="0"/>
    <x v="3"/>
    <x v="0"/>
    <x v="0"/>
    <n v="2"/>
    <n v="1503"/>
    <n v="7540"/>
    <n v="21.48"/>
    <n v="-6.78"/>
    <n v="546"/>
    <n v="16"/>
    <n v="3"/>
    <n v="9"/>
    <n v="10"/>
    <n v="23"/>
    <n v="14"/>
    <n v="51"/>
    <n v="25.5"/>
    <n v="19.899999999999999"/>
    <n v="19.7"/>
    <n v="28.1"/>
    <n v="24"/>
    <n v="23.9"/>
    <n v="27.4"/>
    <n v="24.3"/>
    <n v="25.5"/>
    <n v="19.899999999999999"/>
    <n v="19.7"/>
    <n v="28.1"/>
    <n v="24"/>
    <n v="23.9"/>
    <n v="27.4"/>
    <n v="24.3"/>
  </r>
  <r>
    <x v="0"/>
    <x v="16"/>
    <x v="0"/>
    <x v="3"/>
    <x v="1"/>
    <x v="0"/>
    <n v="3"/>
    <n v="1503"/>
    <n v="7540"/>
    <n v="21.48"/>
    <n v="-6.78"/>
    <n v="545"/>
    <n v="17"/>
    <n v="3"/>
    <n v="9"/>
    <n v="10"/>
    <n v="23"/>
    <n v="14"/>
    <n v="56"/>
    <n v="38.1"/>
    <n v="34.6"/>
    <n v="31.7"/>
    <n v="31.6"/>
    <n v="23.8"/>
    <n v="26.3"/>
    <n v="27.6"/>
    <m/>
    <n v="38.1"/>
    <n v="34.6"/>
    <n v="31.7"/>
    <n v="31.6"/>
    <n v="23.8"/>
    <n v="26.3"/>
    <n v="27.6"/>
    <m/>
  </r>
  <r>
    <x v="0"/>
    <x v="17"/>
    <x v="1"/>
    <x v="2"/>
    <x v="0"/>
    <x v="1"/>
    <n v="3"/>
    <n v="1503"/>
    <n v="7540"/>
    <n v="21.48"/>
    <n v="-6.78"/>
    <n v="544"/>
    <n v="18"/>
    <n v="3"/>
    <n v="9"/>
    <n v="10"/>
    <n v="23"/>
    <n v="15"/>
    <n v="1"/>
    <n v="28.4"/>
    <n v="23.4"/>
    <n v="30.2"/>
    <n v="29"/>
    <n v="27.6"/>
    <n v="25.7"/>
    <n v="26.6"/>
    <n v="24.3"/>
    <n v="28.4"/>
    <n v="23.4"/>
    <n v="30.2"/>
    <n v="29"/>
    <n v="27.6"/>
    <n v="25.7"/>
    <n v="26.6"/>
    <n v="24.3"/>
  </r>
  <r>
    <x v="0"/>
    <x v="18"/>
    <x v="0"/>
    <x v="2"/>
    <x v="1"/>
    <x v="0"/>
    <n v="3"/>
    <n v="1503"/>
    <n v="7540"/>
    <n v="21.48"/>
    <n v="-6.78"/>
    <n v="543"/>
    <n v="19"/>
    <n v="3"/>
    <n v="9"/>
    <n v="10"/>
    <n v="23"/>
    <n v="15"/>
    <n v="6"/>
    <n v="23.9"/>
    <n v="19"/>
    <n v="16.2"/>
    <n v="26.4"/>
    <n v="22.5"/>
    <n v="27.1"/>
    <n v="26.6"/>
    <m/>
    <n v="23.9"/>
    <n v="19"/>
    <n v="16.2"/>
    <n v="26.4"/>
    <n v="22.5"/>
    <n v="27.1"/>
    <n v="26.6"/>
    <m/>
  </r>
  <r>
    <x v="0"/>
    <x v="19"/>
    <x v="1"/>
    <x v="0"/>
    <x v="0"/>
    <x v="1"/>
    <n v="3"/>
    <n v="1503"/>
    <n v="7540"/>
    <n v="21.48"/>
    <n v="-6.78"/>
    <n v="542"/>
    <n v="20"/>
    <n v="3"/>
    <n v="9"/>
    <n v="10"/>
    <n v="23"/>
    <n v="15"/>
    <n v="11"/>
    <n v="18.8"/>
    <n v="22.7"/>
    <n v="33.799999999999997"/>
    <n v="22"/>
    <n v="29"/>
    <n v="28.4"/>
    <n v="26.6"/>
    <n v="26.5"/>
    <n v="18.8"/>
    <n v="22.7"/>
    <n v="33.799999999999997"/>
    <n v="22"/>
    <n v="29"/>
    <n v="28.4"/>
    <n v="26.6"/>
    <n v="26.5"/>
  </r>
  <r>
    <x v="0"/>
    <x v="20"/>
    <x v="0"/>
    <x v="0"/>
    <x v="1"/>
    <x v="0"/>
    <n v="3"/>
    <n v="1503"/>
    <n v="7540"/>
    <n v="21.48"/>
    <n v="-6.78"/>
    <n v="541"/>
    <n v="21"/>
    <n v="3"/>
    <n v="9"/>
    <n v="10"/>
    <n v="23"/>
    <n v="15"/>
    <n v="16"/>
    <n v="29.9"/>
    <n v="27.4"/>
    <n v="33.6"/>
    <n v="31.2"/>
    <n v="30"/>
    <n v="27"/>
    <n v="29.3"/>
    <m/>
    <n v="29.9"/>
    <n v="27.4"/>
    <n v="33.6"/>
    <n v="31.2"/>
    <n v="30"/>
    <n v="27"/>
    <n v="29.3"/>
    <m/>
  </r>
  <r>
    <x v="0"/>
    <x v="21"/>
    <x v="0"/>
    <x v="1"/>
    <x v="1"/>
    <x v="0"/>
    <n v="3"/>
    <n v="1503"/>
    <n v="7540"/>
    <n v="21.48"/>
    <n v="-6.78"/>
    <n v="540"/>
    <n v="22"/>
    <n v="3"/>
    <n v="9"/>
    <n v="10"/>
    <n v="23"/>
    <n v="15"/>
    <n v="21"/>
    <n v="15"/>
    <n v="18.2"/>
    <n v="16.2"/>
    <n v="31.9"/>
    <n v="27.1"/>
    <n v="25.5"/>
    <n v="27.9"/>
    <m/>
    <n v="15"/>
    <n v="18.2"/>
    <n v="16.2"/>
    <n v="31.9"/>
    <n v="27.1"/>
    <n v="25.5"/>
    <n v="27.9"/>
    <m/>
  </r>
  <r>
    <x v="0"/>
    <x v="22"/>
    <x v="0"/>
    <x v="3"/>
    <x v="0"/>
    <x v="0"/>
    <n v="3"/>
    <n v="1503"/>
    <n v="7540"/>
    <n v="21.48"/>
    <n v="-6.78"/>
    <n v="539"/>
    <n v="23"/>
    <n v="3"/>
    <n v="9"/>
    <n v="10"/>
    <n v="23"/>
    <n v="15"/>
    <n v="26"/>
    <n v="18.8"/>
    <n v="27"/>
    <n v="30.4"/>
    <n v="30.2"/>
    <n v="30.8"/>
    <n v="23.5"/>
    <n v="26.4"/>
    <n v="22.9"/>
    <n v="18.8"/>
    <n v="27"/>
    <n v="30.4"/>
    <n v="30.2"/>
    <n v="30.8"/>
    <n v="23.5"/>
    <n v="26.4"/>
    <n v="22.9"/>
  </r>
  <r>
    <x v="0"/>
    <x v="23"/>
    <x v="0"/>
    <x v="1"/>
    <x v="0"/>
    <x v="0"/>
    <n v="3"/>
    <n v="1503"/>
    <n v="7540"/>
    <n v="21.48"/>
    <n v="-6.78"/>
    <n v="538"/>
    <n v="24"/>
    <n v="3"/>
    <n v="9"/>
    <n v="10"/>
    <n v="23"/>
    <n v="15"/>
    <n v="31"/>
    <n v="17.600000000000001"/>
    <n v="25.9"/>
    <n v="31.8"/>
    <n v="28.8"/>
    <n v="27.4"/>
    <n v="22.4"/>
    <n v="27.2"/>
    <n v="25"/>
    <n v="17.600000000000001"/>
    <n v="25.9"/>
    <n v="31.8"/>
    <n v="28.8"/>
    <n v="27.4"/>
    <n v="22.4"/>
    <n v="27.2"/>
    <n v="25"/>
  </r>
  <r>
    <x v="0"/>
    <x v="24"/>
    <x v="0"/>
    <x v="0"/>
    <x v="0"/>
    <x v="0"/>
    <n v="4"/>
    <n v="1503"/>
    <n v="7540"/>
    <n v="21.48"/>
    <n v="-6.78"/>
    <n v="537"/>
    <n v="25"/>
    <n v="3"/>
    <n v="9"/>
    <n v="10"/>
    <n v="23"/>
    <n v="15"/>
    <n v="37"/>
    <n v="23.5"/>
    <n v="23.8"/>
    <n v="34.9"/>
    <n v="33.4"/>
    <n v="28.5"/>
    <n v="20.399999999999999"/>
    <n v="25.4"/>
    <n v="22.7"/>
    <n v="23.5"/>
    <n v="23.8"/>
    <n v="34.9"/>
    <n v="33.4"/>
    <n v="28.5"/>
    <n v="20.399999999999999"/>
    <n v="25.4"/>
    <n v="22.7"/>
  </r>
  <r>
    <x v="0"/>
    <x v="25"/>
    <x v="0"/>
    <x v="1"/>
    <x v="1"/>
    <x v="0"/>
    <n v="4"/>
    <n v="1503"/>
    <n v="7540"/>
    <n v="21.48"/>
    <n v="-6.78"/>
    <n v="536"/>
    <n v="26"/>
    <n v="3"/>
    <n v="9"/>
    <n v="10"/>
    <n v="23"/>
    <n v="15"/>
    <n v="43"/>
    <n v="31.5"/>
    <n v="28.8"/>
    <n v="24.3"/>
    <n v="29.1"/>
    <n v="23.9"/>
    <n v="23.8"/>
    <n v="28.2"/>
    <m/>
    <n v="31.5"/>
    <n v="28.8"/>
    <n v="24.3"/>
    <n v="29.1"/>
    <n v="23.9"/>
    <n v="23.8"/>
    <n v="28.2"/>
    <m/>
  </r>
  <r>
    <x v="0"/>
    <x v="26"/>
    <x v="0"/>
    <x v="0"/>
    <x v="1"/>
    <x v="0"/>
    <n v="4"/>
    <n v="1503"/>
    <n v="7540"/>
    <n v="21.48"/>
    <n v="-6.78"/>
    <n v="535"/>
    <n v="27"/>
    <n v="3"/>
    <n v="9"/>
    <n v="10"/>
    <n v="23"/>
    <n v="15"/>
    <n v="40"/>
    <n v="20.6"/>
    <n v="25.8"/>
    <n v="31.7"/>
    <n v="27"/>
    <n v="29"/>
    <n v="24.7"/>
    <n v="27.7"/>
    <m/>
    <n v="20.6"/>
    <n v="25.8"/>
    <n v="31.7"/>
    <n v="27"/>
    <n v="29"/>
    <n v="24.7"/>
    <n v="27.7"/>
    <m/>
  </r>
  <r>
    <x v="0"/>
    <x v="27"/>
    <x v="1"/>
    <x v="2"/>
    <x v="0"/>
    <x v="1"/>
    <n v="4"/>
    <n v="1503"/>
    <n v="7540"/>
    <n v="21.48"/>
    <n v="-6.78"/>
    <n v="534"/>
    <n v="28"/>
    <n v="3"/>
    <n v="9"/>
    <n v="10"/>
    <n v="23"/>
    <n v="15"/>
    <n v="53"/>
    <n v="14"/>
    <n v="25.2"/>
    <n v="32.700000000000003"/>
    <n v="29"/>
    <n v="31.1"/>
    <n v="26.1"/>
    <n v="29.1"/>
    <n v="28.1"/>
    <n v="14"/>
    <n v="25.2"/>
    <n v="32.700000000000003"/>
    <n v="29"/>
    <n v="31.1"/>
    <n v="26.1"/>
    <n v="29.1"/>
    <n v="28.1"/>
  </r>
  <r>
    <x v="0"/>
    <x v="28"/>
    <x v="1"/>
    <x v="3"/>
    <x v="1"/>
    <x v="1"/>
    <n v="4"/>
    <n v="1503"/>
    <n v="7540"/>
    <n v="21.48"/>
    <n v="-6.78"/>
    <n v="533"/>
    <n v="29"/>
    <n v="3"/>
    <n v="9"/>
    <n v="10"/>
    <n v="23"/>
    <n v="15"/>
    <n v="51"/>
    <n v="20.8"/>
    <n v="14.5"/>
    <n v="26.1"/>
    <n v="32.200000000000003"/>
    <n v="28.3"/>
    <n v="26.5"/>
    <n v="26.4"/>
    <m/>
    <n v="20.8"/>
    <n v="14.5"/>
    <n v="26.1"/>
    <n v="32.200000000000003"/>
    <n v="28.3"/>
    <n v="26.5"/>
    <n v="26.4"/>
    <m/>
  </r>
  <r>
    <x v="0"/>
    <x v="29"/>
    <x v="1"/>
    <x v="1"/>
    <x v="0"/>
    <x v="1"/>
    <n v="4"/>
    <n v="1503"/>
    <n v="7540"/>
    <n v="21.48"/>
    <n v="-6.78"/>
    <n v="532"/>
    <n v="30"/>
    <n v="3"/>
    <n v="9"/>
    <n v="10"/>
    <n v="23"/>
    <n v="16"/>
    <n v="4"/>
    <n v="18.399999999999999"/>
    <n v="19.600000000000001"/>
    <n v="28.2"/>
    <n v="32.4"/>
    <n v="32.200000000000003"/>
    <n v="27.6"/>
    <n v="28.7"/>
    <n v="27.4"/>
    <n v="18.399999999999999"/>
    <n v="19.600000000000001"/>
    <n v="28.2"/>
    <n v="32.4"/>
    <n v="32.200000000000003"/>
    <n v="27.6"/>
    <n v="28.7"/>
    <n v="27.4"/>
  </r>
  <r>
    <x v="0"/>
    <x v="30"/>
    <x v="0"/>
    <x v="3"/>
    <x v="0"/>
    <x v="0"/>
    <n v="4"/>
    <n v="1503"/>
    <n v="7540"/>
    <n v="21.48"/>
    <n v="-6.78"/>
    <n v="531"/>
    <n v="31"/>
    <n v="3"/>
    <n v="9"/>
    <n v="10"/>
    <n v="23"/>
    <n v="16"/>
    <n v="1"/>
    <n v="35.4"/>
    <n v="28.5"/>
    <n v="29.9"/>
    <n v="28"/>
    <n v="23.6"/>
    <n v="23.7"/>
    <n v="26.3"/>
    <n v="24.5"/>
    <n v="35.4"/>
    <n v="28.5"/>
    <n v="29.9"/>
    <n v="28"/>
    <n v="23.6"/>
    <n v="23.7"/>
    <n v="26.3"/>
    <n v="24.5"/>
  </r>
  <r>
    <x v="0"/>
    <x v="31"/>
    <x v="0"/>
    <x v="2"/>
    <x v="1"/>
    <x v="0"/>
    <n v="4"/>
    <n v="1503"/>
    <n v="7540"/>
    <n v="21.48"/>
    <n v="-6.78"/>
    <n v="530"/>
    <n v="32"/>
    <n v="3"/>
    <n v="9"/>
    <n v="10"/>
    <n v="23"/>
    <n v="16"/>
    <n v="14"/>
    <n v="31.2"/>
    <n v="28.5"/>
    <n v="31.3"/>
    <n v="31.6"/>
    <n v="23.8"/>
    <n v="22.8"/>
    <n v="27.5"/>
    <m/>
    <n v="31.2"/>
    <n v="28.5"/>
    <n v="31.3"/>
    <n v="31.6"/>
    <n v="23.8"/>
    <n v="22.8"/>
    <n v="27.5"/>
    <m/>
  </r>
  <r>
    <x v="1"/>
    <x v="0"/>
    <x v="0"/>
    <x v="0"/>
    <x v="0"/>
    <x v="0"/>
    <n v="1"/>
    <n v="1503"/>
    <n v="7498"/>
    <n v="21.48"/>
    <n v="-6.78"/>
    <n v="529"/>
    <n v="1"/>
    <n v="3"/>
    <n v="9"/>
    <n v="11"/>
    <n v="6"/>
    <n v="10"/>
    <n v="17"/>
    <n v="25.5"/>
    <n v="28.1"/>
    <n v="29.6"/>
    <n v="21.2"/>
    <n v="21.1"/>
    <n v="27.1"/>
    <n v="29.1"/>
    <n v="23.3"/>
    <n v="25.5"/>
    <n v="28.1"/>
    <n v="29.6"/>
    <n v="21.2"/>
    <n v="21.1"/>
    <n v="27.1"/>
    <n v="29.1"/>
    <n v="23.3"/>
  </r>
  <r>
    <x v="1"/>
    <x v="32"/>
    <x v="1"/>
    <x v="0"/>
    <x v="0"/>
    <x v="1"/>
    <n v="1"/>
    <n v="1503"/>
    <n v="7498"/>
    <n v="21.48"/>
    <n v="-6.78"/>
    <n v="528"/>
    <n v="2"/>
    <n v="3"/>
    <n v="9"/>
    <n v="11"/>
    <n v="6"/>
    <n v="10"/>
    <n v="23"/>
    <n v="32.9"/>
    <n v="33.1"/>
    <n v="30.9"/>
    <n v="30.2"/>
    <n v="26.8"/>
    <n v="26.8"/>
    <n v="28.8"/>
    <n v="20.8"/>
    <n v="32.9"/>
    <n v="33.1"/>
    <n v="30.9"/>
    <n v="30.2"/>
    <n v="26.8"/>
    <n v="26.8"/>
    <n v="28.8"/>
    <n v="20.8"/>
  </r>
  <r>
    <x v="1"/>
    <x v="1"/>
    <x v="1"/>
    <x v="0"/>
    <x v="1"/>
    <x v="1"/>
    <n v="1"/>
    <n v="1503"/>
    <n v="7498"/>
    <n v="21.48"/>
    <n v="-6.78"/>
    <n v="527"/>
    <n v="3"/>
    <n v="3"/>
    <n v="9"/>
    <n v="11"/>
    <n v="6"/>
    <n v="10"/>
    <n v="20"/>
    <n v="18.600000000000001"/>
    <n v="19.2"/>
    <n v="14.6"/>
    <n v="18.3"/>
    <n v="23.3"/>
    <n v="28.8"/>
    <n v="27.1"/>
    <n v="26.1"/>
    <n v="18.600000000000001"/>
    <n v="19.2"/>
    <n v="14.6"/>
    <n v="18.3"/>
    <n v="23.3"/>
    <n v="28.8"/>
    <n v="27.1"/>
    <n v="26.1"/>
  </r>
  <r>
    <x v="1"/>
    <x v="33"/>
    <x v="0"/>
    <x v="0"/>
    <x v="1"/>
    <x v="0"/>
    <n v="1"/>
    <n v="1503"/>
    <n v="7498"/>
    <n v="21.48"/>
    <n v="-6.78"/>
    <n v="526"/>
    <n v="4"/>
    <n v="3"/>
    <n v="9"/>
    <n v="11"/>
    <n v="6"/>
    <n v="10"/>
    <n v="33"/>
    <n v="15.7"/>
    <n v="11.8"/>
    <n v="24.7"/>
    <n v="27"/>
    <n v="25.6"/>
    <n v="23.7"/>
    <n v="26.1"/>
    <n v="25.4"/>
    <n v="15.7"/>
    <n v="11.8"/>
    <n v="24.7"/>
    <n v="27"/>
    <n v="25.6"/>
    <n v="23.7"/>
    <n v="26.1"/>
    <n v="25.4"/>
  </r>
  <r>
    <x v="1"/>
    <x v="2"/>
    <x v="1"/>
    <x v="1"/>
    <x v="0"/>
    <x v="1"/>
    <n v="1"/>
    <n v="1503"/>
    <n v="7498"/>
    <n v="21.48"/>
    <n v="-6.78"/>
    <n v="525"/>
    <n v="5"/>
    <n v="3"/>
    <n v="9"/>
    <n v="11"/>
    <n v="6"/>
    <n v="10"/>
    <n v="30"/>
    <n v="17"/>
    <n v="10.9"/>
    <n v="26"/>
    <n v="27.1"/>
    <n v="26.3"/>
    <n v="29.5"/>
    <n v="28.4"/>
    <n v="25.3"/>
    <n v="17"/>
    <n v="10.9"/>
    <n v="26"/>
    <n v="27.1"/>
    <n v="26.3"/>
    <n v="29.5"/>
    <n v="28.4"/>
    <n v="25.3"/>
  </r>
  <r>
    <x v="1"/>
    <x v="34"/>
    <x v="0"/>
    <x v="1"/>
    <x v="0"/>
    <x v="0"/>
    <n v="1"/>
    <n v="1503"/>
    <n v="7498"/>
    <n v="21.48"/>
    <n v="-6.78"/>
    <n v="524"/>
    <n v="6"/>
    <n v="3"/>
    <n v="9"/>
    <n v="11"/>
    <n v="6"/>
    <n v="10"/>
    <n v="43"/>
    <n v="15.5"/>
    <n v="34.1"/>
    <n v="30.8"/>
    <n v="29.6"/>
    <n v="31.1"/>
    <n v="26.9"/>
    <n v="27.1"/>
    <n v="20.7"/>
    <n v="15.5"/>
    <n v="34.1"/>
    <n v="30.8"/>
    <n v="29.6"/>
    <n v="31.1"/>
    <n v="26.9"/>
    <n v="27.1"/>
    <n v="20.7"/>
  </r>
  <r>
    <x v="1"/>
    <x v="3"/>
    <x v="0"/>
    <x v="1"/>
    <x v="1"/>
    <x v="0"/>
    <n v="1"/>
    <n v="1503"/>
    <n v="7498"/>
    <n v="21.48"/>
    <n v="-6.78"/>
    <n v="523"/>
    <n v="7"/>
    <n v="3"/>
    <n v="9"/>
    <n v="11"/>
    <n v="6"/>
    <n v="10"/>
    <n v="41"/>
    <n v="23.7"/>
    <n v="28.4"/>
    <n v="33.299999999999997"/>
    <n v="34.299999999999997"/>
    <n v="30.1"/>
    <n v="29.9"/>
    <n v="27.9"/>
    <n v="23.3"/>
    <n v="23.7"/>
    <n v="28.4"/>
    <n v="33.299999999999997"/>
    <n v="34.299999999999997"/>
    <n v="30.1"/>
    <n v="29.9"/>
    <n v="27.9"/>
    <n v="23.3"/>
  </r>
  <r>
    <x v="1"/>
    <x v="35"/>
    <x v="1"/>
    <x v="1"/>
    <x v="1"/>
    <x v="1"/>
    <n v="1"/>
    <n v="1503"/>
    <n v="7498"/>
    <n v="21.48"/>
    <n v="-6.78"/>
    <n v="522"/>
    <n v="8"/>
    <n v="3"/>
    <n v="9"/>
    <n v="11"/>
    <n v="6"/>
    <n v="10"/>
    <n v="55"/>
    <n v="21.7"/>
    <n v="22.4"/>
    <n v="27.5"/>
    <n v="31.5"/>
    <n v="29.5"/>
    <n v="29.8"/>
    <n v="26.7"/>
    <n v="25.1"/>
    <n v="21.7"/>
    <n v="22.4"/>
    <n v="27.5"/>
    <n v="31.5"/>
    <n v="29.5"/>
    <n v="29.8"/>
    <n v="26.7"/>
    <n v="25.1"/>
  </r>
  <r>
    <x v="1"/>
    <x v="4"/>
    <x v="0"/>
    <x v="2"/>
    <x v="0"/>
    <x v="0"/>
    <n v="1"/>
    <n v="1503"/>
    <n v="7498"/>
    <n v="21.48"/>
    <n v="-6.78"/>
    <n v="521"/>
    <n v="9"/>
    <n v="3"/>
    <n v="9"/>
    <n v="11"/>
    <n v="6"/>
    <n v="11"/>
    <n v="0"/>
    <n v="27.8"/>
    <n v="22"/>
    <n v="22.7"/>
    <n v="29.6"/>
    <n v="30.1"/>
    <n v="28.2"/>
    <n v="26.6"/>
    <n v="20.7"/>
    <n v="27.8"/>
    <n v="22"/>
    <n v="22.7"/>
    <n v="29.6"/>
    <n v="30.1"/>
    <n v="28.2"/>
    <n v="26.6"/>
    <n v="20.7"/>
  </r>
  <r>
    <x v="1"/>
    <x v="36"/>
    <x v="1"/>
    <x v="2"/>
    <x v="0"/>
    <x v="1"/>
    <n v="1"/>
    <n v="1503"/>
    <n v="7498"/>
    <n v="21.48"/>
    <n v="-6.78"/>
    <n v="520"/>
    <n v="10"/>
    <n v="3"/>
    <n v="9"/>
    <n v="11"/>
    <n v="6"/>
    <n v="11"/>
    <n v="5"/>
    <n v="29.1"/>
    <n v="11"/>
    <n v="13.7"/>
    <n v="17"/>
    <n v="23.1"/>
    <n v="26.3"/>
    <n v="27"/>
    <n v="21.4"/>
    <n v="29.1"/>
    <n v="11"/>
    <n v="13.7"/>
    <n v="17"/>
    <n v="23.1"/>
    <n v="26.3"/>
    <n v="27"/>
    <n v="21.4"/>
  </r>
  <r>
    <x v="1"/>
    <x v="5"/>
    <x v="0"/>
    <x v="3"/>
    <x v="0"/>
    <x v="0"/>
    <n v="1"/>
    <n v="1503"/>
    <n v="7498"/>
    <n v="21.48"/>
    <n v="-6.78"/>
    <n v="519"/>
    <n v="11"/>
    <n v="3"/>
    <n v="9"/>
    <n v="11"/>
    <n v="6"/>
    <n v="11"/>
    <n v="10"/>
    <n v="33.200000000000003"/>
    <n v="31.7"/>
    <n v="29"/>
    <n v="28"/>
    <n v="26.9"/>
    <n v="27.8"/>
    <n v="27.9"/>
    <n v="25"/>
    <n v="33.200000000000003"/>
    <n v="31.7"/>
    <n v="29"/>
    <n v="28"/>
    <n v="26.9"/>
    <n v="27.8"/>
    <n v="27.9"/>
    <n v="25"/>
  </r>
  <r>
    <x v="1"/>
    <x v="37"/>
    <x v="1"/>
    <x v="3"/>
    <x v="0"/>
    <x v="1"/>
    <n v="1"/>
    <n v="1503"/>
    <n v="7498"/>
    <n v="21.48"/>
    <n v="-6.78"/>
    <n v="518"/>
    <n v="12"/>
    <n v="3"/>
    <n v="9"/>
    <n v="11"/>
    <n v="6"/>
    <n v="11"/>
    <n v="15"/>
    <n v="29.7"/>
    <n v="29.3"/>
    <n v="27.2"/>
    <n v="28.4"/>
    <n v="27.4"/>
    <n v="28.1"/>
    <n v="28.5"/>
    <n v="24.8"/>
    <n v="29.7"/>
    <n v="29.3"/>
    <n v="27.2"/>
    <n v="28.4"/>
    <n v="27.4"/>
    <n v="28.1"/>
    <n v="28.5"/>
    <n v="24.8"/>
  </r>
  <r>
    <x v="1"/>
    <x v="6"/>
    <x v="1"/>
    <x v="3"/>
    <x v="1"/>
    <x v="1"/>
    <n v="1"/>
    <n v="1503"/>
    <n v="7498"/>
    <n v="21.48"/>
    <n v="-6.78"/>
    <n v="517"/>
    <n v="13"/>
    <n v="3"/>
    <n v="9"/>
    <n v="11"/>
    <n v="6"/>
    <n v="11"/>
    <n v="21"/>
    <n v="7.3"/>
    <n v="13.7"/>
    <n v="21.3"/>
    <n v="15.6"/>
    <n v="20.2"/>
    <n v="25.5"/>
    <n v="27.6"/>
    <n v="22.3"/>
    <n v="7.3"/>
    <n v="13.7"/>
    <n v="21.3"/>
    <n v="15.600000000000001"/>
    <n v="20.2"/>
    <n v="25.5"/>
    <n v="27.6"/>
    <n v="22.3"/>
  </r>
  <r>
    <x v="1"/>
    <x v="38"/>
    <x v="0"/>
    <x v="3"/>
    <x v="1"/>
    <x v="0"/>
    <n v="1"/>
    <n v="1503"/>
    <n v="7498"/>
    <n v="21.48"/>
    <n v="-6.78"/>
    <n v="516"/>
    <n v="14"/>
    <n v="3"/>
    <n v="9"/>
    <n v="11"/>
    <n v="6"/>
    <n v="11"/>
    <n v="26"/>
    <n v="25"/>
    <n v="28.8"/>
    <n v="24.5"/>
    <n v="28.4"/>
    <n v="28"/>
    <n v="25.9"/>
    <n v="26.7"/>
    <n v="25.5"/>
    <n v="25"/>
    <n v="28.8"/>
    <n v="24.5"/>
    <n v="28.4"/>
    <n v="28"/>
    <n v="25.9"/>
    <n v="26.7"/>
    <n v="25.5"/>
  </r>
  <r>
    <x v="1"/>
    <x v="7"/>
    <x v="0"/>
    <x v="2"/>
    <x v="1"/>
    <x v="0"/>
    <n v="1"/>
    <n v="1503"/>
    <n v="7498"/>
    <n v="21.48"/>
    <n v="-6.78"/>
    <n v="515"/>
    <n v="15"/>
    <n v="3"/>
    <n v="9"/>
    <n v="11"/>
    <n v="6"/>
    <n v="11"/>
    <n v="31"/>
    <n v="34.5"/>
    <n v="26.8"/>
    <n v="25.8"/>
    <n v="28.5"/>
    <n v="26.3"/>
    <n v="25.8"/>
    <n v="26.1"/>
    <n v="24.3"/>
    <n v="34.5"/>
    <n v="26.8"/>
    <n v="25.8"/>
    <n v="28.5"/>
    <n v="26.3"/>
    <n v="25.8"/>
    <n v="26.1"/>
    <n v="24.3"/>
  </r>
  <r>
    <x v="1"/>
    <x v="39"/>
    <x v="1"/>
    <x v="2"/>
    <x v="1"/>
    <x v="1"/>
    <n v="1"/>
    <n v="1503"/>
    <n v="7498"/>
    <n v="21.48"/>
    <n v="-6.78"/>
    <n v="514"/>
    <n v="16"/>
    <n v="3"/>
    <n v="9"/>
    <n v="11"/>
    <n v="6"/>
    <n v="11"/>
    <n v="37"/>
    <n v="28.5"/>
    <n v="28.6"/>
    <n v="28"/>
    <n v="26.7"/>
    <n v="26.9"/>
    <n v="25.9"/>
    <n v="26.6"/>
    <n v="22.9"/>
    <n v="28.5"/>
    <n v="28.6"/>
    <n v="28"/>
    <n v="26.7"/>
    <n v="26.9"/>
    <n v="25.9"/>
    <n v="26.6"/>
    <n v="22.9"/>
  </r>
  <r>
    <x v="1"/>
    <x v="8"/>
    <x v="1"/>
    <x v="0"/>
    <x v="1"/>
    <x v="1"/>
    <n v="2"/>
    <n v="1503"/>
    <n v="7498"/>
    <n v="21.48"/>
    <n v="-6.78"/>
    <n v="513"/>
    <n v="17"/>
    <n v="3"/>
    <n v="9"/>
    <n v="11"/>
    <n v="6"/>
    <n v="11"/>
    <n v="42"/>
    <n v="23.2"/>
    <n v="33.6"/>
    <n v="29.8"/>
    <n v="21"/>
    <n v="29.8"/>
    <n v="25.3"/>
    <n v="22.9"/>
    <n v="19.8"/>
    <n v="23.2"/>
    <n v="33.6"/>
    <n v="29.8"/>
    <n v="21"/>
    <n v="29.8"/>
    <n v="25.3"/>
    <n v="22.9"/>
    <n v="19.8"/>
  </r>
  <r>
    <x v="1"/>
    <x v="40"/>
    <x v="0"/>
    <x v="0"/>
    <x v="1"/>
    <x v="0"/>
    <n v="2"/>
    <n v="1503"/>
    <n v="7498"/>
    <n v="21.48"/>
    <n v="-6.78"/>
    <n v="512"/>
    <n v="18"/>
    <n v="3"/>
    <n v="9"/>
    <n v="11"/>
    <n v="6"/>
    <n v="11"/>
    <n v="47"/>
    <n v="29.2"/>
    <n v="29.7"/>
    <n v="23.3"/>
    <n v="24.3"/>
    <n v="29.5"/>
    <n v="27.4"/>
    <n v="26.4"/>
    <n v="16.399999999999999"/>
    <n v="29.2"/>
    <n v="29.7"/>
    <n v="23.3"/>
    <n v="24.3"/>
    <n v="29.5"/>
    <n v="27.4"/>
    <n v="26.4"/>
    <n v="16.399999999999999"/>
  </r>
  <r>
    <x v="1"/>
    <x v="9"/>
    <x v="1"/>
    <x v="3"/>
    <x v="1"/>
    <x v="1"/>
    <n v="2"/>
    <n v="1503"/>
    <n v="7498"/>
    <n v="21.48"/>
    <n v="-6.78"/>
    <n v="511"/>
    <n v="19"/>
    <n v="3"/>
    <n v="9"/>
    <n v="11"/>
    <n v="6"/>
    <n v="13"/>
    <n v="23"/>
    <n v="25.4"/>
    <n v="28.3"/>
    <n v="30.2"/>
    <n v="26"/>
    <n v="28.6"/>
    <n v="26.6"/>
    <n v="25.5"/>
    <n v="21.8"/>
    <n v="25.4"/>
    <n v="28.3"/>
    <n v="30.2"/>
    <n v="26"/>
    <n v="28.6"/>
    <n v="26.6"/>
    <n v="25.5"/>
    <n v="21.8"/>
  </r>
  <r>
    <x v="1"/>
    <x v="41"/>
    <x v="0"/>
    <x v="3"/>
    <x v="1"/>
    <x v="0"/>
    <n v="2"/>
    <n v="1503"/>
    <n v="7498"/>
    <n v="21.48"/>
    <n v="-6.78"/>
    <n v="510"/>
    <n v="20"/>
    <n v="3"/>
    <n v="9"/>
    <n v="11"/>
    <n v="6"/>
    <n v="13"/>
    <n v="20"/>
    <n v="19.899999999999999"/>
    <n v="19.899999999999999"/>
    <n v="25.3"/>
    <n v="30.7"/>
    <n v="25.1"/>
    <n v="26.2"/>
    <n v="24.3"/>
    <n v="23.8"/>
    <n v="19.899999999999999"/>
    <n v="19.899999999999999"/>
    <n v="25.3"/>
    <n v="30.7"/>
    <n v="25.1"/>
    <n v="26.2"/>
    <n v="24.3"/>
    <n v="23.8"/>
  </r>
  <r>
    <x v="1"/>
    <x v="10"/>
    <x v="1"/>
    <x v="2"/>
    <x v="0"/>
    <x v="1"/>
    <n v="2"/>
    <n v="1503"/>
    <n v="7498"/>
    <n v="21.48"/>
    <n v="-6.78"/>
    <n v="509"/>
    <n v="21"/>
    <n v="3"/>
    <n v="9"/>
    <n v="11"/>
    <n v="6"/>
    <n v="13"/>
    <n v="33"/>
    <n v="36.1"/>
    <n v="32.1"/>
    <n v="25.9"/>
    <n v="29.5"/>
    <n v="27.4"/>
    <n v="26.2"/>
    <n v="27.6"/>
    <n v="21.7"/>
    <n v="36.1"/>
    <n v="32.1"/>
    <n v="25.9"/>
    <n v="29.5"/>
    <n v="27.4"/>
    <n v="26.2"/>
    <n v="27.6"/>
    <n v="21.7"/>
  </r>
  <r>
    <x v="1"/>
    <x v="42"/>
    <x v="0"/>
    <x v="2"/>
    <x v="0"/>
    <x v="0"/>
    <n v="2"/>
    <n v="1503"/>
    <n v="7498"/>
    <n v="21.48"/>
    <n v="-6.78"/>
    <n v="508"/>
    <n v="22"/>
    <n v="3"/>
    <n v="9"/>
    <n v="11"/>
    <n v="6"/>
    <n v="13"/>
    <n v="31"/>
    <n v="32"/>
    <n v="16.3"/>
    <n v="22.9"/>
    <n v="22.9"/>
    <n v="23.1"/>
    <n v="27"/>
    <n v="27.9"/>
    <n v="21"/>
    <n v="32"/>
    <n v="16.3"/>
    <n v="22.9"/>
    <n v="22.9"/>
    <n v="23.1"/>
    <n v="27"/>
    <n v="27.9"/>
    <n v="21"/>
  </r>
  <r>
    <x v="1"/>
    <x v="11"/>
    <x v="0"/>
    <x v="1"/>
    <x v="1"/>
    <x v="0"/>
    <n v="2"/>
    <n v="1503"/>
    <n v="7498"/>
    <n v="21.48"/>
    <n v="-6.78"/>
    <n v="507"/>
    <n v="23"/>
    <n v="3"/>
    <n v="9"/>
    <n v="11"/>
    <n v="6"/>
    <n v="13"/>
    <n v="44"/>
    <n v="31.8"/>
    <n v="28.5"/>
    <n v="28.1"/>
    <n v="28.9"/>
    <n v="28.9"/>
    <n v="28.7"/>
    <n v="29.4"/>
    <n v="21.6"/>
    <n v="31.8"/>
    <n v="28.5"/>
    <n v="28.1"/>
    <n v="28.9"/>
    <n v="28.9"/>
    <n v="28.7"/>
    <n v="29.4"/>
    <n v="21.6"/>
  </r>
  <r>
    <x v="1"/>
    <x v="43"/>
    <x v="1"/>
    <x v="1"/>
    <x v="1"/>
    <x v="1"/>
    <n v="2"/>
    <n v="1503"/>
    <n v="7498"/>
    <n v="21.48"/>
    <n v="-6.78"/>
    <n v="506"/>
    <n v="24"/>
    <n v="3"/>
    <n v="9"/>
    <n v="11"/>
    <n v="6"/>
    <n v="13"/>
    <n v="41"/>
    <n v="29"/>
    <n v="18.600000000000001"/>
    <n v="23.5"/>
    <n v="26.3"/>
    <n v="28.1"/>
    <n v="24.4"/>
    <n v="26.2"/>
    <n v="19.899999999999999"/>
    <n v="29"/>
    <n v="18.600000000000001"/>
    <n v="23.5"/>
    <n v="26.3"/>
    <n v="28.1"/>
    <n v="24.4"/>
    <n v="26.2"/>
    <n v="19.899999999999999"/>
  </r>
  <r>
    <x v="1"/>
    <x v="12"/>
    <x v="1"/>
    <x v="0"/>
    <x v="0"/>
    <x v="1"/>
    <n v="2"/>
    <n v="1503"/>
    <n v="7498"/>
    <n v="21.48"/>
    <n v="-6.78"/>
    <n v="505"/>
    <n v="25"/>
    <n v="3"/>
    <n v="9"/>
    <n v="11"/>
    <n v="6"/>
    <n v="13"/>
    <n v="54"/>
    <n v="31.7"/>
    <n v="29.4"/>
    <n v="26.8"/>
    <n v="22.1"/>
    <n v="28.1"/>
    <n v="28.7"/>
    <n v="28.3"/>
    <n v="17.899999999999999"/>
    <n v="31.7"/>
    <n v="29.4"/>
    <n v="26.8"/>
    <n v="22.1"/>
    <n v="28.1"/>
    <n v="28.7"/>
    <n v="28.3"/>
    <n v="17.899999999999999"/>
  </r>
  <r>
    <x v="1"/>
    <x v="44"/>
    <x v="0"/>
    <x v="0"/>
    <x v="0"/>
    <x v="0"/>
    <n v="2"/>
    <n v="1503"/>
    <n v="7498"/>
    <n v="21.48"/>
    <n v="-6.78"/>
    <n v="504"/>
    <n v="26"/>
    <n v="3"/>
    <n v="9"/>
    <n v="11"/>
    <n v="6"/>
    <n v="13"/>
    <n v="51"/>
    <n v="35.299999999999997"/>
    <n v="32.9"/>
    <n v="29.4"/>
    <n v="26.7"/>
    <n v="21.5"/>
    <n v="26.6"/>
    <n v="29.6"/>
    <n v="20.5"/>
    <n v="35.299999999999997"/>
    <n v="32.9"/>
    <n v="29.4"/>
    <n v="26.7"/>
    <n v="21.5"/>
    <n v="26.6"/>
    <n v="29.6"/>
    <n v="20.5"/>
  </r>
  <r>
    <x v="1"/>
    <x v="13"/>
    <x v="1"/>
    <x v="1"/>
    <x v="0"/>
    <x v="1"/>
    <n v="2"/>
    <n v="1503"/>
    <n v="7498"/>
    <n v="21.48"/>
    <n v="-6.78"/>
    <n v="503"/>
    <n v="27"/>
    <n v="3"/>
    <n v="9"/>
    <n v="11"/>
    <n v="6"/>
    <n v="14"/>
    <n v="4"/>
    <n v="22.5"/>
    <n v="24.9"/>
    <n v="33.799999999999997"/>
    <n v="29.7"/>
    <n v="28.5"/>
    <n v="27.1"/>
    <n v="26.6"/>
    <n v="20.2"/>
    <n v="22.5"/>
    <n v="24.9"/>
    <n v="33.799999999999997"/>
    <n v="29.7"/>
    <n v="28.5"/>
    <n v="27.1"/>
    <n v="26.6"/>
    <n v="20.2"/>
  </r>
  <r>
    <x v="1"/>
    <x v="45"/>
    <x v="0"/>
    <x v="1"/>
    <x v="0"/>
    <x v="0"/>
    <n v="2"/>
    <n v="1503"/>
    <n v="7498"/>
    <n v="21.48"/>
    <n v="-6.78"/>
    <n v="502"/>
    <n v="28"/>
    <n v="3"/>
    <n v="9"/>
    <n v="11"/>
    <n v="6"/>
    <n v="14"/>
    <n v="1"/>
    <n v="17.3"/>
    <n v="21.7"/>
    <n v="29.9"/>
    <n v="27.6"/>
    <n v="27.1"/>
    <n v="28"/>
    <n v="26.4"/>
    <n v="19.899999999999999"/>
    <n v="17.3"/>
    <n v="21.7"/>
    <n v="29.9"/>
    <n v="27.6"/>
    <n v="27.1"/>
    <n v="28"/>
    <n v="26.4"/>
    <n v="19.899999999999999"/>
  </r>
  <r>
    <x v="1"/>
    <x v="14"/>
    <x v="0"/>
    <x v="2"/>
    <x v="1"/>
    <x v="0"/>
    <n v="2"/>
    <n v="1503"/>
    <n v="7498"/>
    <n v="21.48"/>
    <n v="-6.78"/>
    <n v="501"/>
    <n v="29"/>
    <n v="3"/>
    <n v="9"/>
    <n v="11"/>
    <n v="6"/>
    <n v="14"/>
    <n v="14"/>
    <n v="19"/>
    <n v="29.9"/>
    <n v="34.299999999999997"/>
    <n v="29.9"/>
    <n v="30"/>
    <n v="25.9"/>
    <n v="27.3"/>
    <n v="19"/>
    <n v="19"/>
    <n v="29.9"/>
    <n v="34.299999999999997"/>
    <n v="29.9"/>
    <n v="30"/>
    <n v="25.9"/>
    <n v="27.3"/>
    <n v="19"/>
  </r>
  <r>
    <x v="1"/>
    <x v="15"/>
    <x v="0"/>
    <x v="3"/>
    <x v="0"/>
    <x v="0"/>
    <n v="2"/>
    <n v="1503"/>
    <n v="7498"/>
    <n v="21.48"/>
    <n v="-6.78"/>
    <n v="500"/>
    <n v="31"/>
    <n v="3"/>
    <n v="9"/>
    <n v="11"/>
    <n v="6"/>
    <n v="14"/>
    <n v="53"/>
    <n v="24.3"/>
    <n v="19.3"/>
    <n v="19.2"/>
    <n v="28.4"/>
    <n v="24.5"/>
    <n v="24.4"/>
    <n v="26.7"/>
    <n v="20.7"/>
    <n v="24.3"/>
    <n v="19.3"/>
    <n v="19.2"/>
    <n v="28.4"/>
    <n v="24.5"/>
    <n v="24.4"/>
    <n v="26.7"/>
    <n v="20.7"/>
  </r>
  <r>
    <x v="1"/>
    <x v="46"/>
    <x v="1"/>
    <x v="3"/>
    <x v="0"/>
    <x v="1"/>
    <n v="2"/>
    <n v="1503"/>
    <n v="7498"/>
    <n v="21.48"/>
    <n v="-6.78"/>
    <n v="499"/>
    <n v="32"/>
    <n v="3"/>
    <n v="9"/>
    <n v="11"/>
    <n v="6"/>
    <n v="14"/>
    <n v="51"/>
    <n v="35"/>
    <n v="31.5"/>
    <n v="28.8"/>
    <n v="28"/>
    <n v="25.1"/>
    <n v="27.6"/>
    <n v="26.3"/>
    <n v="14.6"/>
    <n v="35"/>
    <n v="31.5"/>
    <n v="28.8"/>
    <n v="28"/>
    <n v="25.1"/>
    <n v="27.6"/>
    <n v="26.3"/>
    <n v="14.6"/>
  </r>
  <r>
    <x v="1"/>
    <x v="16"/>
    <x v="0"/>
    <x v="3"/>
    <x v="1"/>
    <x v="0"/>
    <n v="3"/>
    <n v="1503"/>
    <n v="7498"/>
    <n v="21.48"/>
    <n v="-6.78"/>
    <n v="498"/>
    <n v="33"/>
    <n v="3"/>
    <n v="9"/>
    <n v="11"/>
    <n v="6"/>
    <n v="15"/>
    <n v="5"/>
    <n v="38.1"/>
    <n v="34.6"/>
    <n v="31.5"/>
    <n v="30.8"/>
    <n v="24.6"/>
    <n v="26.5"/>
    <n v="28"/>
    <n v="21.2"/>
    <n v="38.1"/>
    <n v="34.6"/>
    <n v="31.5"/>
    <n v="30.8"/>
    <n v="24.6"/>
    <n v="26.5"/>
    <n v="28"/>
    <n v="21.2"/>
  </r>
  <r>
    <x v="1"/>
    <x v="47"/>
    <x v="1"/>
    <x v="3"/>
    <x v="1"/>
    <x v="1"/>
    <n v="3"/>
    <n v="1503"/>
    <n v="7498"/>
    <n v="21.48"/>
    <n v="-6.78"/>
    <n v="497"/>
    <n v="34"/>
    <n v="3"/>
    <n v="9"/>
    <n v="11"/>
    <n v="6"/>
    <n v="15"/>
    <n v="10"/>
    <n v="34.5"/>
    <n v="27.3"/>
    <n v="24.2"/>
    <n v="30.2"/>
    <n v="23.3"/>
    <n v="24.5"/>
    <n v="27"/>
    <n v="23.3"/>
    <n v="34.5"/>
    <n v="27.3"/>
    <n v="24.2"/>
    <n v="30.2"/>
    <n v="23.3"/>
    <n v="24.5"/>
    <n v="27"/>
    <n v="23.3"/>
  </r>
  <r>
    <x v="1"/>
    <x v="17"/>
    <x v="1"/>
    <x v="2"/>
    <x v="0"/>
    <x v="1"/>
    <n v="3"/>
    <n v="1503"/>
    <n v="7498"/>
    <n v="21.48"/>
    <n v="-6.78"/>
    <n v="496"/>
    <n v="35"/>
    <n v="3"/>
    <n v="9"/>
    <n v="11"/>
    <n v="6"/>
    <n v="15"/>
    <n v="15"/>
    <n v="28.7"/>
    <n v="23.1"/>
    <n v="30.1"/>
    <n v="29.1"/>
    <n v="27.2"/>
    <n v="25.8"/>
    <n v="26.2"/>
    <n v="20.399999999999999"/>
    <n v="28.7"/>
    <n v="23.1"/>
    <n v="30.1"/>
    <n v="29.1"/>
    <n v="27.2"/>
    <n v="25.8"/>
    <n v="26.2"/>
    <n v="20.399999999999999"/>
  </r>
  <r>
    <x v="1"/>
    <x v="48"/>
    <x v="0"/>
    <x v="2"/>
    <x v="0"/>
    <x v="0"/>
    <n v="3"/>
    <n v="1503"/>
    <n v="7498"/>
    <n v="21.48"/>
    <n v="-6.78"/>
    <n v="495"/>
    <n v="36"/>
    <n v="3"/>
    <n v="9"/>
    <n v="11"/>
    <n v="6"/>
    <n v="15"/>
    <n v="20"/>
    <n v="26.6"/>
    <n v="7.2"/>
    <n v="21.5"/>
    <n v="26.8"/>
    <n v="29"/>
    <n v="26.3"/>
    <n v="26.3"/>
    <n v="23.3"/>
    <n v="26.6"/>
    <n v="7.2"/>
    <n v="21.5"/>
    <n v="26.8"/>
    <n v="29"/>
    <n v="26.3"/>
    <n v="26.3"/>
    <n v="23.3"/>
  </r>
  <r>
    <x v="1"/>
    <x v="18"/>
    <x v="0"/>
    <x v="2"/>
    <x v="1"/>
    <x v="0"/>
    <n v="3"/>
    <n v="1503"/>
    <n v="7498"/>
    <n v="21.48"/>
    <n v="-6.78"/>
    <n v="494"/>
    <n v="37"/>
    <n v="3"/>
    <n v="9"/>
    <n v="11"/>
    <n v="6"/>
    <n v="15"/>
    <n v="25"/>
    <n v="23.7"/>
    <n v="18.3"/>
    <n v="15.9"/>
    <n v="26.7"/>
    <n v="22.1"/>
    <n v="28.4"/>
    <n v="26.1"/>
    <n v="21.6"/>
    <n v="23.7"/>
    <n v="18.3"/>
    <n v="15.900000000000002"/>
    <n v="26.7"/>
    <n v="22.1"/>
    <n v="28.4"/>
    <n v="26.1"/>
    <n v="21.6"/>
  </r>
  <r>
    <x v="1"/>
    <x v="49"/>
    <x v="1"/>
    <x v="2"/>
    <x v="1"/>
    <x v="1"/>
    <n v="3"/>
    <n v="1503"/>
    <n v="7498"/>
    <n v="21.48"/>
    <n v="-6.78"/>
    <n v="493"/>
    <n v="38"/>
    <n v="3"/>
    <n v="9"/>
    <n v="11"/>
    <n v="6"/>
    <n v="15"/>
    <n v="30"/>
    <n v="17.5"/>
    <n v="19.7"/>
    <n v="33.700000000000003"/>
    <n v="29.3"/>
    <n v="29.6"/>
    <n v="28.7"/>
    <n v="26.6"/>
    <n v="18.3"/>
    <n v="17.5"/>
    <n v="19.7"/>
    <n v="33.700000000000003"/>
    <n v="29.3"/>
    <n v="29.6"/>
    <n v="28.7"/>
    <n v="26.6"/>
    <n v="18.3"/>
  </r>
  <r>
    <x v="1"/>
    <x v="19"/>
    <x v="1"/>
    <x v="0"/>
    <x v="0"/>
    <x v="1"/>
    <n v="3"/>
    <n v="1503"/>
    <n v="7498"/>
    <n v="21.48"/>
    <n v="-6.78"/>
    <n v="492"/>
    <n v="39"/>
    <n v="3"/>
    <n v="9"/>
    <n v="11"/>
    <n v="6"/>
    <n v="15"/>
    <n v="36"/>
    <n v="18.600000000000001"/>
    <n v="22.2"/>
    <n v="33.299999999999997"/>
    <n v="21.5"/>
    <n v="29.5"/>
    <n v="29.7"/>
    <n v="27"/>
    <n v="23.8"/>
    <n v="18.600000000000001"/>
    <n v="22.2"/>
    <n v="33.299999999999997"/>
    <n v="21.5"/>
    <n v="29.5"/>
    <n v="29.7"/>
    <n v="27"/>
    <n v="23.8"/>
  </r>
  <r>
    <x v="1"/>
    <x v="50"/>
    <x v="0"/>
    <x v="0"/>
    <x v="0"/>
    <x v="0"/>
    <n v="3"/>
    <n v="1503"/>
    <n v="7498"/>
    <n v="21.48"/>
    <n v="-6.78"/>
    <n v="491"/>
    <n v="40"/>
    <n v="3"/>
    <n v="9"/>
    <n v="11"/>
    <n v="6"/>
    <n v="15"/>
    <n v="55"/>
    <n v="20.2"/>
    <n v="15.2"/>
    <n v="31.2"/>
    <n v="29.2"/>
    <n v="22.4"/>
    <n v="30.1"/>
    <n v="28"/>
    <n v="17.3"/>
    <n v="20.2"/>
    <n v="15.2"/>
    <n v="31.2"/>
    <n v="29.2"/>
    <n v="22.4"/>
    <n v="30.1"/>
    <n v="28"/>
    <n v="17.3"/>
  </r>
  <r>
    <x v="1"/>
    <x v="20"/>
    <x v="0"/>
    <x v="0"/>
    <x v="1"/>
    <x v="0"/>
    <n v="3"/>
    <n v="1503"/>
    <n v="7498"/>
    <n v="21.48"/>
    <n v="-6.78"/>
    <n v="490"/>
    <n v="41"/>
    <n v="3"/>
    <n v="9"/>
    <n v="11"/>
    <n v="6"/>
    <n v="16"/>
    <n v="0"/>
    <n v="29.5"/>
    <n v="26.5"/>
    <n v="33.6"/>
    <n v="30.9"/>
    <n v="29.9"/>
    <n v="28"/>
    <n v="29.2"/>
    <n v="27.2"/>
    <n v="29.5"/>
    <n v="26.5"/>
    <n v="33.6"/>
    <n v="30.9"/>
    <n v="29.9"/>
    <n v="28"/>
    <n v="29.2"/>
    <n v="27.2"/>
  </r>
  <r>
    <x v="1"/>
    <x v="51"/>
    <x v="1"/>
    <x v="0"/>
    <x v="1"/>
    <x v="1"/>
    <n v="3"/>
    <n v="1503"/>
    <n v="7498"/>
    <n v="21.48"/>
    <n v="-6.78"/>
    <n v="489"/>
    <n v="42"/>
    <n v="3"/>
    <n v="9"/>
    <n v="11"/>
    <n v="6"/>
    <n v="16"/>
    <n v="6"/>
    <n v="30.7"/>
    <n v="27.8"/>
    <n v="31.2"/>
    <n v="21.6"/>
    <n v="29.2"/>
    <n v="26.5"/>
    <n v="26.4"/>
    <n v="21.9"/>
    <n v="30.7"/>
    <n v="27.8"/>
    <n v="31.2"/>
    <n v="21.6"/>
    <n v="29.2"/>
    <n v="26.5"/>
    <n v="26.4"/>
    <n v="21.9"/>
  </r>
  <r>
    <x v="1"/>
    <x v="21"/>
    <x v="0"/>
    <x v="1"/>
    <x v="1"/>
    <x v="0"/>
    <n v="3"/>
    <n v="1503"/>
    <n v="7498"/>
    <n v="21.48"/>
    <n v="-6.78"/>
    <n v="488"/>
    <n v="43"/>
    <n v="3"/>
    <n v="9"/>
    <n v="11"/>
    <n v="6"/>
    <n v="16"/>
    <n v="12"/>
    <n v="14.6"/>
    <n v="18"/>
    <n v="16.2"/>
    <n v="31.6"/>
    <n v="27.6"/>
    <n v="26.3"/>
    <n v="27.8"/>
    <n v="20.399999999999999"/>
    <n v="14.6"/>
    <n v="18"/>
    <n v="16.2"/>
    <n v="31.6"/>
    <n v="27.6"/>
    <n v="26.3"/>
    <n v="27.8"/>
    <n v="20.399999999999999"/>
  </r>
  <r>
    <x v="1"/>
    <x v="52"/>
    <x v="1"/>
    <x v="1"/>
    <x v="1"/>
    <x v="1"/>
    <n v="3"/>
    <n v="1503"/>
    <n v="7498"/>
    <n v="21.48"/>
    <n v="-6.78"/>
    <n v="487"/>
    <n v="44"/>
    <n v="3"/>
    <n v="9"/>
    <n v="11"/>
    <n v="6"/>
    <n v="16"/>
    <n v="17"/>
    <n v="15.7"/>
    <n v="26.6"/>
    <n v="21.2"/>
    <n v="26.3"/>
    <n v="31.1"/>
    <n v="27.1"/>
    <n v="27.1"/>
    <n v="21.7"/>
    <n v="15.7"/>
    <n v="26.6"/>
    <n v="21.2"/>
    <n v="26.3"/>
    <n v="31.1"/>
    <n v="27.1"/>
    <n v="27.1"/>
    <n v="21.7"/>
  </r>
  <r>
    <x v="1"/>
    <x v="22"/>
    <x v="0"/>
    <x v="3"/>
    <x v="0"/>
    <x v="0"/>
    <n v="3"/>
    <n v="1503"/>
    <n v="7498"/>
    <n v="21.48"/>
    <n v="-6.78"/>
    <n v="486"/>
    <n v="45"/>
    <n v="3"/>
    <n v="9"/>
    <n v="11"/>
    <n v="6"/>
    <n v="16"/>
    <n v="21"/>
    <n v="18.5"/>
    <n v="27.3"/>
    <n v="30.3"/>
    <n v="29.9"/>
    <n v="31.5"/>
    <n v="25.1"/>
    <n v="25.5"/>
    <n v="19.399999999999999"/>
    <n v="18.5"/>
    <n v="27.3"/>
    <n v="30.3"/>
    <n v="29.9"/>
    <n v="31.5"/>
    <n v="25.1"/>
    <n v="25.5"/>
    <n v="19.399999999999999"/>
  </r>
  <r>
    <x v="1"/>
    <x v="53"/>
    <x v="1"/>
    <x v="3"/>
    <x v="0"/>
    <x v="1"/>
    <n v="3"/>
    <n v="1503"/>
    <n v="7498"/>
    <n v="21.48"/>
    <n v="-6.78"/>
    <n v="485"/>
    <n v="46"/>
    <n v="3"/>
    <n v="9"/>
    <n v="11"/>
    <n v="6"/>
    <n v="16"/>
    <n v="27"/>
    <n v="37.200000000000003"/>
    <n v="28.1"/>
    <n v="29.6"/>
    <n v="30.9"/>
    <n v="26.7"/>
    <n v="24.2"/>
    <n v="26.9"/>
    <n v="22.4"/>
    <n v="37.200000000000003"/>
    <n v="28.1"/>
    <n v="29.6"/>
    <n v="30.9"/>
    <n v="26.7"/>
    <n v="24.2"/>
    <n v="26.9"/>
    <n v="22.4"/>
  </r>
  <r>
    <x v="1"/>
    <x v="23"/>
    <x v="0"/>
    <x v="1"/>
    <x v="0"/>
    <x v="0"/>
    <n v="3"/>
    <n v="1503"/>
    <n v="7498"/>
    <n v="21.48"/>
    <n v="-6.78"/>
    <n v="484"/>
    <n v="47"/>
    <n v="3"/>
    <n v="9"/>
    <n v="11"/>
    <n v="6"/>
    <n v="16"/>
    <n v="32"/>
    <n v="16.7"/>
    <n v="25.5"/>
    <n v="31.5"/>
    <n v="28"/>
    <n v="27.6"/>
    <n v="23.2"/>
    <n v="26.7"/>
    <n v="20.8"/>
    <n v="16.7"/>
    <n v="25.5"/>
    <n v="31.5"/>
    <n v="28"/>
    <n v="27.6"/>
    <n v="23.2"/>
    <n v="26.7"/>
    <n v="20.8"/>
  </r>
  <r>
    <x v="1"/>
    <x v="54"/>
    <x v="1"/>
    <x v="1"/>
    <x v="0"/>
    <x v="1"/>
    <n v="3"/>
    <n v="1503"/>
    <n v="7498"/>
    <n v="21.48"/>
    <n v="-6.78"/>
    <n v="483"/>
    <n v="48"/>
    <n v="3"/>
    <n v="9"/>
    <n v="11"/>
    <n v="6"/>
    <n v="16"/>
    <n v="31"/>
    <n v="25"/>
    <n v="28"/>
    <n v="32.9"/>
    <n v="33.200000000000003"/>
    <n v="26.8"/>
    <n v="26"/>
    <n v="26.9"/>
    <n v="23.2"/>
    <n v="25"/>
    <n v="28"/>
    <n v="32.9"/>
    <n v="33.200000000000003"/>
    <n v="26.8"/>
    <n v="26"/>
    <n v="26.9"/>
    <n v="23.2"/>
  </r>
  <r>
    <x v="1"/>
    <x v="24"/>
    <x v="0"/>
    <x v="0"/>
    <x v="0"/>
    <x v="0"/>
    <n v="4"/>
    <n v="1503"/>
    <n v="7498"/>
    <n v="21.48"/>
    <n v="-6.78"/>
    <n v="482"/>
    <n v="49"/>
    <n v="3"/>
    <n v="9"/>
    <n v="11"/>
    <n v="6"/>
    <n v="16"/>
    <n v="44"/>
    <n v="23"/>
    <n v="24"/>
    <n v="34"/>
    <n v="33.299999999999997"/>
    <n v="29"/>
    <n v="21.3"/>
    <n v="24.6"/>
    <n v="19.2"/>
    <n v="23"/>
    <n v="24"/>
    <n v="34"/>
    <n v="33.299999999999997"/>
    <n v="29"/>
    <n v="21.3"/>
    <n v="24.6"/>
    <n v="19.2"/>
  </r>
  <r>
    <x v="1"/>
    <x v="55"/>
    <x v="1"/>
    <x v="0"/>
    <x v="0"/>
    <x v="1"/>
    <n v="4"/>
    <n v="1503"/>
    <n v="7498"/>
    <n v="21.48"/>
    <n v="-6.78"/>
    <n v="481"/>
    <n v="50"/>
    <n v="3"/>
    <n v="9"/>
    <n v="11"/>
    <n v="6"/>
    <n v="16"/>
    <n v="41"/>
    <n v="35.6"/>
    <n v="27.3"/>
    <n v="26.8"/>
    <n v="31.3"/>
    <n v="25.9"/>
    <n v="26.9"/>
    <n v="27.4"/>
    <n v="20.7"/>
    <n v="35.6"/>
    <n v="27.3"/>
    <n v="26.8"/>
    <n v="31.3"/>
    <n v="25.9"/>
    <n v="26.9"/>
    <n v="27.4"/>
    <n v="20.7"/>
  </r>
  <r>
    <x v="1"/>
    <x v="25"/>
    <x v="0"/>
    <x v="1"/>
    <x v="1"/>
    <x v="0"/>
    <n v="4"/>
    <n v="1503"/>
    <n v="7498"/>
    <n v="21.48"/>
    <n v="-6.78"/>
    <n v="480"/>
    <n v="51"/>
    <n v="3"/>
    <n v="9"/>
    <n v="11"/>
    <n v="6"/>
    <n v="16"/>
    <n v="54"/>
    <n v="31.6"/>
    <n v="28.7"/>
    <n v="24.1"/>
    <n v="28.7"/>
    <n v="24.9"/>
    <n v="24.2"/>
    <n v="28.4"/>
    <n v="19.100000000000001"/>
    <n v="31.6"/>
    <n v="28.7"/>
    <n v="24.1"/>
    <n v="28.7"/>
    <n v="24.9"/>
    <n v="24.2"/>
    <n v="28.4"/>
    <n v="19.100000000000001"/>
  </r>
  <r>
    <x v="1"/>
    <x v="56"/>
    <x v="1"/>
    <x v="1"/>
    <x v="1"/>
    <x v="1"/>
    <n v="4"/>
    <n v="1503"/>
    <n v="7498"/>
    <n v="21.48"/>
    <n v="-6.78"/>
    <n v="479"/>
    <n v="52"/>
    <n v="3"/>
    <n v="9"/>
    <n v="11"/>
    <n v="6"/>
    <n v="17"/>
    <n v="0"/>
    <n v="18.899999999999999"/>
    <n v="27.5"/>
    <n v="29.7"/>
    <n v="32.299999999999997"/>
    <n v="27.4"/>
    <n v="23.3"/>
    <n v="26.8"/>
    <n v="18.8"/>
    <n v="18.899999999999999"/>
    <n v="27.5"/>
    <n v="29.7"/>
    <n v="32.299999999999997"/>
    <n v="27.4"/>
    <n v="23.3"/>
    <n v="26.8"/>
    <n v="18.8"/>
  </r>
  <r>
    <x v="1"/>
    <x v="26"/>
    <x v="0"/>
    <x v="0"/>
    <x v="1"/>
    <x v="0"/>
    <n v="4"/>
    <n v="1503"/>
    <n v="7498"/>
    <n v="21.48"/>
    <n v="-6.78"/>
    <n v="478"/>
    <n v="53"/>
    <n v="3"/>
    <n v="9"/>
    <n v="11"/>
    <n v="6"/>
    <n v="17"/>
    <n v="5"/>
    <n v="20.5"/>
    <n v="25.1"/>
    <n v="32"/>
    <n v="26.3"/>
    <n v="29.5"/>
    <n v="25.7"/>
    <n v="27.4"/>
    <n v="20"/>
    <n v="20.5"/>
    <n v="25.1"/>
    <n v="32"/>
    <n v="26.3"/>
    <n v="29.5"/>
    <n v="25.7"/>
    <n v="27.4"/>
    <n v="20"/>
  </r>
  <r>
    <x v="1"/>
    <x v="57"/>
    <x v="1"/>
    <x v="0"/>
    <x v="1"/>
    <x v="1"/>
    <n v="4"/>
    <n v="1503"/>
    <n v="7498"/>
    <n v="21.48"/>
    <n v="-6.78"/>
    <n v="477"/>
    <n v="54"/>
    <n v="3"/>
    <n v="9"/>
    <n v="11"/>
    <n v="6"/>
    <n v="17"/>
    <n v="10"/>
    <n v="19.399999999999999"/>
    <n v="18"/>
    <n v="27.1"/>
    <n v="32.9"/>
    <n v="31.6"/>
    <n v="27.5"/>
    <n v="25.8"/>
    <n v="25.2"/>
    <n v="19.399999999999999"/>
    <n v="18"/>
    <n v="27.1"/>
    <n v="32.9"/>
    <n v="31.6"/>
    <n v="27.5"/>
    <n v="25.8"/>
    <n v="25.2"/>
  </r>
  <r>
    <x v="1"/>
    <x v="27"/>
    <x v="1"/>
    <x v="2"/>
    <x v="0"/>
    <x v="1"/>
    <n v="4"/>
    <n v="1503"/>
    <n v="7498"/>
    <n v="21.48"/>
    <n v="-6.78"/>
    <n v="476"/>
    <n v="55"/>
    <n v="3"/>
    <n v="9"/>
    <n v="11"/>
    <n v="6"/>
    <n v="17"/>
    <n v="15"/>
    <n v="14.1"/>
    <n v="25"/>
    <n v="32.200000000000003"/>
    <n v="29.3"/>
    <n v="31.4"/>
    <n v="26.1"/>
    <n v="28.4"/>
    <n v="24.7"/>
    <n v="14.1"/>
    <n v="25"/>
    <n v="32.200000000000003"/>
    <n v="29.3"/>
    <n v="31.4"/>
    <n v="26.1"/>
    <n v="28.4"/>
    <n v="24.7"/>
  </r>
  <r>
    <x v="1"/>
    <x v="58"/>
    <x v="0"/>
    <x v="2"/>
    <x v="0"/>
    <x v="0"/>
    <n v="4"/>
    <n v="1503"/>
    <n v="7498"/>
    <n v="21.48"/>
    <n v="-6.78"/>
    <n v="475"/>
    <n v="56"/>
    <n v="3"/>
    <n v="9"/>
    <n v="11"/>
    <n v="6"/>
    <n v="17"/>
    <n v="20"/>
    <n v="23.4"/>
    <n v="33"/>
    <n v="32.6"/>
    <n v="30.9"/>
    <n v="28.3"/>
    <n v="23.5"/>
    <n v="27.3"/>
    <n v="17.899999999999999"/>
    <n v="23.4"/>
    <n v="33"/>
    <n v="32.6"/>
    <n v="30.9"/>
    <n v="28.3"/>
    <n v="23.5"/>
    <n v="27.3"/>
    <n v="17.899999999999999"/>
  </r>
  <r>
    <x v="1"/>
    <x v="28"/>
    <x v="1"/>
    <x v="3"/>
    <x v="1"/>
    <x v="1"/>
    <n v="4"/>
    <n v="1503"/>
    <n v="7498"/>
    <n v="21.48"/>
    <n v="-6.78"/>
    <n v="474"/>
    <n v="57"/>
    <n v="3"/>
    <n v="9"/>
    <n v="11"/>
    <n v="6"/>
    <n v="17"/>
    <n v="26"/>
    <n v="21.2"/>
    <n v="14.3"/>
    <n v="25.9"/>
    <n v="32.4"/>
    <n v="28.6"/>
    <n v="28.1"/>
    <n v="26.5"/>
    <n v="21.9"/>
    <n v="21.2"/>
    <n v="14.3"/>
    <n v="25.9"/>
    <n v="32.4"/>
    <n v="28.6"/>
    <n v="28.1"/>
    <n v="26.5"/>
    <n v="21.9"/>
  </r>
  <r>
    <x v="1"/>
    <x v="59"/>
    <x v="0"/>
    <x v="3"/>
    <x v="1"/>
    <x v="0"/>
    <n v="4"/>
    <n v="1503"/>
    <n v="7498"/>
    <n v="21.48"/>
    <n v="-6.78"/>
    <n v="473"/>
    <n v="58"/>
    <n v="3"/>
    <n v="9"/>
    <n v="11"/>
    <n v="6"/>
    <n v="17"/>
    <n v="32"/>
    <n v="22.7"/>
    <n v="22.6"/>
    <n v="29.7"/>
    <n v="29.1"/>
    <n v="31.2"/>
    <n v="27"/>
    <n v="26.7"/>
    <n v="18.8"/>
    <n v="22.7"/>
    <n v="22.6"/>
    <n v="29.7"/>
    <n v="29.1"/>
    <n v="31.2"/>
    <n v="27"/>
    <n v="26.7"/>
    <n v="18.8"/>
  </r>
  <r>
    <x v="1"/>
    <x v="29"/>
    <x v="1"/>
    <x v="1"/>
    <x v="0"/>
    <x v="1"/>
    <n v="4"/>
    <n v="1503"/>
    <n v="7498"/>
    <n v="21.48"/>
    <n v="-6.78"/>
    <n v="472"/>
    <n v="59"/>
    <n v="3"/>
    <n v="9"/>
    <n v="11"/>
    <n v="6"/>
    <n v="17"/>
    <n v="37"/>
    <n v="18.2"/>
    <n v="18.899999999999999"/>
    <n v="27.7"/>
    <n v="33.1"/>
    <n v="32"/>
    <n v="28.1"/>
    <n v="28.2"/>
    <n v="24.2"/>
    <n v="18.2"/>
    <n v="18.899999999999999"/>
    <n v="27.7"/>
    <n v="33.1"/>
    <n v="32"/>
    <n v="28.1"/>
    <n v="28.2"/>
    <n v="24.2"/>
  </r>
  <r>
    <x v="1"/>
    <x v="60"/>
    <x v="0"/>
    <x v="1"/>
    <x v="0"/>
    <x v="0"/>
    <n v="4"/>
    <n v="1503"/>
    <n v="7498"/>
    <n v="21.48"/>
    <n v="-6.78"/>
    <n v="471"/>
    <n v="60"/>
    <n v="3"/>
    <n v="9"/>
    <n v="11"/>
    <n v="6"/>
    <n v="17"/>
    <n v="42"/>
    <n v="16.100000000000001"/>
    <n v="25.6"/>
    <n v="30.3"/>
    <n v="32.9"/>
    <n v="27.8"/>
    <n v="23.6"/>
    <n v="26.9"/>
    <n v="25"/>
    <n v="16.100000000000001"/>
    <n v="25.6"/>
    <n v="30.3"/>
    <n v="32.9"/>
    <n v="27.8"/>
    <n v="23.6"/>
    <n v="26.9"/>
    <n v="25"/>
  </r>
  <r>
    <x v="1"/>
    <x v="30"/>
    <x v="0"/>
    <x v="3"/>
    <x v="0"/>
    <x v="0"/>
    <n v="4"/>
    <n v="1503"/>
    <n v="7498"/>
    <n v="21.48"/>
    <n v="-6.78"/>
    <n v="470"/>
    <n v="61"/>
    <n v="3"/>
    <n v="9"/>
    <n v="11"/>
    <n v="6"/>
    <n v="17"/>
    <n v="47"/>
    <n v="34.9"/>
    <n v="28.2"/>
    <n v="29.6"/>
    <n v="28.1"/>
    <n v="24.2"/>
    <n v="24.5"/>
    <n v="25.7"/>
    <n v="19.899999999999999"/>
    <n v="34.9"/>
    <n v="28.2"/>
    <n v="29.6"/>
    <n v="28.1"/>
    <n v="24.2"/>
    <n v="24.5"/>
    <n v="25.7"/>
    <n v="19.899999999999999"/>
  </r>
  <r>
    <x v="1"/>
    <x v="61"/>
    <x v="1"/>
    <x v="3"/>
    <x v="0"/>
    <x v="1"/>
    <n v="4"/>
    <n v="1503"/>
    <n v="7498"/>
    <n v="21.48"/>
    <n v="-6.78"/>
    <n v="469"/>
    <n v="62"/>
    <n v="3"/>
    <n v="9"/>
    <n v="11"/>
    <n v="6"/>
    <n v="17"/>
    <n v="52"/>
    <n v="13.3"/>
    <n v="31.1"/>
    <n v="29.1"/>
    <n v="30"/>
    <n v="28.2"/>
    <n v="22.8"/>
    <n v="27.8"/>
    <n v="19.399999999999999"/>
    <n v="13.3"/>
    <n v="31.1"/>
    <n v="29.1"/>
    <n v="30"/>
    <n v="28.2"/>
    <n v="22.8"/>
    <n v="27.8"/>
    <n v="19.399999999999999"/>
  </r>
  <r>
    <x v="1"/>
    <x v="31"/>
    <x v="0"/>
    <x v="2"/>
    <x v="1"/>
    <x v="0"/>
    <n v="4"/>
    <n v="1503"/>
    <n v="7498"/>
    <n v="21.48"/>
    <n v="-6.78"/>
    <n v="468"/>
    <n v="63"/>
    <n v="3"/>
    <n v="9"/>
    <n v="11"/>
    <n v="6"/>
    <n v="17"/>
    <n v="57"/>
    <n v="31"/>
    <n v="28"/>
    <n v="30.8"/>
    <n v="32.200000000000003"/>
    <n v="24.3"/>
    <n v="22.9"/>
    <n v="27"/>
    <n v="23.8"/>
    <n v="31"/>
    <n v="28"/>
    <n v="30.8"/>
    <n v="32.200000000000003"/>
    <n v="24.3"/>
    <n v="22.9"/>
    <n v="27"/>
    <n v="23.8"/>
  </r>
  <r>
    <x v="1"/>
    <x v="62"/>
    <x v="1"/>
    <x v="2"/>
    <x v="1"/>
    <x v="1"/>
    <n v="4"/>
    <n v="1503"/>
    <n v="7498"/>
    <n v="21.48"/>
    <n v="-6.78"/>
    <n v="467"/>
    <n v="64"/>
    <n v="3"/>
    <n v="9"/>
    <n v="11"/>
    <n v="6"/>
    <n v="18"/>
    <n v="2"/>
    <n v="23"/>
    <n v="24.6"/>
    <n v="32.1"/>
    <n v="34"/>
    <n v="29.6"/>
    <n v="22.9"/>
    <n v="26.6"/>
    <n v="18.600000000000001"/>
    <n v="23"/>
    <n v="24.6"/>
    <n v="32.1"/>
    <n v="34"/>
    <n v="29.6"/>
    <n v="22.9"/>
    <n v="26.6"/>
    <n v="18.600000000000001"/>
  </r>
  <r>
    <x v="2"/>
    <x v="32"/>
    <x v="1"/>
    <x v="0"/>
    <x v="0"/>
    <x v="1"/>
    <n v="1"/>
    <n v="1503"/>
    <n v="7535"/>
    <n v="21.48"/>
    <n v="-6.78"/>
    <n v="466"/>
    <n v="2"/>
    <n v="3"/>
    <n v="9"/>
    <n v="11"/>
    <n v="10"/>
    <n v="13"/>
    <n v="30"/>
    <n v="32.700000000000003"/>
    <n v="32.6"/>
    <n v="30.7"/>
    <n v="29.9"/>
    <n v="26.7"/>
    <n v="26.5"/>
    <n v="25.8"/>
    <n v="18.600000000000001"/>
    <n v="32.700000000000003"/>
    <n v="32.6"/>
    <n v="30.7"/>
    <n v="29.9"/>
    <n v="26.7"/>
    <n v="26.5"/>
    <n v="25.8"/>
    <n v="18.600000000000001"/>
  </r>
  <r>
    <x v="2"/>
    <x v="1"/>
    <x v="1"/>
    <x v="0"/>
    <x v="1"/>
    <x v="1"/>
    <n v="1"/>
    <n v="1503"/>
    <n v="7535"/>
    <n v="21.48"/>
    <n v="-6.78"/>
    <n v="465"/>
    <n v="3"/>
    <n v="3"/>
    <n v="9"/>
    <n v="11"/>
    <n v="10"/>
    <n v="13"/>
    <n v="47"/>
    <n v="18"/>
    <n v="19.100000000000001"/>
    <n v="14.4"/>
    <n v="18.2"/>
    <n v="23.3"/>
    <n v="28.2"/>
    <n v="25.4"/>
    <n v="24.3"/>
    <n v="18"/>
    <n v="19.100000000000001"/>
    <n v="14.4"/>
    <n v="18.2"/>
    <n v="23.3"/>
    <n v="28.2"/>
    <n v="25.4"/>
    <n v="24.3"/>
  </r>
  <r>
    <x v="2"/>
    <x v="2"/>
    <x v="1"/>
    <x v="1"/>
    <x v="0"/>
    <x v="1"/>
    <n v="1"/>
    <n v="1503"/>
    <n v="7535"/>
    <n v="21.48"/>
    <n v="-6.78"/>
    <n v="464"/>
    <n v="5"/>
    <n v="3"/>
    <n v="9"/>
    <n v="11"/>
    <n v="10"/>
    <n v="13"/>
    <n v="56"/>
    <n v="16.7"/>
    <n v="11.1"/>
    <n v="26.2"/>
    <n v="26.6"/>
    <n v="25.6"/>
    <n v="28.8"/>
    <n v="25.7"/>
    <m/>
    <n v="16.7"/>
    <n v="11.1"/>
    <n v="26.2"/>
    <n v="26.6"/>
    <n v="25.6"/>
    <n v="28.8"/>
    <n v="25.7"/>
    <m/>
  </r>
  <r>
    <x v="2"/>
    <x v="35"/>
    <x v="1"/>
    <x v="1"/>
    <x v="1"/>
    <x v="1"/>
    <n v="1"/>
    <n v="1503"/>
    <n v="7535"/>
    <n v="21.48"/>
    <n v="-6.78"/>
    <n v="463"/>
    <n v="8"/>
    <n v="3"/>
    <n v="9"/>
    <n v="11"/>
    <n v="10"/>
    <n v="14"/>
    <n v="6"/>
    <n v="21.7"/>
    <n v="22.7"/>
    <n v="27.3"/>
    <n v="30.9"/>
    <n v="29.6"/>
    <n v="29.3"/>
    <n v="25.2"/>
    <n v="23.8"/>
    <n v="21.7"/>
    <n v="22.7"/>
    <n v="27.3"/>
    <n v="30.9"/>
    <n v="29.6"/>
    <n v="29.3"/>
    <n v="25.2"/>
    <n v="23.8"/>
  </r>
  <r>
    <x v="2"/>
    <x v="36"/>
    <x v="1"/>
    <x v="2"/>
    <x v="0"/>
    <x v="1"/>
    <n v="1"/>
    <n v="1503"/>
    <n v="7535"/>
    <n v="21.48"/>
    <n v="-6.78"/>
    <n v="462"/>
    <n v="10"/>
    <n v="3"/>
    <n v="9"/>
    <n v="11"/>
    <n v="10"/>
    <n v="14"/>
    <n v="15"/>
    <n v="28.6"/>
    <n v="10.5"/>
    <n v="13.8"/>
    <n v="16.8"/>
    <n v="22.4"/>
    <n v="25"/>
    <n v="25.3"/>
    <n v="19.2"/>
    <n v="28.6"/>
    <n v="10.5"/>
    <n v="13.8"/>
    <n v="16.8"/>
    <n v="22.4"/>
    <n v="25"/>
    <n v="25.3"/>
    <n v="19.2"/>
  </r>
  <r>
    <x v="2"/>
    <x v="37"/>
    <x v="1"/>
    <x v="3"/>
    <x v="0"/>
    <x v="1"/>
    <n v="1"/>
    <n v="1503"/>
    <n v="7535"/>
    <n v="21.48"/>
    <n v="-6.78"/>
    <n v="461"/>
    <n v="12"/>
    <n v="3"/>
    <n v="9"/>
    <n v="11"/>
    <n v="10"/>
    <n v="14"/>
    <n v="23"/>
    <n v="29.4"/>
    <n v="28.4"/>
    <n v="27.2"/>
    <n v="28.4"/>
    <n v="27"/>
    <n v="27.2"/>
    <n v="26.3"/>
    <n v="22.1"/>
    <n v="29.4"/>
    <n v="28.4"/>
    <n v="27.2"/>
    <n v="28.4"/>
    <n v="27"/>
    <n v="27.2"/>
    <n v="26.3"/>
    <n v="22.1"/>
  </r>
  <r>
    <x v="2"/>
    <x v="6"/>
    <x v="1"/>
    <x v="3"/>
    <x v="1"/>
    <x v="1"/>
    <n v="1"/>
    <n v="1503"/>
    <n v="7535"/>
    <n v="21.48"/>
    <n v="-6.78"/>
    <n v="460"/>
    <n v="13"/>
    <n v="3"/>
    <n v="9"/>
    <n v="11"/>
    <n v="10"/>
    <n v="14"/>
    <n v="32"/>
    <n v="7.1"/>
    <n v="13.2"/>
    <n v="21.2"/>
    <n v="15.2"/>
    <n v="19.600000000000001"/>
    <n v="24.2"/>
    <n v="25.8"/>
    <n v="19.7"/>
    <n v="7.1"/>
    <n v="13.2"/>
    <n v="21.2"/>
    <n v="15.2"/>
    <n v="19.600000000000001"/>
    <n v="24.2"/>
    <n v="25.8"/>
    <n v="19.7"/>
  </r>
  <r>
    <x v="2"/>
    <x v="39"/>
    <x v="1"/>
    <x v="2"/>
    <x v="1"/>
    <x v="1"/>
    <n v="1"/>
    <n v="1503"/>
    <n v="7535"/>
    <n v="21.48"/>
    <n v="-6.78"/>
    <n v="459"/>
    <n v="16"/>
    <n v="3"/>
    <n v="9"/>
    <n v="11"/>
    <n v="10"/>
    <n v="14"/>
    <n v="41"/>
    <n v="27.9"/>
    <n v="28.3"/>
    <n v="27.7"/>
    <n v="26.6"/>
    <n v="26.2"/>
    <n v="23.2"/>
    <n v="24.4"/>
    <n v="20.6"/>
    <n v="27.9"/>
    <n v="28.3"/>
    <n v="27.7"/>
    <n v="26.6"/>
    <n v="26.2"/>
    <n v="23.2"/>
    <n v="24.4"/>
    <n v="20.6"/>
  </r>
  <r>
    <x v="2"/>
    <x v="8"/>
    <x v="1"/>
    <x v="0"/>
    <x v="1"/>
    <x v="1"/>
    <n v="2"/>
    <n v="1503"/>
    <n v="7535"/>
    <n v="21.48"/>
    <n v="-6.78"/>
    <n v="458"/>
    <n v="17"/>
    <n v="3"/>
    <n v="9"/>
    <n v="11"/>
    <n v="10"/>
    <n v="14"/>
    <n v="51"/>
    <n v="22.4"/>
    <n v="32.6"/>
    <n v="29.5"/>
    <n v="20"/>
    <n v="29.3"/>
    <n v="23.2"/>
    <n v="21"/>
    <n v="18.5"/>
    <n v="22.4"/>
    <n v="32.6"/>
    <n v="29.5"/>
    <n v="20"/>
    <n v="29.3"/>
    <n v="23.2"/>
    <n v="21"/>
    <n v="18.5"/>
  </r>
  <r>
    <x v="2"/>
    <x v="9"/>
    <x v="1"/>
    <x v="3"/>
    <x v="1"/>
    <x v="1"/>
    <n v="2"/>
    <n v="1503"/>
    <n v="7535"/>
    <n v="21.48"/>
    <n v="-6.78"/>
    <n v="457"/>
    <n v="19"/>
    <n v="3"/>
    <n v="9"/>
    <n v="11"/>
    <n v="10"/>
    <n v="15"/>
    <n v="6"/>
    <n v="25.5"/>
    <n v="28"/>
    <n v="30.2"/>
    <n v="26.4"/>
    <n v="28.5"/>
    <n v="25.7"/>
    <n v="23.2"/>
    <n v="20.3"/>
    <n v="25.5"/>
    <n v="28"/>
    <n v="30.2"/>
    <n v="26.4"/>
    <n v="28.5"/>
    <n v="25.7"/>
    <n v="23.2"/>
    <n v="20.3"/>
  </r>
  <r>
    <x v="2"/>
    <x v="10"/>
    <x v="1"/>
    <x v="2"/>
    <x v="0"/>
    <x v="1"/>
    <n v="2"/>
    <n v="1503"/>
    <n v="7535"/>
    <n v="21.48"/>
    <n v="-6.78"/>
    <n v="456"/>
    <n v="21"/>
    <n v="3"/>
    <n v="9"/>
    <n v="11"/>
    <n v="10"/>
    <n v="15"/>
    <n v="21"/>
    <n v="35.299999999999997"/>
    <n v="31.5"/>
    <n v="25.8"/>
    <n v="29.1"/>
    <n v="26.9"/>
    <n v="25.3"/>
    <n v="24.4"/>
    <n v="18.7"/>
    <n v="35.299999999999997"/>
    <n v="31.5"/>
    <n v="25.8"/>
    <n v="29.1"/>
    <n v="26.9"/>
    <n v="25.3"/>
    <n v="24.4"/>
    <n v="18.7"/>
  </r>
  <r>
    <x v="2"/>
    <x v="43"/>
    <x v="1"/>
    <x v="1"/>
    <x v="1"/>
    <x v="1"/>
    <n v="2"/>
    <n v="1503"/>
    <n v="7535"/>
    <n v="21.48"/>
    <n v="-6.78"/>
    <n v="455"/>
    <n v="24"/>
    <n v="3"/>
    <n v="9"/>
    <n v="11"/>
    <n v="10"/>
    <n v="15"/>
    <n v="20"/>
    <n v="28.5"/>
    <n v="18.7"/>
    <n v="23.2"/>
    <n v="26.2"/>
    <n v="27.4"/>
    <n v="23.1"/>
    <n v="24.6"/>
    <n v="17.8"/>
    <n v="28.5"/>
    <n v="18.7"/>
    <n v="23.2"/>
    <n v="26.2"/>
    <n v="27.4"/>
    <n v="23.1"/>
    <n v="24.6"/>
    <n v="17.8"/>
  </r>
  <r>
    <x v="2"/>
    <x v="12"/>
    <x v="1"/>
    <x v="0"/>
    <x v="0"/>
    <x v="1"/>
    <n v="2"/>
    <n v="1503"/>
    <n v="7535"/>
    <n v="21.48"/>
    <n v="-6.78"/>
    <n v="454"/>
    <n v="25"/>
    <n v="3"/>
    <n v="9"/>
    <n v="11"/>
    <n v="10"/>
    <n v="15"/>
    <n v="35"/>
    <n v="31.6"/>
    <n v="29.1"/>
    <n v="26.8"/>
    <n v="21.5"/>
    <n v="28"/>
    <n v="27.8"/>
    <n v="26.1"/>
    <n v="15.8"/>
    <n v="31.6"/>
    <n v="29.1"/>
    <n v="26.8"/>
    <n v="21.5"/>
    <n v="28"/>
    <n v="27.8"/>
    <n v="26.1"/>
    <n v="15.8"/>
  </r>
  <r>
    <x v="2"/>
    <x v="13"/>
    <x v="1"/>
    <x v="1"/>
    <x v="0"/>
    <x v="1"/>
    <n v="2"/>
    <n v="1503"/>
    <n v="7535"/>
    <n v="21.48"/>
    <n v="-6.78"/>
    <n v="453"/>
    <n v="27"/>
    <n v="3"/>
    <n v="9"/>
    <n v="11"/>
    <n v="10"/>
    <n v="15"/>
    <n v="41"/>
    <n v="22.3"/>
    <n v="24.3"/>
    <n v="34.200000000000003"/>
    <n v="29.3"/>
    <n v="28.2"/>
    <n v="26.8"/>
    <n v="24.4"/>
    <n v="17.7"/>
    <n v="22.3"/>
    <n v="24.3"/>
    <n v="34.200000000000003"/>
    <n v="29.3"/>
    <n v="28.2"/>
    <n v="26.8"/>
    <n v="24.4"/>
    <n v="17.7"/>
  </r>
  <r>
    <x v="2"/>
    <x v="63"/>
    <x v="1"/>
    <x v="2"/>
    <x v="1"/>
    <x v="1"/>
    <n v="2"/>
    <n v="1503"/>
    <n v="7535"/>
    <n v="21.48"/>
    <n v="-6.78"/>
    <n v="452"/>
    <n v="30"/>
    <n v="3"/>
    <n v="9"/>
    <n v="11"/>
    <n v="10"/>
    <n v="15"/>
    <n v="40"/>
    <n v="32.200000000000003"/>
    <n v="26.7"/>
    <n v="24"/>
    <n v="17"/>
    <n v="26"/>
    <n v="25.6"/>
    <n v="22.6"/>
    <n v="17.399999999999999"/>
    <n v="32.200000000000003"/>
    <n v="26.7"/>
    <n v="24"/>
    <n v="17"/>
    <n v="26"/>
    <n v="25.6"/>
    <n v="22.6"/>
    <n v="17.399999999999999"/>
  </r>
  <r>
    <x v="2"/>
    <x v="46"/>
    <x v="1"/>
    <x v="3"/>
    <x v="0"/>
    <x v="1"/>
    <n v="2"/>
    <n v="1503"/>
    <n v="7535"/>
    <n v="21.48"/>
    <n v="-6.78"/>
    <n v="451"/>
    <n v="32"/>
    <n v="3"/>
    <n v="9"/>
    <n v="11"/>
    <n v="10"/>
    <n v="15"/>
    <n v="56"/>
    <n v="34.9"/>
    <n v="31.4"/>
    <n v="29"/>
    <n v="27.4"/>
    <n v="24.5"/>
    <n v="27"/>
    <n v="24"/>
    <n v="11.8"/>
    <n v="34.9"/>
    <n v="31.4"/>
    <n v="29"/>
    <n v="27.4"/>
    <n v="24.5"/>
    <n v="27"/>
    <n v="24"/>
    <n v="11.8"/>
  </r>
  <r>
    <x v="2"/>
    <x v="47"/>
    <x v="1"/>
    <x v="3"/>
    <x v="1"/>
    <x v="1"/>
    <n v="3"/>
    <n v="1503"/>
    <n v="7535"/>
    <n v="21.48"/>
    <n v="-6.78"/>
    <n v="450"/>
    <n v="34"/>
    <n v="3"/>
    <n v="9"/>
    <n v="11"/>
    <n v="10"/>
    <n v="16"/>
    <n v="3"/>
    <n v="34.299999999999997"/>
    <n v="26.9"/>
    <n v="23.8"/>
    <n v="29.7"/>
    <n v="23.1"/>
    <n v="24.2"/>
    <n v="24.6"/>
    <n v="21.5"/>
    <n v="34.299999999999997"/>
    <n v="26.9"/>
    <n v="23.8"/>
    <n v="29.7"/>
    <n v="23.1"/>
    <n v="24.2"/>
    <n v="24.6"/>
    <n v="21.5"/>
  </r>
  <r>
    <x v="2"/>
    <x v="17"/>
    <x v="1"/>
    <x v="2"/>
    <x v="0"/>
    <x v="1"/>
    <n v="3"/>
    <n v="1503"/>
    <n v="7535"/>
    <n v="21.48"/>
    <n v="-6.78"/>
    <n v="449"/>
    <n v="35"/>
    <n v="3"/>
    <n v="9"/>
    <n v="11"/>
    <n v="10"/>
    <n v="16"/>
    <n v="10"/>
    <n v="28.1"/>
    <n v="22.9"/>
    <n v="29.6"/>
    <n v="29"/>
    <n v="27.3"/>
    <n v="25.7"/>
    <n v="23.1"/>
    <n v="17.8"/>
    <n v="28.1"/>
    <n v="22.9"/>
    <n v="29.6"/>
    <n v="29"/>
    <n v="27.3"/>
    <n v="25.7"/>
    <n v="23.1"/>
    <n v="17.8"/>
  </r>
  <r>
    <x v="2"/>
    <x v="49"/>
    <x v="1"/>
    <x v="2"/>
    <x v="1"/>
    <x v="1"/>
    <n v="3"/>
    <n v="1503"/>
    <n v="7535"/>
    <n v="21.48"/>
    <n v="-6.78"/>
    <n v="448"/>
    <n v="38"/>
    <n v="3"/>
    <n v="9"/>
    <n v="11"/>
    <n v="10"/>
    <n v="16"/>
    <n v="22"/>
    <n v="17.5"/>
    <n v="19.7"/>
    <n v="33.6"/>
    <n v="28.6"/>
    <n v="29"/>
    <n v="27.2"/>
    <n v="24.8"/>
    <n v="10.1"/>
    <n v="17.5"/>
    <n v="19.7"/>
    <n v="33.6"/>
    <n v="28.6"/>
    <n v="29"/>
    <n v="27.2"/>
    <n v="24.8"/>
    <n v="10.1"/>
  </r>
  <r>
    <x v="2"/>
    <x v="19"/>
    <x v="1"/>
    <x v="0"/>
    <x v="0"/>
    <x v="1"/>
    <n v="3"/>
    <n v="1503"/>
    <n v="7535"/>
    <n v="21.48"/>
    <n v="-6.78"/>
    <n v="447"/>
    <n v="39"/>
    <n v="3"/>
    <n v="9"/>
    <n v="11"/>
    <n v="10"/>
    <n v="16"/>
    <n v="37"/>
    <n v="18"/>
    <n v="21.7"/>
    <n v="33.4"/>
    <n v="21.2"/>
    <n v="28.6"/>
    <n v="28.4"/>
    <n v="24.5"/>
    <n v="21.8"/>
    <n v="18"/>
    <n v="21.7"/>
    <n v="33.4"/>
    <n v="21.2"/>
    <n v="28.6"/>
    <n v="28.4"/>
    <n v="24.5"/>
    <n v="21.8"/>
  </r>
  <r>
    <x v="2"/>
    <x v="51"/>
    <x v="1"/>
    <x v="0"/>
    <x v="1"/>
    <x v="1"/>
    <n v="3"/>
    <n v="1503"/>
    <n v="7535"/>
    <n v="21.48"/>
    <n v="-6.78"/>
    <n v="446"/>
    <n v="42"/>
    <n v="3"/>
    <n v="9"/>
    <n v="11"/>
    <n v="10"/>
    <n v="16"/>
    <n v="45"/>
    <n v="29.7"/>
    <n v="27.5"/>
    <n v="31"/>
    <n v="21.4"/>
    <n v="28.9"/>
    <n v="25"/>
    <n v="24.3"/>
    <n v="19.899999999999999"/>
    <n v="29.7"/>
    <n v="27.5"/>
    <n v="31"/>
    <n v="21.4"/>
    <n v="28.9"/>
    <n v="25"/>
    <n v="24.3"/>
    <n v="19.899999999999999"/>
  </r>
  <r>
    <x v="2"/>
    <x v="52"/>
    <x v="1"/>
    <x v="1"/>
    <x v="1"/>
    <x v="1"/>
    <n v="3"/>
    <n v="1503"/>
    <n v="7535"/>
    <n v="21.48"/>
    <n v="-6.78"/>
    <n v="445"/>
    <n v="44"/>
    <n v="3"/>
    <n v="9"/>
    <n v="11"/>
    <n v="10"/>
    <n v="16"/>
    <n v="53"/>
    <n v="15.7"/>
    <n v="26.7"/>
    <n v="21.1"/>
    <n v="26.3"/>
    <n v="30.4"/>
    <n v="25.9"/>
    <n v="25.5"/>
    <n v="18.899999999999999"/>
    <n v="15.7"/>
    <n v="26.7"/>
    <n v="21.1"/>
    <n v="26.3"/>
    <n v="30.4"/>
    <n v="25.9"/>
    <n v="25.5"/>
    <n v="18.899999999999999"/>
  </r>
  <r>
    <x v="2"/>
    <x v="53"/>
    <x v="1"/>
    <x v="3"/>
    <x v="0"/>
    <x v="1"/>
    <n v="3"/>
    <n v="1503"/>
    <n v="7535"/>
    <n v="21.48"/>
    <n v="-6.78"/>
    <n v="444"/>
    <n v="46"/>
    <n v="3"/>
    <n v="9"/>
    <n v="11"/>
    <n v="10"/>
    <n v="17"/>
    <n v="1"/>
    <n v="36.4"/>
    <n v="27.8"/>
    <n v="29.2"/>
    <n v="31.4"/>
    <n v="26.3"/>
    <n v="23.3"/>
    <n v="24.8"/>
    <n v="19.2"/>
    <n v="36.4"/>
    <n v="27.8"/>
    <n v="29.2"/>
    <n v="31.4"/>
    <n v="26.3"/>
    <n v="23.3"/>
    <n v="24.8"/>
    <n v="19.2"/>
  </r>
  <r>
    <x v="2"/>
    <x v="54"/>
    <x v="1"/>
    <x v="1"/>
    <x v="0"/>
    <x v="1"/>
    <n v="3"/>
    <n v="1503"/>
    <n v="7535"/>
    <n v="21.48"/>
    <n v="-6.78"/>
    <n v="443"/>
    <n v="48"/>
    <n v="3"/>
    <n v="9"/>
    <n v="11"/>
    <n v="10"/>
    <n v="17"/>
    <n v="0"/>
    <n v="24.5"/>
    <n v="28.2"/>
    <n v="33.4"/>
    <n v="33.299999999999997"/>
    <n v="25.2"/>
    <n v="25.1"/>
    <n v="24.5"/>
    <n v="20.9"/>
    <n v="24.5"/>
    <n v="28.2"/>
    <n v="33.4"/>
    <n v="33.299999999999997"/>
    <n v="25.2"/>
    <n v="25.1"/>
    <n v="24.5"/>
    <n v="20.9"/>
  </r>
  <r>
    <x v="2"/>
    <x v="56"/>
    <x v="1"/>
    <x v="1"/>
    <x v="1"/>
    <x v="1"/>
    <n v="4"/>
    <n v="1503"/>
    <n v="7535"/>
    <n v="21.48"/>
    <n v="-6.78"/>
    <n v="442"/>
    <n v="52"/>
    <n v="3"/>
    <n v="9"/>
    <n v="11"/>
    <n v="10"/>
    <n v="17"/>
    <n v="16"/>
    <n v="19.2"/>
    <n v="27.4"/>
    <n v="30.3"/>
    <n v="31.8"/>
    <n v="26.1"/>
    <n v="22"/>
    <n v="24.8"/>
    <n v="18.3"/>
    <n v="19.2"/>
    <n v="27.4"/>
    <n v="30.3"/>
    <n v="31.8"/>
    <n v="26.1"/>
    <n v="22"/>
    <n v="24.8"/>
    <n v="18.3"/>
  </r>
  <r>
    <x v="2"/>
    <x v="57"/>
    <x v="1"/>
    <x v="0"/>
    <x v="1"/>
    <x v="1"/>
    <n v="4"/>
    <n v="1503"/>
    <n v="7535"/>
    <n v="21.48"/>
    <n v="-6.78"/>
    <n v="441"/>
    <n v="54"/>
    <n v="3"/>
    <n v="9"/>
    <n v="11"/>
    <n v="10"/>
    <n v="17"/>
    <n v="22"/>
    <n v="19.100000000000001"/>
    <n v="17.600000000000001"/>
    <n v="26.4"/>
    <n v="32.5"/>
    <n v="31.3"/>
    <n v="26.7"/>
    <n v="23.9"/>
    <n v="23.7"/>
    <n v="19.100000000000001"/>
    <n v="17.600000000000001"/>
    <n v="26.4"/>
    <n v="32.5"/>
    <n v="31.3"/>
    <n v="26.7"/>
    <n v="23.9"/>
    <n v="23.7"/>
  </r>
  <r>
    <x v="2"/>
    <x v="27"/>
    <x v="1"/>
    <x v="2"/>
    <x v="0"/>
    <x v="1"/>
    <n v="4"/>
    <n v="1503"/>
    <n v="7535"/>
    <n v="21.48"/>
    <n v="-6.78"/>
    <n v="440"/>
    <n v="55"/>
    <n v="3"/>
    <n v="9"/>
    <n v="11"/>
    <n v="10"/>
    <n v="17"/>
    <n v="20"/>
    <n v="13.6"/>
    <n v="24.3"/>
    <n v="31.9"/>
    <n v="28.9"/>
    <n v="31.1"/>
    <n v="25.7"/>
    <n v="25.7"/>
    <n v="21.3"/>
    <n v="13.6"/>
    <n v="24.3"/>
    <n v="31.9"/>
    <n v="28.9"/>
    <n v="31.1"/>
    <n v="25.7"/>
    <n v="25.7"/>
    <n v="21.3"/>
  </r>
  <r>
    <x v="2"/>
    <x v="28"/>
    <x v="1"/>
    <x v="3"/>
    <x v="1"/>
    <x v="1"/>
    <n v="4"/>
    <n v="1503"/>
    <n v="7535"/>
    <n v="21.48"/>
    <n v="-6.78"/>
    <n v="439"/>
    <n v="57"/>
    <n v="3"/>
    <n v="9"/>
    <n v="11"/>
    <n v="10"/>
    <n v="17"/>
    <n v="36"/>
    <n v="20.9"/>
    <n v="14.3"/>
    <n v="25.7"/>
    <n v="31.7"/>
    <n v="28.3"/>
    <n v="26.1"/>
    <n v="24.2"/>
    <n v="20.7"/>
    <n v="20.9"/>
    <n v="14.3"/>
    <n v="25.7"/>
    <n v="31.7"/>
    <n v="28.3"/>
    <n v="26.1"/>
    <n v="24.2"/>
    <n v="20.7"/>
  </r>
  <r>
    <x v="2"/>
    <x v="29"/>
    <x v="1"/>
    <x v="1"/>
    <x v="0"/>
    <x v="1"/>
    <n v="4"/>
    <n v="1503"/>
    <n v="7535"/>
    <n v="21.48"/>
    <n v="-6.78"/>
    <n v="438"/>
    <n v="59"/>
    <n v="3"/>
    <n v="9"/>
    <n v="11"/>
    <n v="10"/>
    <n v="17"/>
    <n v="45"/>
    <n v="17.3"/>
    <n v="18.5"/>
    <n v="27.4"/>
    <n v="32.1"/>
    <n v="31.7"/>
    <n v="27.4"/>
    <n v="25.9"/>
    <n v="21.6"/>
    <n v="17.3"/>
    <n v="18.5"/>
    <n v="27.4"/>
    <n v="32.1"/>
    <n v="31.7"/>
    <n v="27.4"/>
    <n v="25.9"/>
    <n v="21.6"/>
  </r>
  <r>
    <x v="2"/>
    <x v="61"/>
    <x v="1"/>
    <x v="3"/>
    <x v="0"/>
    <x v="1"/>
    <n v="4"/>
    <n v="1503"/>
    <n v="7535"/>
    <n v="21.48"/>
    <n v="-6.78"/>
    <n v="437"/>
    <n v="62"/>
    <n v="3"/>
    <n v="9"/>
    <n v="11"/>
    <n v="10"/>
    <n v="17"/>
    <n v="54"/>
    <n v="12.8"/>
    <n v="30.6"/>
    <n v="28.8"/>
    <n v="29.6"/>
    <n v="27"/>
    <n v="21.8"/>
    <n v="24.6"/>
    <n v="17.100000000000001"/>
    <n v="12.8"/>
    <n v="30.6"/>
    <n v="28.8"/>
    <n v="29.6"/>
    <n v="27"/>
    <n v="21.8"/>
    <n v="24.6"/>
    <n v="17.100000000000001"/>
  </r>
  <r>
    <x v="2"/>
    <x v="62"/>
    <x v="1"/>
    <x v="2"/>
    <x v="1"/>
    <x v="1"/>
    <n v="4"/>
    <n v="1503"/>
    <n v="7535"/>
    <n v="21.48"/>
    <n v="-6.78"/>
    <n v="436"/>
    <n v="64"/>
    <n v="3"/>
    <n v="9"/>
    <n v="11"/>
    <n v="10"/>
    <n v="18"/>
    <n v="5"/>
    <n v="22.7"/>
    <n v="24.9"/>
    <n v="31.9"/>
    <n v="33.4"/>
    <n v="28.6"/>
    <n v="21.2"/>
    <n v="24.5"/>
    <n v="17.3"/>
    <n v="22.7"/>
    <n v="24.9"/>
    <n v="31.9"/>
    <n v="33.4"/>
    <n v="28.6"/>
    <n v="21.2"/>
    <n v="24.5"/>
    <n v="17.3"/>
  </r>
  <r>
    <x v="3"/>
    <x v="32"/>
    <x v="1"/>
    <x v="0"/>
    <x v="0"/>
    <x v="1"/>
    <n v="1"/>
    <n v="1503"/>
    <n v="7584"/>
    <n v="21.48"/>
    <n v="0"/>
    <n v="585"/>
    <n v="2"/>
    <n v="3"/>
    <n v="9"/>
    <n v="11"/>
    <n v="16"/>
    <n v="9"/>
    <n v="20"/>
    <n v="40"/>
    <n v="40"/>
    <n v="38.299999999999997"/>
    <n v="36.799999999999997"/>
    <n v="33.5"/>
    <n v="31.7"/>
    <n v="29.3"/>
    <n v="15.3"/>
    <n v="33.22"/>
    <n v="33.22"/>
    <n v="31.519999999999996"/>
    <n v="30.019999999999996"/>
    <n v="26.72"/>
    <n v="24.919999999999998"/>
    <n v="22.52"/>
    <n v="15.3"/>
  </r>
  <r>
    <x v="3"/>
    <x v="1"/>
    <x v="1"/>
    <x v="0"/>
    <x v="1"/>
    <x v="1"/>
    <n v="1"/>
    <n v="1503"/>
    <n v="7584"/>
    <n v="21.48"/>
    <n v="0"/>
    <n v="584"/>
    <n v="3"/>
    <n v="3"/>
    <n v="9"/>
    <n v="11"/>
    <n v="16"/>
    <n v="9"/>
    <n v="21"/>
    <n v="25.5"/>
    <n v="26.2"/>
    <n v="21.5"/>
    <n v="25.4"/>
    <n v="30"/>
    <n v="34.9"/>
    <n v="32.1"/>
    <n v="25"/>
    <n v="18.72"/>
    <n v="19.419999999999998"/>
    <n v="14.719999999999999"/>
    <n v="18.619999999999997"/>
    <n v="23.22"/>
    <n v="28.119999999999997"/>
    <n v="25.32"/>
    <n v="25"/>
  </r>
  <r>
    <x v="3"/>
    <x v="2"/>
    <x v="1"/>
    <x v="1"/>
    <x v="0"/>
    <x v="1"/>
    <n v="1"/>
    <n v="1503"/>
    <n v="7584"/>
    <n v="21.48"/>
    <n v="0"/>
    <n v="583"/>
    <n v="5"/>
    <n v="3"/>
    <n v="9"/>
    <n v="11"/>
    <n v="16"/>
    <n v="9"/>
    <n v="31"/>
    <n v="23.4"/>
    <n v="18.100000000000001"/>
    <n v="33.6"/>
    <n v="34"/>
    <n v="32.200000000000003"/>
    <n v="34.799999999999997"/>
    <n v="28.7"/>
    <m/>
    <n v="16.619999999999997"/>
    <n v="11.32"/>
    <n v="26.82"/>
    <n v="27.22"/>
    <n v="25.42"/>
    <n v="28.019999999999996"/>
    <n v="21.919999999999998"/>
    <m/>
  </r>
  <r>
    <x v="3"/>
    <x v="35"/>
    <x v="1"/>
    <x v="1"/>
    <x v="1"/>
    <x v="1"/>
    <n v="1"/>
    <n v="1503"/>
    <n v="7584"/>
    <n v="21.48"/>
    <n v="0"/>
    <n v="582"/>
    <n v="8"/>
    <n v="3"/>
    <n v="9"/>
    <n v="11"/>
    <n v="16"/>
    <n v="9"/>
    <n v="47"/>
    <n v="28.4"/>
    <n v="29.6"/>
    <n v="35.200000000000003"/>
    <n v="38"/>
    <n v="36.6"/>
    <n v="36.200000000000003"/>
    <n v="33.200000000000003"/>
    <n v="25.1"/>
    <n v="21.619999999999997"/>
    <n v="22.82"/>
    <n v="28.42"/>
    <n v="31.22"/>
    <n v="29.82"/>
    <n v="29.42"/>
    <n v="26.42"/>
    <n v="25.1"/>
  </r>
  <r>
    <x v="3"/>
    <x v="36"/>
    <x v="1"/>
    <x v="2"/>
    <x v="0"/>
    <x v="1"/>
    <n v="1"/>
    <n v="1503"/>
    <n v="7584"/>
    <n v="21.48"/>
    <n v="0"/>
    <n v="581"/>
    <n v="10"/>
    <n v="3"/>
    <n v="9"/>
    <n v="11"/>
    <n v="16"/>
    <n v="9"/>
    <n v="55"/>
    <n v="35.4"/>
    <n v="17.100000000000001"/>
    <n v="19.899999999999999"/>
    <n v="22.9"/>
    <n v="27.8"/>
    <n v="30.4"/>
    <n v="31.1"/>
    <n v="16.600000000000001"/>
    <n v="28.619999999999997"/>
    <n v="10.32"/>
    <n v="13.119999999999997"/>
    <n v="16.119999999999997"/>
    <n v="21.02"/>
    <n v="23.619999999999997"/>
    <n v="24.32"/>
    <n v="16.600000000000001"/>
  </r>
  <r>
    <x v="3"/>
    <x v="37"/>
    <x v="1"/>
    <x v="3"/>
    <x v="0"/>
    <x v="1"/>
    <n v="1"/>
    <n v="1503"/>
    <n v="7584"/>
    <n v="21.48"/>
    <n v="0"/>
    <n v="580"/>
    <n v="12"/>
    <n v="3"/>
    <n v="9"/>
    <n v="11"/>
    <n v="16"/>
    <n v="10"/>
    <n v="4"/>
    <n v="36.1"/>
    <n v="35.5"/>
    <n v="34.200000000000003"/>
    <n v="35.200000000000003"/>
    <n v="34"/>
    <n v="33"/>
    <n v="30"/>
    <n v="19.399999999999999"/>
    <n v="29.32"/>
    <n v="28.72"/>
    <n v="27.42"/>
    <n v="28.42"/>
    <n v="27.22"/>
    <n v="26.22"/>
    <n v="23.22"/>
    <n v="19.399999999999999"/>
  </r>
  <r>
    <x v="3"/>
    <x v="6"/>
    <x v="1"/>
    <x v="3"/>
    <x v="1"/>
    <x v="1"/>
    <n v="1"/>
    <n v="1503"/>
    <n v="7584"/>
    <n v="21.48"/>
    <n v="0"/>
    <n v="579"/>
    <n v="13"/>
    <n v="3"/>
    <n v="9"/>
    <n v="11"/>
    <n v="16"/>
    <n v="10"/>
    <n v="11"/>
    <n v="14"/>
    <n v="19.899999999999999"/>
    <n v="28.1"/>
    <n v="22"/>
    <n v="25.8"/>
    <n v="30.4"/>
    <n v="32"/>
    <n v="20"/>
    <n v="7.22"/>
    <n v="13.119999999999997"/>
    <n v="21.32"/>
    <n v="15.219999999999999"/>
    <n v="19.02"/>
    <n v="23.619999999999997"/>
    <n v="25.22"/>
    <n v="20"/>
  </r>
  <r>
    <x v="3"/>
    <x v="39"/>
    <x v="1"/>
    <x v="2"/>
    <x v="1"/>
    <x v="1"/>
    <n v="1"/>
    <n v="1503"/>
    <n v="7584"/>
    <n v="21.48"/>
    <n v="0"/>
    <n v="578"/>
    <n v="12"/>
    <n v="3"/>
    <n v="9"/>
    <n v="11"/>
    <n v="16"/>
    <n v="10"/>
    <n v="20"/>
    <n v="34.700000000000003"/>
    <n v="34.799999999999997"/>
    <n v="34.6"/>
    <n v="32.799999999999997"/>
    <n v="32.4"/>
    <n v="29"/>
    <n v="31.2"/>
    <n v="23.4"/>
    <n v="27.92"/>
    <n v="28.019999999999996"/>
    <n v="27.82"/>
    <n v="26.019999999999996"/>
    <n v="25.619999999999997"/>
    <n v="22.22"/>
    <n v="24.419999999999998"/>
    <n v="23.4"/>
  </r>
  <r>
    <x v="3"/>
    <x v="8"/>
    <x v="1"/>
    <x v="0"/>
    <x v="1"/>
    <x v="1"/>
    <n v="2"/>
    <n v="1503"/>
    <n v="7584"/>
    <n v="21.48"/>
    <n v="0"/>
    <n v="577"/>
    <n v="17"/>
    <n v="3"/>
    <n v="9"/>
    <n v="11"/>
    <n v="16"/>
    <n v="10"/>
    <n v="27"/>
    <n v="29.6"/>
    <n v="40.1"/>
    <n v="35.5"/>
    <n v="27"/>
    <n v="36.1"/>
    <n v="29.1"/>
    <n v="27.1"/>
    <n v="19.3"/>
    <n v="22.82"/>
    <n v="33.32"/>
    <n v="28.72"/>
    <n v="20.22"/>
    <n v="29.32"/>
    <n v="22.32"/>
    <n v="20.32"/>
    <n v="19.3"/>
  </r>
  <r>
    <x v="3"/>
    <x v="9"/>
    <x v="1"/>
    <x v="3"/>
    <x v="1"/>
    <x v="1"/>
    <n v="2"/>
    <n v="1503"/>
    <n v="7584"/>
    <n v="21.48"/>
    <n v="0"/>
    <n v="576"/>
    <n v="19"/>
    <n v="3"/>
    <n v="9"/>
    <n v="11"/>
    <n v="16"/>
    <n v="10"/>
    <n v="34"/>
    <n v="32"/>
    <n v="35"/>
    <n v="36.9"/>
    <n v="32.9"/>
    <n v="35.1"/>
    <n v="31.9"/>
    <n v="30.6"/>
    <n v="20.6"/>
    <n v="25.22"/>
    <n v="28.22"/>
    <n v="30.119999999999997"/>
    <n v="26.119999999999997"/>
    <n v="28.32"/>
    <n v="25.119999999999997"/>
    <n v="23.82"/>
    <n v="20.6"/>
  </r>
  <r>
    <x v="3"/>
    <x v="10"/>
    <x v="1"/>
    <x v="2"/>
    <x v="0"/>
    <x v="1"/>
    <n v="2"/>
    <n v="1503"/>
    <n v="7584"/>
    <n v="21.48"/>
    <n v="0"/>
    <n v="575"/>
    <n v="21"/>
    <n v="3"/>
    <n v="9"/>
    <n v="11"/>
    <n v="16"/>
    <n v="10"/>
    <n v="42"/>
    <n v="42.8"/>
    <n v="38.4"/>
    <n v="32.9"/>
    <n v="36"/>
    <n v="33.1"/>
    <n v="31.2"/>
    <n v="27.5"/>
    <n v="15.9"/>
    <n v="36.019999999999996"/>
    <n v="31.619999999999997"/>
    <n v="26.119999999999997"/>
    <n v="29.22"/>
    <n v="26.32"/>
    <n v="24.419999999999998"/>
    <n v="20.72"/>
    <n v="15.9"/>
  </r>
  <r>
    <x v="3"/>
    <x v="43"/>
    <x v="1"/>
    <x v="1"/>
    <x v="1"/>
    <x v="1"/>
    <n v="2"/>
    <n v="1503"/>
    <n v="7584"/>
    <n v="21.48"/>
    <n v="0"/>
    <n v="574"/>
    <n v="24"/>
    <n v="3"/>
    <n v="9"/>
    <n v="11"/>
    <n v="16"/>
    <n v="10"/>
    <n v="50"/>
    <n v="35.1"/>
    <n v="24.7"/>
    <n v="29.2"/>
    <n v="32.6"/>
    <n v="34.299999999999997"/>
    <n v="30"/>
    <n v="31.7"/>
    <n v="17.5"/>
    <n v="28.32"/>
    <n v="17.919999999999998"/>
    <n v="22.419999999999998"/>
    <n v="25.82"/>
    <n v="27.519999999999996"/>
    <n v="23.22"/>
    <n v="24.919999999999998"/>
    <n v="17.5"/>
  </r>
  <r>
    <x v="3"/>
    <x v="12"/>
    <x v="1"/>
    <x v="0"/>
    <x v="0"/>
    <x v="1"/>
    <n v="2"/>
    <n v="1503"/>
    <n v="7584"/>
    <n v="21.48"/>
    <n v="0"/>
    <n v="573"/>
    <n v="25"/>
    <n v="3"/>
    <n v="9"/>
    <n v="11"/>
    <n v="16"/>
    <n v="11"/>
    <n v="6"/>
    <n v="38.299999999999997"/>
    <n v="36.299999999999997"/>
    <n v="33.799999999999997"/>
    <n v="28.3"/>
    <n v="35.299999999999997"/>
    <n v="34.4"/>
    <n v="30.3"/>
    <n v="12.8"/>
    <n v="31.519999999999996"/>
    <n v="29.519999999999996"/>
    <n v="27.019999999999996"/>
    <n v="21.52"/>
    <n v="28.519999999999996"/>
    <n v="27.619999999999997"/>
    <n v="23.52"/>
    <n v="12.8"/>
  </r>
  <r>
    <x v="3"/>
    <x v="13"/>
    <x v="1"/>
    <x v="1"/>
    <x v="0"/>
    <x v="1"/>
    <n v="2"/>
    <n v="1503"/>
    <n v="7584"/>
    <n v="21.48"/>
    <n v="0"/>
    <n v="572"/>
    <n v="27"/>
    <n v="3"/>
    <n v="9"/>
    <n v="11"/>
    <n v="16"/>
    <n v="11"/>
    <n v="14"/>
    <n v="29.2"/>
    <n v="31.3"/>
    <n v="40.799999999999997"/>
    <n v="36"/>
    <n v="34.700000000000003"/>
    <n v="32.1"/>
    <n v="29.1"/>
    <n v="15"/>
    <n v="22.419999999999998"/>
    <n v="24.52"/>
    <n v="34.019999999999996"/>
    <n v="29.22"/>
    <n v="27.92"/>
    <n v="25.32"/>
    <n v="22.32"/>
    <n v="15"/>
  </r>
  <r>
    <x v="3"/>
    <x v="63"/>
    <x v="1"/>
    <x v="2"/>
    <x v="1"/>
    <x v="1"/>
    <n v="2"/>
    <n v="1503"/>
    <n v="7584"/>
    <n v="21.48"/>
    <n v="0"/>
    <n v="571"/>
    <n v="30"/>
    <n v="3"/>
    <n v="9"/>
    <n v="11"/>
    <n v="16"/>
    <n v="11"/>
    <n v="23"/>
    <n v="38.9"/>
    <n v="33.299999999999997"/>
    <n v="30.7"/>
    <n v="23.4"/>
    <n v="32.700000000000003"/>
    <n v="30.9"/>
    <n v="28.4"/>
    <n v="18.5"/>
    <n v="32.119999999999997"/>
    <n v="26.519999999999996"/>
    <n v="23.919999999999998"/>
    <n v="16.619999999999997"/>
    <n v="25.92"/>
    <n v="24.119999999999997"/>
    <n v="21.619999999999997"/>
    <n v="18.5"/>
  </r>
  <r>
    <x v="3"/>
    <x v="46"/>
    <x v="1"/>
    <x v="3"/>
    <x v="0"/>
    <x v="1"/>
    <n v="2"/>
    <n v="1503"/>
    <n v="7584"/>
    <n v="21.48"/>
    <n v="0"/>
    <n v="570"/>
    <n v="32"/>
    <n v="3"/>
    <n v="9"/>
    <n v="11"/>
    <n v="16"/>
    <n v="11"/>
    <n v="31"/>
    <n v="41.7"/>
    <n v="38.299999999999997"/>
    <n v="35.9"/>
    <n v="34.799999999999997"/>
    <n v="30.6"/>
    <n v="33.299999999999997"/>
    <n v="28.4"/>
    <n v="9.9"/>
    <n v="34.92"/>
    <n v="31.519999999999996"/>
    <n v="29.119999999999997"/>
    <n v="28.019999999999996"/>
    <n v="23.82"/>
    <n v="26.519999999999996"/>
    <n v="21.619999999999997"/>
    <n v="9.9"/>
  </r>
  <r>
    <x v="3"/>
    <x v="47"/>
    <x v="1"/>
    <x v="3"/>
    <x v="1"/>
    <x v="1"/>
    <n v="3"/>
    <n v="1503"/>
    <n v="7584"/>
    <n v="21.48"/>
    <n v="0"/>
    <n v="569"/>
    <n v="34"/>
    <n v="3"/>
    <n v="9"/>
    <n v="11"/>
    <n v="16"/>
    <n v="13"/>
    <n v="12"/>
    <n v="41.1"/>
    <n v="33.700000000000003"/>
    <n v="30.6"/>
    <n v="36.799999999999997"/>
    <n v="29.1"/>
    <n v="30.1"/>
    <n v="29.7"/>
    <n v="23.9"/>
    <n v="34.32"/>
    <n v="26.92"/>
    <n v="23.82"/>
    <n v="30.019999999999996"/>
    <n v="22.32"/>
    <n v="23.32"/>
    <n v="22.919999999999998"/>
    <n v="23.9"/>
  </r>
  <r>
    <x v="3"/>
    <x v="17"/>
    <x v="1"/>
    <x v="2"/>
    <x v="0"/>
    <x v="1"/>
    <n v="3"/>
    <n v="1503"/>
    <n v="7584"/>
    <n v="21.48"/>
    <n v="0"/>
    <n v="568"/>
    <n v="35"/>
    <n v="3"/>
    <n v="9"/>
    <n v="11"/>
    <n v="16"/>
    <n v="13"/>
    <n v="20"/>
    <n v="35.5"/>
    <n v="29.5"/>
    <n v="36.4"/>
    <n v="35.4"/>
    <n v="33.9"/>
    <n v="31.1"/>
    <n v="27.1"/>
    <n v="15.1"/>
    <n v="28.72"/>
    <n v="22.72"/>
    <n v="29.619999999999997"/>
    <n v="28.619999999999997"/>
    <n v="27.119999999999997"/>
    <n v="24.32"/>
    <n v="20.32"/>
    <n v="15.1"/>
  </r>
  <r>
    <x v="3"/>
    <x v="49"/>
    <x v="1"/>
    <x v="2"/>
    <x v="1"/>
    <x v="1"/>
    <n v="3"/>
    <n v="1503"/>
    <n v="7584"/>
    <n v="21.48"/>
    <n v="0"/>
    <n v="567"/>
    <n v="38"/>
    <n v="3"/>
    <n v="9"/>
    <n v="11"/>
    <n v="16"/>
    <n v="13"/>
    <n v="20"/>
    <n v="24"/>
    <n v="25.9"/>
    <n v="40.4"/>
    <n v="35.200000000000003"/>
    <n v="36.1"/>
    <n v="33.5"/>
    <n v="31.9"/>
    <n v="22.2"/>
    <n v="17.22"/>
    <n v="19.119999999999997"/>
    <n v="33.619999999999997"/>
    <n v="28.42"/>
    <n v="29.32"/>
    <n v="26.72"/>
    <n v="25.119999999999997"/>
    <n v="22.2"/>
  </r>
  <r>
    <x v="3"/>
    <x v="19"/>
    <x v="1"/>
    <x v="0"/>
    <x v="0"/>
    <x v="1"/>
    <n v="3"/>
    <n v="1503"/>
    <n v="7584"/>
    <n v="21.48"/>
    <n v="0"/>
    <n v="566"/>
    <n v="39"/>
    <n v="3"/>
    <n v="9"/>
    <n v="11"/>
    <n v="16"/>
    <n v="13"/>
    <n v="35"/>
    <n v="24.9"/>
    <n v="28.6"/>
    <n v="40.6"/>
    <n v="27.6"/>
    <n v="35"/>
    <n v="33.299999999999997"/>
    <n v="28.6"/>
    <n v="19.600000000000001"/>
    <n v="18.119999999999997"/>
    <n v="21.82"/>
    <n v="33.82"/>
    <n v="20.82"/>
    <n v="28.22"/>
    <n v="26.519999999999996"/>
    <n v="21.82"/>
    <n v="19.600000000000001"/>
  </r>
  <r>
    <x v="3"/>
    <x v="51"/>
    <x v="1"/>
    <x v="0"/>
    <x v="1"/>
    <x v="1"/>
    <n v="3"/>
    <n v="1503"/>
    <n v="7584"/>
    <n v="21.48"/>
    <n v="0"/>
    <n v="565"/>
    <n v="42"/>
    <n v="3"/>
    <n v="9"/>
    <n v="11"/>
    <n v="16"/>
    <n v="13"/>
    <n v="43"/>
    <n v="37.200000000000003"/>
    <n v="34.5"/>
    <n v="37.9"/>
    <n v="28.2"/>
    <n v="36.200000000000003"/>
    <n v="31.1"/>
    <n v="30.3"/>
    <n v="20.6"/>
    <n v="30.42"/>
    <n v="27.72"/>
    <n v="31.119999999999997"/>
    <n v="21.419999999999998"/>
    <n v="29.42"/>
    <n v="24.32"/>
    <n v="23.52"/>
    <n v="20.6"/>
  </r>
  <r>
    <x v="3"/>
    <x v="52"/>
    <x v="1"/>
    <x v="1"/>
    <x v="1"/>
    <x v="1"/>
    <n v="3"/>
    <n v="1503"/>
    <n v="7584"/>
    <n v="21.48"/>
    <n v="0"/>
    <n v="564"/>
    <n v="44"/>
    <n v="3"/>
    <n v="9"/>
    <n v="11"/>
    <n v="16"/>
    <n v="13"/>
    <n v="50"/>
    <n v="22.3"/>
    <n v="33.4"/>
    <n v="27.6"/>
    <n v="33.1"/>
    <n v="37.5"/>
    <n v="32.9"/>
    <n v="31.9"/>
    <n v="18.100000000000001"/>
    <n v="15.52"/>
    <n v="26.619999999999997"/>
    <n v="20.82"/>
    <n v="26.32"/>
    <n v="30.72"/>
    <n v="26.119999999999997"/>
    <n v="25.119999999999997"/>
    <n v="18.100000000000001"/>
  </r>
  <r>
    <x v="3"/>
    <x v="53"/>
    <x v="1"/>
    <x v="3"/>
    <x v="0"/>
    <x v="1"/>
    <n v="3"/>
    <n v="1503"/>
    <n v="7584"/>
    <n v="21.48"/>
    <n v="0"/>
    <n v="563"/>
    <n v="46"/>
    <n v="3"/>
    <n v="9"/>
    <n v="11"/>
    <n v="16"/>
    <n v="14"/>
    <n v="6"/>
    <n v="43.1"/>
    <n v="34.200000000000003"/>
    <n v="36.1"/>
    <n v="37.4"/>
    <n v="32.799999999999997"/>
    <n v="29.4"/>
    <n v="28.5"/>
    <n v="16.100000000000001"/>
    <n v="36.32"/>
    <n v="27.42"/>
    <n v="29.32"/>
    <n v="30.619999999999997"/>
    <n v="26.019999999999996"/>
    <n v="22.619999999999997"/>
    <n v="21.72"/>
    <n v="16.100000000000001"/>
  </r>
  <r>
    <x v="3"/>
    <x v="54"/>
    <x v="1"/>
    <x v="1"/>
    <x v="0"/>
    <x v="1"/>
    <n v="3"/>
    <n v="1503"/>
    <n v="7584"/>
    <n v="21.48"/>
    <n v="0"/>
    <n v="562"/>
    <n v="48"/>
    <n v="3"/>
    <n v="9"/>
    <n v="11"/>
    <n v="16"/>
    <n v="14"/>
    <n v="14"/>
    <n v="31.8"/>
    <n v="34.299999999999997"/>
    <n v="40"/>
    <n v="39.4"/>
    <n v="29.8"/>
    <n v="30.2"/>
    <n v="29"/>
    <n v="18.3"/>
    <n v="25.02"/>
    <n v="27.519999999999996"/>
    <n v="33.22"/>
    <n v="32.619999999999997"/>
    <n v="23.02"/>
    <n v="23.419999999999998"/>
    <n v="22.22"/>
    <n v="18.3"/>
  </r>
  <r>
    <x v="3"/>
    <x v="55"/>
    <x v="1"/>
    <x v="0"/>
    <x v="0"/>
    <x v="1"/>
    <n v="4"/>
    <n v="1503"/>
    <n v="7584"/>
    <n v="21.48"/>
    <n v="0"/>
    <n v="561"/>
    <n v="50"/>
    <n v="3"/>
    <n v="9"/>
    <n v="11"/>
    <n v="16"/>
    <n v="14"/>
    <n v="24"/>
    <n v="41.8"/>
    <n v="33.299999999999997"/>
    <n v="33.700000000000003"/>
    <n v="37"/>
    <n v="31.9"/>
    <n v="32.200000000000003"/>
    <n v="28.2"/>
    <n v="14.9"/>
    <n v="35.019999999999996"/>
    <n v="26.519999999999996"/>
    <n v="26.92"/>
    <n v="30.22"/>
    <n v="25.119999999999997"/>
    <n v="25.42"/>
    <n v="21.419999999999998"/>
    <n v="14.9"/>
  </r>
  <r>
    <x v="3"/>
    <x v="56"/>
    <x v="1"/>
    <x v="1"/>
    <x v="1"/>
    <x v="1"/>
    <n v="4"/>
    <n v="1503"/>
    <n v="7584"/>
    <n v="21.48"/>
    <n v="0"/>
    <n v="560"/>
    <n v="52"/>
    <n v="3"/>
    <n v="9"/>
    <n v="11"/>
    <n v="16"/>
    <n v="14"/>
    <n v="32"/>
    <n v="26"/>
    <n v="34.200000000000003"/>
    <n v="36.200000000000003"/>
    <n v="38.299999999999997"/>
    <n v="32.4"/>
    <n v="28.1"/>
    <n v="30.3"/>
    <n v="20.2"/>
    <n v="19.22"/>
    <n v="27.42"/>
    <n v="29.42"/>
    <n v="31.519999999999996"/>
    <n v="25.619999999999997"/>
    <n v="21.32"/>
    <n v="23.52"/>
    <n v="20.2"/>
  </r>
  <r>
    <x v="3"/>
    <x v="57"/>
    <x v="1"/>
    <x v="0"/>
    <x v="1"/>
    <x v="1"/>
    <n v="4"/>
    <n v="1503"/>
    <n v="7584"/>
    <n v="21.48"/>
    <n v="0"/>
    <n v="559"/>
    <n v="54"/>
    <n v="3"/>
    <n v="9"/>
    <n v="11"/>
    <n v="16"/>
    <n v="14"/>
    <n v="40"/>
    <n v="26"/>
    <n v="24.4"/>
    <n v="33.200000000000003"/>
    <n v="39.4"/>
    <n v="38"/>
    <n v="33.6"/>
    <n v="30.4"/>
    <n v="24.4"/>
    <n v="19.22"/>
    <n v="17.619999999999997"/>
    <n v="26.42"/>
    <n v="32.619999999999997"/>
    <n v="31.22"/>
    <n v="26.82"/>
    <n v="23.619999999999997"/>
    <n v="24.4"/>
  </r>
  <r>
    <x v="3"/>
    <x v="27"/>
    <x v="1"/>
    <x v="2"/>
    <x v="0"/>
    <x v="1"/>
    <n v="4"/>
    <n v="1503"/>
    <n v="7584"/>
    <n v="21.48"/>
    <n v="0"/>
    <n v="558"/>
    <n v="55"/>
    <n v="3"/>
    <n v="9"/>
    <n v="11"/>
    <n v="16"/>
    <n v="14"/>
    <n v="40"/>
    <n v="20.6"/>
    <n v="31.8"/>
    <n v="39"/>
    <n v="35.9"/>
    <n v="37.5"/>
    <n v="31.8"/>
    <n v="28.3"/>
    <n v="17.899999999999999"/>
    <n v="13.82"/>
    <n v="25.02"/>
    <n v="32.22"/>
    <n v="29.119999999999997"/>
    <n v="30.72"/>
    <n v="25.02"/>
    <n v="21.52"/>
    <n v="17.899999999999999"/>
  </r>
  <r>
    <x v="3"/>
    <x v="28"/>
    <x v="1"/>
    <x v="3"/>
    <x v="1"/>
    <x v="1"/>
    <n v="4"/>
    <n v="1503"/>
    <n v="7584"/>
    <n v="21.48"/>
    <n v="0"/>
    <n v="557"/>
    <n v="57"/>
    <n v="3"/>
    <n v="9"/>
    <n v="11"/>
    <n v="16"/>
    <n v="15"/>
    <n v="2"/>
    <n v="27.6"/>
    <n v="21.4"/>
    <n v="32.299999999999997"/>
    <n v="38.799999999999997"/>
    <n v="34.5"/>
    <n v="32.4"/>
    <n v="30.7"/>
    <n v="22.3"/>
    <n v="20.82"/>
    <n v="14.619999999999997"/>
    <n v="25.519999999999996"/>
    <n v="32.019999999999996"/>
    <n v="27.72"/>
    <n v="25.619999999999997"/>
    <n v="23.919999999999998"/>
    <n v="22.3"/>
  </r>
  <r>
    <x v="3"/>
    <x v="29"/>
    <x v="1"/>
    <x v="1"/>
    <x v="0"/>
    <x v="1"/>
    <n v="4"/>
    <n v="1503"/>
    <n v="7584"/>
    <n v="21.48"/>
    <n v="0"/>
    <n v="556"/>
    <n v="59"/>
    <n v="3"/>
    <n v="9"/>
    <n v="11"/>
    <n v="16"/>
    <n v="15"/>
    <n v="1"/>
    <n v="24.2"/>
    <n v="25.9"/>
    <n v="34"/>
    <n v="39.1"/>
    <n v="38.6"/>
    <n v="32.5"/>
    <n v="28.3"/>
    <n v="18.399999999999999"/>
    <n v="17.419999999999998"/>
    <n v="19.119999999999997"/>
    <n v="27.22"/>
    <n v="32.32"/>
    <n v="31.82"/>
    <n v="25.72"/>
    <n v="21.52"/>
    <n v="18.399999999999999"/>
  </r>
  <r>
    <x v="3"/>
    <x v="61"/>
    <x v="1"/>
    <x v="3"/>
    <x v="0"/>
    <x v="1"/>
    <n v="4"/>
    <n v="1503"/>
    <n v="7584"/>
    <n v="21.48"/>
    <n v="0"/>
    <n v="555"/>
    <n v="62"/>
    <n v="3"/>
    <n v="9"/>
    <n v="11"/>
    <n v="16"/>
    <n v="15"/>
    <n v="17"/>
    <n v="20"/>
    <n v="37.1"/>
    <n v="35.5"/>
    <n v="36"/>
    <n v="33"/>
    <n v="27.2"/>
    <n v="27.8"/>
    <n v="14.6"/>
    <n v="13.219999999999999"/>
    <n v="30.32"/>
    <n v="28.72"/>
    <n v="29.22"/>
    <n v="26.22"/>
    <n v="20.419999999999998"/>
    <n v="21.02"/>
    <n v="14.6"/>
  </r>
  <r>
    <x v="3"/>
    <x v="62"/>
    <x v="1"/>
    <x v="2"/>
    <x v="1"/>
    <x v="1"/>
    <n v="4"/>
    <n v="1503"/>
    <n v="7584"/>
    <n v="21.48"/>
    <n v="0"/>
    <n v="554"/>
    <n v="64"/>
    <n v="3"/>
    <n v="9"/>
    <n v="11"/>
    <n v="16"/>
    <n v="15"/>
    <n v="24"/>
    <n v="29.4"/>
    <n v="31.5"/>
    <n v="39.1"/>
    <n v="40.5"/>
    <n v="34.6"/>
    <n v="27"/>
    <n v="29.9"/>
    <n v="18.2"/>
    <n v="22.619999999999997"/>
    <n v="24.72"/>
    <n v="32.32"/>
    <n v="33.72"/>
    <n v="27.82"/>
    <n v="20.22"/>
    <n v="23.119999999999997"/>
    <n v="18.2"/>
  </r>
  <r>
    <x v="4"/>
    <x v="2"/>
    <x v="1"/>
    <x v="1"/>
    <x v="0"/>
    <x v="1"/>
    <n v="1"/>
    <n v="1503"/>
    <n v="7584"/>
    <n v="21.48"/>
    <n v="0"/>
    <n v="553"/>
    <n v="5"/>
    <n v="3"/>
    <n v="9"/>
    <n v="11"/>
    <n v="20"/>
    <n v="7"/>
    <n v="51"/>
    <n v="23.2"/>
    <n v="17.899999999999999"/>
    <n v="33"/>
    <n v="33.299999999999997"/>
    <n v="30.9"/>
    <n v="34.1"/>
    <n v="26.4"/>
    <n v="17.100000000000001"/>
    <n v="16.419999999999998"/>
    <n v="11.119999999999997"/>
    <n v="26.22"/>
    <n v="26.519999999999996"/>
    <n v="24.119999999999997"/>
    <n v="27.32"/>
    <n v="19.619999999999997"/>
    <n v="17.100000000000001"/>
  </r>
  <r>
    <x v="4"/>
    <x v="32"/>
    <x v="1"/>
    <x v="0"/>
    <x v="0"/>
    <x v="1"/>
    <n v="1"/>
    <n v="1503"/>
    <n v="7584"/>
    <n v="21.48"/>
    <n v="0"/>
    <n v="552"/>
    <n v="2"/>
    <n v="3"/>
    <n v="9"/>
    <n v="11"/>
    <n v="20"/>
    <n v="8"/>
    <n v="4"/>
    <n v="39.200000000000003"/>
    <n v="39.299999999999997"/>
    <n v="37.4"/>
    <n v="36.200000000000003"/>
    <n v="32.6"/>
    <n v="30.1"/>
    <n v="27"/>
    <n v="12.9"/>
    <n v="32.42"/>
    <n v="32.519999999999996"/>
    <n v="30.619999999999997"/>
    <n v="29.42"/>
    <n v="25.82"/>
    <n v="23.32"/>
    <n v="20.22"/>
    <n v="12.9"/>
  </r>
  <r>
    <x v="4"/>
    <x v="1"/>
    <x v="1"/>
    <x v="0"/>
    <x v="1"/>
    <x v="1"/>
    <n v="1"/>
    <n v="1503"/>
    <n v="7584"/>
    <n v="21.48"/>
    <n v="0"/>
    <n v="551"/>
    <n v="3"/>
    <n v="3"/>
    <n v="9"/>
    <n v="11"/>
    <n v="20"/>
    <n v="8"/>
    <n v="1"/>
    <n v="25"/>
    <n v="25.8"/>
    <n v="20.6"/>
    <n v="24"/>
    <n v="29"/>
    <n v="33.9"/>
    <n v="30.7"/>
    <n v="31.9"/>
    <n v="18.22"/>
    <n v="19.02"/>
    <n v="13.82"/>
    <n v="17.22"/>
    <n v="22.22"/>
    <n v="27.119999999999997"/>
    <n v="23.919999999999998"/>
    <n v="31.9"/>
  </r>
  <r>
    <x v="4"/>
    <x v="35"/>
    <x v="1"/>
    <x v="1"/>
    <x v="1"/>
    <x v="1"/>
    <n v="1"/>
    <n v="1503"/>
    <n v="7584"/>
    <n v="21.48"/>
    <n v="0"/>
    <n v="550"/>
    <n v="8"/>
    <n v="3"/>
    <n v="9"/>
    <n v="11"/>
    <n v="20"/>
    <n v="8"/>
    <n v="15"/>
    <n v="27.7"/>
    <n v="29.3"/>
    <n v="35.799999999999997"/>
    <n v="38.299999999999997"/>
    <n v="36.200000000000003"/>
    <n v="36"/>
    <n v="34.4"/>
    <n v="29.1"/>
    <n v="20.919999999999998"/>
    <n v="22.52"/>
    <n v="29.019999999999996"/>
    <n v="31.519999999999996"/>
    <n v="29.42"/>
    <n v="29.22"/>
    <n v="27.619999999999997"/>
    <n v="29.1"/>
  </r>
  <r>
    <x v="4"/>
    <x v="36"/>
    <x v="1"/>
    <x v="2"/>
    <x v="0"/>
    <x v="1"/>
    <n v="1"/>
    <n v="1503"/>
    <n v="7584"/>
    <n v="21.48"/>
    <n v="0"/>
    <n v="549"/>
    <n v="10"/>
    <n v="3"/>
    <n v="9"/>
    <n v="11"/>
    <n v="20"/>
    <n v="8"/>
    <n v="20"/>
    <n v="34.9"/>
    <n v="17.3"/>
    <n v="19.7"/>
    <n v="22.5"/>
    <n v="26.4"/>
    <n v="29.4"/>
    <n v="29"/>
    <n v="15.2"/>
    <n v="28.119999999999997"/>
    <n v="10.52"/>
    <n v="12.919999999999998"/>
    <n v="15.719999999999999"/>
    <n v="19.619999999999997"/>
    <n v="22.619999999999997"/>
    <n v="22.22"/>
    <n v="15.2"/>
  </r>
  <r>
    <x v="4"/>
    <x v="37"/>
    <x v="1"/>
    <x v="3"/>
    <x v="0"/>
    <x v="1"/>
    <n v="1"/>
    <n v="1503"/>
    <n v="7584"/>
    <n v="21.48"/>
    <n v="0"/>
    <n v="548"/>
    <n v="12"/>
    <n v="3"/>
    <n v="9"/>
    <n v="11"/>
    <n v="20"/>
    <n v="8"/>
    <n v="26"/>
    <n v="35.1"/>
    <n v="35.1"/>
    <n v="33.6"/>
    <n v="34.5"/>
    <n v="33.4"/>
    <n v="31.8"/>
    <n v="27.7"/>
    <n v="17.100000000000001"/>
    <n v="28.32"/>
    <n v="28.32"/>
    <n v="26.82"/>
    <n v="27.72"/>
    <n v="26.619999999999997"/>
    <n v="25.02"/>
    <n v="20.919999999999998"/>
    <n v="17.100000000000001"/>
  </r>
  <r>
    <x v="4"/>
    <x v="6"/>
    <x v="1"/>
    <x v="3"/>
    <x v="1"/>
    <x v="1"/>
    <n v="1"/>
    <n v="1503"/>
    <n v="7584"/>
    <n v="21.48"/>
    <n v="0"/>
    <n v="547"/>
    <n v="13"/>
    <n v="3"/>
    <n v="9"/>
    <n v="11"/>
    <n v="20"/>
    <n v="8"/>
    <n v="31"/>
    <n v="13.8"/>
    <n v="19.2"/>
    <n v="27.1"/>
    <n v="21.6"/>
    <n v="25.1"/>
    <n v="29.7"/>
    <n v="31.8"/>
    <n v="27.4"/>
    <n v="7.0200000000000005"/>
    <n v="12.419999999999998"/>
    <n v="20.32"/>
    <n v="14.82"/>
    <n v="18.32"/>
    <n v="22.919999999999998"/>
    <n v="25.02"/>
    <n v="27.4"/>
  </r>
  <r>
    <x v="4"/>
    <x v="39"/>
    <x v="1"/>
    <x v="2"/>
    <x v="1"/>
    <x v="1"/>
    <n v="1"/>
    <n v="1503"/>
    <n v="7584"/>
    <n v="21.48"/>
    <n v="0"/>
    <n v="546"/>
    <n v="16"/>
    <n v="3"/>
    <n v="9"/>
    <n v="11"/>
    <n v="20"/>
    <n v="8"/>
    <n v="36"/>
    <n v="34.9"/>
    <n v="34.6"/>
    <n v="34"/>
    <n v="32.4"/>
    <n v="32.4"/>
    <n v="28.6"/>
    <n v="31.2"/>
    <n v="28.1"/>
    <n v="28.119999999999997"/>
    <n v="27.82"/>
    <n v="27.22"/>
    <n v="25.619999999999997"/>
    <n v="25.619999999999997"/>
    <n v="21.82"/>
    <n v="24.419999999999998"/>
    <n v="28.1"/>
  </r>
  <r>
    <x v="4"/>
    <x v="8"/>
    <x v="1"/>
    <x v="0"/>
    <x v="1"/>
    <x v="1"/>
    <n v="2"/>
    <n v="1503"/>
    <n v="7584"/>
    <n v="21.48"/>
    <n v="0"/>
    <n v="545"/>
    <n v="17"/>
    <n v="3"/>
    <n v="9"/>
    <n v="11"/>
    <n v="20"/>
    <n v="8"/>
    <n v="42"/>
    <n v="28.9"/>
    <n v="39.6"/>
    <n v="35.4"/>
    <n v="26.5"/>
    <n v="35.6"/>
    <n v="27.4"/>
    <n v="26.8"/>
    <n v="25.1"/>
    <n v="22.119999999999997"/>
    <n v="32.82"/>
    <n v="28.619999999999997"/>
    <n v="19.72"/>
    <n v="28.82"/>
    <n v="20.619999999999997"/>
    <n v="20.02"/>
    <n v="25.1"/>
  </r>
  <r>
    <x v="4"/>
    <x v="9"/>
    <x v="1"/>
    <x v="3"/>
    <x v="1"/>
    <x v="1"/>
    <n v="2"/>
    <n v="1503"/>
    <n v="7584"/>
    <n v="21.48"/>
    <n v="0"/>
    <n v="544"/>
    <n v="19"/>
    <n v="3"/>
    <n v="9"/>
    <n v="11"/>
    <n v="20"/>
    <n v="8"/>
    <n v="47"/>
    <n v="31.6"/>
    <n v="34.5"/>
    <n v="36.5"/>
    <n v="32.200000000000003"/>
    <n v="34.4"/>
    <n v="31.4"/>
    <n v="32.200000000000003"/>
    <n v="26.3"/>
    <n v="24.82"/>
    <n v="27.72"/>
    <n v="29.72"/>
    <n v="25.42"/>
    <n v="27.619999999999997"/>
    <n v="24.619999999999997"/>
    <n v="25.42"/>
    <n v="26.3"/>
  </r>
  <r>
    <x v="4"/>
    <x v="10"/>
    <x v="1"/>
    <x v="2"/>
    <x v="0"/>
    <x v="1"/>
    <n v="2"/>
    <n v="1503"/>
    <n v="7584"/>
    <n v="21.48"/>
    <n v="0"/>
    <n v="543"/>
    <n v="21"/>
    <n v="3"/>
    <n v="9"/>
    <n v="11"/>
    <n v="20"/>
    <n v="8"/>
    <n v="52"/>
    <n v="42.3"/>
    <n v="37.9"/>
    <n v="31.8"/>
    <n v="35.6"/>
    <n v="32.200000000000003"/>
    <n v="30.1"/>
    <n v="25.4"/>
    <n v="13.8"/>
    <n v="35.519999999999996"/>
    <n v="31.119999999999997"/>
    <n v="25.02"/>
    <n v="28.82"/>
    <n v="25.42"/>
    <n v="23.32"/>
    <n v="18.619999999999997"/>
    <n v="13.8"/>
  </r>
  <r>
    <x v="4"/>
    <x v="43"/>
    <x v="1"/>
    <x v="1"/>
    <x v="1"/>
    <x v="1"/>
    <n v="2"/>
    <n v="1503"/>
    <n v="7584"/>
    <n v="21.48"/>
    <n v="0"/>
    <n v="542"/>
    <n v="24"/>
    <n v="3"/>
    <n v="9"/>
    <n v="11"/>
    <n v="20"/>
    <n v="8"/>
    <n v="50"/>
    <n v="34.9"/>
    <n v="24.6"/>
    <n v="28.5"/>
    <n v="32.6"/>
    <n v="34.1"/>
    <n v="30.1"/>
    <n v="32.700000000000003"/>
    <n v="18.399999999999999"/>
    <n v="28.119999999999997"/>
    <n v="17.82"/>
    <n v="21.72"/>
    <n v="25.82"/>
    <n v="27.32"/>
    <n v="23.32"/>
    <n v="25.92"/>
    <n v="18.399999999999999"/>
  </r>
  <r>
    <x v="4"/>
    <x v="12"/>
    <x v="1"/>
    <x v="0"/>
    <x v="0"/>
    <x v="1"/>
    <n v="2"/>
    <n v="1503"/>
    <n v="7584"/>
    <n v="21.48"/>
    <n v="0"/>
    <n v="541"/>
    <n v="25"/>
    <n v="3"/>
    <n v="9"/>
    <n v="11"/>
    <n v="20"/>
    <n v="9"/>
    <n v="3"/>
    <n v="38.1"/>
    <n v="35.700000000000003"/>
    <n v="33.200000000000003"/>
    <n v="27.6"/>
    <n v="34.299999999999997"/>
    <n v="33.5"/>
    <n v="27.9"/>
    <n v="10.7"/>
    <n v="31.32"/>
    <n v="28.92"/>
    <n v="26.42"/>
    <n v="20.82"/>
    <n v="27.519999999999996"/>
    <n v="26.72"/>
    <n v="21.119999999999997"/>
    <n v="10.7"/>
  </r>
  <r>
    <x v="4"/>
    <x v="13"/>
    <x v="1"/>
    <x v="1"/>
    <x v="0"/>
    <x v="1"/>
    <n v="2"/>
    <n v="1503"/>
    <n v="7584"/>
    <n v="21.48"/>
    <n v="0"/>
    <n v="540"/>
    <n v="27"/>
    <n v="3"/>
    <n v="9"/>
    <n v="11"/>
    <n v="20"/>
    <n v="9"/>
    <n v="0"/>
    <n v="28.8"/>
    <n v="30.7"/>
    <n v="40.4"/>
    <n v="35.4"/>
    <n v="34.200000000000003"/>
    <n v="30.4"/>
    <n v="26.7"/>
    <n v="13.2"/>
    <n v="22.02"/>
    <n v="23.919999999999998"/>
    <n v="33.619999999999997"/>
    <n v="28.619999999999997"/>
    <n v="27.42"/>
    <n v="23.619999999999997"/>
    <n v="19.919999999999998"/>
    <n v="13.2"/>
  </r>
  <r>
    <x v="4"/>
    <x v="63"/>
    <x v="1"/>
    <x v="2"/>
    <x v="1"/>
    <x v="1"/>
    <n v="2"/>
    <n v="1503"/>
    <n v="7584"/>
    <n v="21.48"/>
    <n v="0"/>
    <n v="539"/>
    <n v="30"/>
    <n v="3"/>
    <n v="9"/>
    <n v="11"/>
    <n v="20"/>
    <n v="9"/>
    <n v="13"/>
    <n v="38.700000000000003"/>
    <n v="33.1"/>
    <n v="29.6"/>
    <n v="23.1"/>
    <n v="32.299999999999997"/>
    <n v="30.4"/>
    <n v="28.3"/>
    <n v="24.2"/>
    <n v="31.92"/>
    <n v="26.32"/>
    <n v="22.82"/>
    <n v="16.32"/>
    <n v="25.519999999999996"/>
    <n v="23.619999999999997"/>
    <n v="21.52"/>
    <n v="24.2"/>
  </r>
  <r>
    <x v="4"/>
    <x v="47"/>
    <x v="1"/>
    <x v="3"/>
    <x v="1"/>
    <x v="1"/>
    <n v="3"/>
    <n v="1503"/>
    <n v="7584"/>
    <n v="21.48"/>
    <n v="0"/>
    <n v="538"/>
    <n v="34"/>
    <n v="3"/>
    <n v="9"/>
    <n v="11"/>
    <n v="20"/>
    <n v="9"/>
    <n v="24"/>
    <n v="40.1"/>
    <n v="33.299999999999997"/>
    <n v="30.2"/>
    <n v="36.1"/>
    <n v="28.4"/>
    <n v="29.3"/>
    <n v="28.4"/>
    <n v="26.9"/>
    <n v="33.32"/>
    <n v="26.519999999999996"/>
    <n v="23.419999999999998"/>
    <n v="29.32"/>
    <n v="21.619999999999997"/>
    <n v="22.52"/>
    <n v="21.619999999999997"/>
    <n v="26.9"/>
  </r>
  <r>
    <x v="4"/>
    <x v="17"/>
    <x v="1"/>
    <x v="2"/>
    <x v="0"/>
    <x v="1"/>
    <n v="3"/>
    <n v="1503"/>
    <n v="7584"/>
    <n v="21.48"/>
    <n v="0"/>
    <n v="537"/>
    <n v="35"/>
    <n v="3"/>
    <n v="9"/>
    <n v="11"/>
    <n v="20"/>
    <n v="9"/>
    <n v="21"/>
    <n v="34.700000000000003"/>
    <n v="29.5"/>
    <n v="36"/>
    <n v="34.5"/>
    <n v="33"/>
    <n v="29.4"/>
    <n v="25.1"/>
    <n v="8.8000000000000007"/>
    <n v="27.92"/>
    <n v="22.72"/>
    <n v="29.22"/>
    <n v="27.72"/>
    <n v="26.22"/>
    <n v="22.619999999999997"/>
    <n v="18.32"/>
    <n v="8.8000000000000007"/>
  </r>
  <r>
    <x v="4"/>
    <x v="49"/>
    <x v="1"/>
    <x v="2"/>
    <x v="1"/>
    <x v="1"/>
    <n v="3"/>
    <n v="1503"/>
    <n v="7584"/>
    <n v="21.48"/>
    <n v="0"/>
    <n v="536"/>
    <n v="38"/>
    <n v="3"/>
    <n v="9"/>
    <n v="11"/>
    <n v="20"/>
    <n v="9"/>
    <n v="34"/>
    <n v="23.7"/>
    <n v="25.9"/>
    <n v="39.9"/>
    <n v="35.4"/>
    <n v="35.4"/>
    <n v="32.6"/>
    <n v="33.1"/>
    <n v="26.3"/>
    <n v="16.919999999999998"/>
    <n v="19.119999999999997"/>
    <n v="33.119999999999997"/>
    <n v="28.619999999999997"/>
    <n v="28.619999999999997"/>
    <n v="25.82"/>
    <n v="26.32"/>
    <n v="26.3"/>
  </r>
  <r>
    <x v="4"/>
    <x v="19"/>
    <x v="1"/>
    <x v="0"/>
    <x v="0"/>
    <x v="1"/>
    <n v="3"/>
    <n v="1503"/>
    <n v="7584"/>
    <n v="21.48"/>
    <n v="0"/>
    <n v="535"/>
    <n v="39"/>
    <n v="3"/>
    <n v="9"/>
    <n v="11"/>
    <n v="20"/>
    <n v="9"/>
    <n v="43"/>
    <n v="25"/>
    <n v="28.6"/>
    <n v="39.6"/>
    <n v="27.1"/>
    <n v="34.799999999999997"/>
    <n v="31.5"/>
    <n v="26.6"/>
    <n v="17.7"/>
    <n v="18.22"/>
    <n v="21.82"/>
    <n v="32.82"/>
    <n v="20.32"/>
    <n v="28.019999999999996"/>
    <n v="24.72"/>
    <n v="19.82"/>
    <n v="17.7"/>
  </r>
  <r>
    <x v="4"/>
    <x v="51"/>
    <x v="1"/>
    <x v="0"/>
    <x v="1"/>
    <x v="1"/>
    <n v="3"/>
    <n v="1503"/>
    <n v="7584"/>
    <n v="21.48"/>
    <n v="0"/>
    <n v="534"/>
    <n v="42"/>
    <n v="3"/>
    <n v="9"/>
    <n v="11"/>
    <n v="20"/>
    <n v="9"/>
    <n v="41"/>
    <n v="36.6"/>
    <n v="33.9"/>
    <n v="37.200000000000003"/>
    <n v="27.4"/>
    <n v="36"/>
    <n v="30.1"/>
    <n v="31.2"/>
    <n v="20.100000000000001"/>
    <n v="29.82"/>
    <n v="27.119999999999997"/>
    <n v="30.42"/>
    <n v="20.619999999999997"/>
    <n v="29.22"/>
    <n v="23.32"/>
    <n v="24.419999999999998"/>
    <n v="20.100000000000001"/>
  </r>
  <r>
    <x v="4"/>
    <x v="52"/>
    <x v="1"/>
    <x v="1"/>
    <x v="1"/>
    <x v="1"/>
    <n v="3"/>
    <n v="1503"/>
    <n v="7584"/>
    <n v="21.48"/>
    <n v="0"/>
    <n v="533"/>
    <n v="44"/>
    <n v="3"/>
    <n v="9"/>
    <n v="11"/>
    <n v="20"/>
    <n v="9"/>
    <n v="54"/>
    <n v="21.9"/>
    <n v="32.700000000000003"/>
    <n v="27.2"/>
    <n v="32.200000000000003"/>
    <n v="36.700000000000003"/>
    <n v="31.9"/>
    <n v="31.9"/>
    <n v="16.8"/>
    <n v="15.119999999999997"/>
    <n v="25.92"/>
    <n v="20.419999999999998"/>
    <n v="25.42"/>
    <n v="29.92"/>
    <n v="25.119999999999997"/>
    <n v="25.119999999999997"/>
    <n v="16.8"/>
  </r>
  <r>
    <x v="4"/>
    <x v="53"/>
    <x v="1"/>
    <x v="3"/>
    <x v="0"/>
    <x v="1"/>
    <n v="3"/>
    <n v="1503"/>
    <n v="7584"/>
    <n v="21.48"/>
    <n v="0"/>
    <n v="532"/>
    <n v="46"/>
    <n v="3"/>
    <n v="9"/>
    <n v="11"/>
    <n v="20"/>
    <n v="9"/>
    <n v="51"/>
    <n v="43.3"/>
    <n v="34.200000000000003"/>
    <n v="35.299999999999997"/>
    <n v="37.5"/>
    <n v="31.2"/>
    <n v="27.9"/>
    <n v="26.6"/>
    <n v="13.6"/>
    <n v="36.519999999999996"/>
    <n v="27.42"/>
    <n v="28.519999999999996"/>
    <n v="30.72"/>
    <n v="24.419999999999998"/>
    <n v="21.119999999999997"/>
    <n v="19.82"/>
    <n v="13.6"/>
  </r>
  <r>
    <x v="4"/>
    <x v="54"/>
    <x v="1"/>
    <x v="1"/>
    <x v="0"/>
    <x v="1"/>
    <n v="3"/>
    <n v="1503"/>
    <n v="7584"/>
    <n v="21.48"/>
    <n v="0"/>
    <n v="531"/>
    <n v="48"/>
    <n v="3"/>
    <n v="9"/>
    <n v="11"/>
    <n v="20"/>
    <n v="10"/>
    <n v="4"/>
    <n v="31.4"/>
    <n v="33.6"/>
    <n v="39.799999999999997"/>
    <n v="39.1"/>
    <n v="27.5"/>
    <n v="29.1"/>
    <n v="27.1"/>
    <n v="16.100000000000001"/>
    <n v="24.619999999999997"/>
    <n v="26.82"/>
    <n v="33.019999999999996"/>
    <n v="32.32"/>
    <n v="20.72"/>
    <n v="22.32"/>
    <n v="20.32"/>
    <n v="16.100000000000001"/>
  </r>
  <r>
    <x v="4"/>
    <x v="55"/>
    <x v="1"/>
    <x v="0"/>
    <x v="0"/>
    <x v="1"/>
    <n v="4"/>
    <n v="1503"/>
    <n v="7584"/>
    <n v="21.48"/>
    <n v="0"/>
    <n v="530"/>
    <n v="50"/>
    <n v="3"/>
    <n v="9"/>
    <n v="11"/>
    <n v="20"/>
    <n v="10"/>
    <n v="10"/>
    <n v="41.7"/>
    <n v="32.799999999999997"/>
    <n v="33.1"/>
    <n v="36.700000000000003"/>
    <n v="31.1"/>
    <n v="31.2"/>
    <n v="25.7"/>
    <n v="12.2"/>
    <n v="34.92"/>
    <n v="26.019999999999996"/>
    <n v="26.32"/>
    <n v="29.92"/>
    <n v="24.32"/>
    <n v="24.419999999999998"/>
    <n v="18.919999999999998"/>
    <n v="12.2"/>
  </r>
  <r>
    <x v="4"/>
    <x v="56"/>
    <x v="1"/>
    <x v="1"/>
    <x v="1"/>
    <x v="1"/>
    <n v="4"/>
    <n v="1503"/>
    <n v="7584"/>
    <n v="21.48"/>
    <n v="0"/>
    <n v="529"/>
    <n v="52"/>
    <n v="3"/>
    <n v="9"/>
    <n v="11"/>
    <n v="20"/>
    <n v="10"/>
    <n v="15"/>
    <n v="25.8"/>
    <n v="33.700000000000003"/>
    <n v="35.9"/>
    <n v="37.9"/>
    <n v="31.6"/>
    <n v="26.9"/>
    <n v="29.3"/>
    <n v="22"/>
    <n v="19.02"/>
    <n v="26.92"/>
    <n v="29.119999999999997"/>
    <n v="31.119999999999997"/>
    <n v="24.82"/>
    <n v="20.119999999999997"/>
    <n v="22.52"/>
    <n v="22"/>
  </r>
  <r>
    <x v="4"/>
    <x v="57"/>
    <x v="1"/>
    <x v="0"/>
    <x v="1"/>
    <x v="1"/>
    <n v="4"/>
    <n v="1503"/>
    <n v="7584"/>
    <n v="21.48"/>
    <n v="0"/>
    <n v="528"/>
    <n v="54"/>
    <n v="3"/>
    <n v="9"/>
    <n v="11"/>
    <n v="20"/>
    <n v="10"/>
    <n v="20"/>
    <n v="25.8"/>
    <n v="23.9"/>
    <n v="32.9"/>
    <n v="38.700000000000003"/>
    <n v="37.5"/>
    <n v="33.200000000000003"/>
    <n v="29.2"/>
    <n v="28.1"/>
    <n v="19.02"/>
    <n v="17.119999999999997"/>
    <n v="26.119999999999997"/>
    <n v="31.92"/>
    <n v="30.72"/>
    <n v="26.42"/>
    <n v="22.419999999999998"/>
    <n v="28.1"/>
  </r>
  <r>
    <x v="4"/>
    <x v="27"/>
    <x v="1"/>
    <x v="2"/>
    <x v="0"/>
    <x v="1"/>
    <n v="4"/>
    <n v="1503"/>
    <n v="7584"/>
    <n v="21.48"/>
    <n v="0"/>
    <n v="527"/>
    <n v="55"/>
    <n v="3"/>
    <n v="9"/>
    <n v="11"/>
    <n v="20"/>
    <n v="10"/>
    <n v="25"/>
    <n v="20.2"/>
    <n v="30.8"/>
    <n v="39"/>
    <n v="35"/>
    <n v="36.799999999999997"/>
    <n v="30"/>
    <n v="26.2"/>
    <n v="15.5"/>
    <n v="13.419999999999998"/>
    <n v="24.02"/>
    <n v="32.22"/>
    <n v="28.22"/>
    <n v="30.019999999999996"/>
    <n v="23.22"/>
    <n v="19.419999999999998"/>
    <n v="15.5"/>
  </r>
  <r>
    <x v="4"/>
    <x v="28"/>
    <x v="1"/>
    <x v="3"/>
    <x v="1"/>
    <x v="1"/>
    <n v="4"/>
    <n v="1503"/>
    <n v="7584"/>
    <n v="21.48"/>
    <n v="0"/>
    <n v="526"/>
    <n v="57"/>
    <n v="3"/>
    <n v="9"/>
    <n v="11"/>
    <n v="20"/>
    <n v="10"/>
    <n v="30"/>
    <n v="27.3"/>
    <n v="20.8"/>
    <n v="32.4"/>
    <n v="37.700000000000003"/>
    <n v="34.5"/>
    <n v="32"/>
    <n v="31.5"/>
    <n v="26.3"/>
    <n v="20.52"/>
    <n v="14.02"/>
    <n v="25.619999999999997"/>
    <n v="30.92"/>
    <n v="27.72"/>
    <n v="25.22"/>
    <n v="24.72"/>
    <n v="26.3"/>
  </r>
  <r>
    <x v="4"/>
    <x v="29"/>
    <x v="1"/>
    <x v="1"/>
    <x v="0"/>
    <x v="1"/>
    <n v="4"/>
    <n v="1503"/>
    <n v="7584"/>
    <n v="21.48"/>
    <n v="0"/>
    <n v="525"/>
    <n v="59"/>
    <n v="3"/>
    <n v="9"/>
    <n v="11"/>
    <n v="20"/>
    <n v="10"/>
    <n v="36"/>
    <n v="24.1"/>
    <n v="25.1"/>
    <n v="33.299999999999997"/>
    <n v="38.4"/>
    <n v="38.299999999999997"/>
    <n v="29.9"/>
    <n v="26"/>
    <n v="15.7"/>
    <n v="17.32"/>
    <n v="18.32"/>
    <n v="26.519999999999996"/>
    <n v="31.619999999999997"/>
    <n v="31.519999999999996"/>
    <n v="23.119999999999997"/>
    <n v="19.22"/>
    <n v="15.7"/>
  </r>
  <r>
    <x v="4"/>
    <x v="61"/>
    <x v="1"/>
    <x v="3"/>
    <x v="0"/>
    <x v="1"/>
    <n v="4"/>
    <n v="1503"/>
    <n v="7584"/>
    <n v="21.48"/>
    <n v="0"/>
    <n v="524"/>
    <n v="62"/>
    <n v="3"/>
    <n v="9"/>
    <n v="11"/>
    <n v="20"/>
    <n v="10"/>
    <n v="41"/>
    <n v="19.399999999999999"/>
    <n v="36.9"/>
    <n v="35.4"/>
    <n v="36.299999999999997"/>
    <n v="31.7"/>
    <n v="26"/>
    <n v="25.7"/>
    <n v="12.4"/>
    <n v="12.619999999999997"/>
    <n v="30.119999999999997"/>
    <n v="28.619999999999997"/>
    <n v="29.519999999999996"/>
    <n v="24.919999999999998"/>
    <n v="19.22"/>
    <n v="18.919999999999998"/>
    <n v="12.4"/>
  </r>
  <r>
    <x v="4"/>
    <x v="62"/>
    <x v="1"/>
    <x v="2"/>
    <x v="1"/>
    <x v="1"/>
    <n v="4"/>
    <n v="1503"/>
    <n v="7584"/>
    <n v="21.48"/>
    <n v="0"/>
    <n v="523"/>
    <n v="64"/>
    <n v="3"/>
    <n v="9"/>
    <n v="11"/>
    <n v="20"/>
    <n v="10"/>
    <n v="46"/>
    <n v="29.2"/>
    <n v="31.1"/>
    <n v="38.5"/>
    <n v="40.6"/>
    <n v="34.299999999999997"/>
    <n v="26.4"/>
    <n v="31.4"/>
    <n v="17.5"/>
    <n v="22.419999999999998"/>
    <n v="24.32"/>
    <n v="31.72"/>
    <n v="33.82"/>
    <n v="27.519999999999996"/>
    <n v="19.619999999999997"/>
    <n v="24.619999999999997"/>
    <n v="17.5"/>
  </r>
  <r>
    <x v="5"/>
    <x v="32"/>
    <x v="1"/>
    <x v="0"/>
    <x v="0"/>
    <x v="1"/>
    <n v="1"/>
    <n v="1503"/>
    <n v="7486"/>
    <n v="21.48"/>
    <n v="-6.78"/>
    <n v="561"/>
    <n v="2"/>
    <n v="3"/>
    <n v="9"/>
    <n v="11"/>
    <n v="24"/>
    <n v="11"/>
    <n v="17"/>
    <n v="33.5"/>
    <n v="32.700000000000003"/>
    <n v="31.1"/>
    <n v="29.9"/>
    <n v="25.4"/>
    <n v="22.1"/>
    <n v="20.100000000000001"/>
    <n v="10.9"/>
    <n v="33.5"/>
    <n v="32.700000000000003"/>
    <n v="31.1"/>
    <n v="29.9"/>
    <n v="25.4"/>
    <n v="22.1"/>
    <n v="20.100000000000001"/>
    <n v="10.9"/>
  </r>
  <r>
    <x v="5"/>
    <x v="1"/>
    <x v="1"/>
    <x v="0"/>
    <x v="1"/>
    <x v="1"/>
    <n v="1"/>
    <n v="1503"/>
    <n v="7486"/>
    <n v="21.48"/>
    <n v="-6.78"/>
    <n v="560"/>
    <n v="3"/>
    <n v="3"/>
    <n v="9"/>
    <n v="11"/>
    <n v="24"/>
    <n v="11"/>
    <n v="31"/>
    <n v="18.600000000000001"/>
    <n v="18.899999999999999"/>
    <n v="14"/>
    <n v="17.8"/>
    <n v="22.2"/>
    <n v="27.3"/>
    <n v="24.5"/>
    <n v="29.4"/>
    <n v="18.600000000000001"/>
    <n v="18.899999999999999"/>
    <n v="14"/>
    <n v="17.8"/>
    <n v="22.2"/>
    <n v="27.3"/>
    <n v="24.5"/>
    <n v="29.4"/>
  </r>
  <r>
    <x v="5"/>
    <x v="2"/>
    <x v="1"/>
    <x v="1"/>
    <x v="0"/>
    <x v="1"/>
    <n v="1"/>
    <n v="1503"/>
    <n v="7486"/>
    <n v="21.48"/>
    <n v="-6.78"/>
    <n v="559"/>
    <n v="5"/>
    <n v="3"/>
    <n v="9"/>
    <n v="11"/>
    <n v="24"/>
    <n v="11"/>
    <n v="37"/>
    <n v="16.899999999999999"/>
    <n v="11.3"/>
    <n v="26.6"/>
    <n v="26.8"/>
    <n v="24.1"/>
    <n v="26.5"/>
    <n v="19"/>
    <n v="20.2"/>
    <n v="16.899999999999999"/>
    <n v="11.3"/>
    <n v="26.6"/>
    <n v="26.8"/>
    <n v="24.1"/>
    <n v="26.5"/>
    <n v="19"/>
    <n v="20.2"/>
  </r>
  <r>
    <x v="5"/>
    <x v="35"/>
    <x v="1"/>
    <x v="1"/>
    <x v="1"/>
    <x v="1"/>
    <n v="1"/>
    <n v="1503"/>
    <n v="7486"/>
    <n v="21.48"/>
    <n v="-6.78"/>
    <n v="558"/>
    <n v="8"/>
    <n v="3"/>
    <n v="9"/>
    <n v="11"/>
    <n v="24"/>
    <n v="11"/>
    <n v="45"/>
    <n v="21.6"/>
    <n v="23.2"/>
    <n v="30.4"/>
    <n v="32"/>
    <n v="29.7"/>
    <n v="29.3"/>
    <n v="25.9"/>
    <n v="27"/>
    <n v="21.6"/>
    <n v="23.2"/>
    <n v="30.4"/>
    <n v="32"/>
    <n v="29.7"/>
    <n v="29.3"/>
    <n v="25.9"/>
    <n v="27"/>
  </r>
  <r>
    <x v="5"/>
    <x v="36"/>
    <x v="1"/>
    <x v="2"/>
    <x v="0"/>
    <x v="1"/>
    <n v="1"/>
    <n v="1503"/>
    <n v="7486"/>
    <n v="21.48"/>
    <n v="-6.78"/>
    <n v="557"/>
    <n v="10"/>
    <n v="3"/>
    <n v="9"/>
    <n v="11"/>
    <n v="24"/>
    <n v="11"/>
    <n v="52"/>
    <n v="28.8"/>
    <n v="10.6"/>
    <n v="13.1"/>
    <n v="15.1"/>
    <n v="18.7"/>
    <n v="21.2"/>
    <n v="20.7"/>
    <n v="18.899999999999999"/>
    <n v="28.8"/>
    <n v="10.6"/>
    <n v="13.1"/>
    <n v="15.100000000000001"/>
    <n v="18.7"/>
    <n v="21.2"/>
    <n v="20.7"/>
    <n v="18.899999999999999"/>
  </r>
  <r>
    <x v="5"/>
    <x v="37"/>
    <x v="1"/>
    <x v="3"/>
    <x v="0"/>
    <x v="1"/>
    <n v="1"/>
    <n v="1503"/>
    <n v="7486"/>
    <n v="21.48"/>
    <n v="-6.78"/>
    <n v="556"/>
    <n v="12"/>
    <n v="3"/>
    <n v="9"/>
    <n v="11"/>
    <n v="24"/>
    <n v="11"/>
    <n v="50"/>
    <n v="28.9"/>
    <n v="28.9"/>
    <n v="27.1"/>
    <n v="28.2"/>
    <n v="26.8"/>
    <n v="23.8"/>
    <n v="19.2"/>
    <n v="20"/>
    <n v="28.9"/>
    <n v="28.9"/>
    <n v="27.1"/>
    <n v="28.2"/>
    <n v="26.8"/>
    <n v="23.8"/>
    <n v="19.2"/>
    <n v="20"/>
  </r>
  <r>
    <x v="5"/>
    <x v="6"/>
    <x v="1"/>
    <x v="3"/>
    <x v="1"/>
    <x v="1"/>
    <n v="1"/>
    <n v="1503"/>
    <n v="7486"/>
    <n v="21.48"/>
    <n v="-6.78"/>
    <n v="555"/>
    <n v="13"/>
    <n v="3"/>
    <n v="9"/>
    <n v="11"/>
    <n v="24"/>
    <n v="12"/>
    <n v="6"/>
    <n v="7"/>
    <n v="12.4"/>
    <n v="20.6"/>
    <n v="14.2"/>
    <n v="17.7"/>
    <n v="22.3"/>
    <n v="24.5"/>
    <n v="24.9"/>
    <n v="7"/>
    <n v="12.4"/>
    <n v="20.6"/>
    <n v="14.2"/>
    <n v="17.7"/>
    <n v="22.3"/>
    <n v="24.5"/>
    <n v="24.9"/>
  </r>
  <r>
    <x v="5"/>
    <x v="39"/>
    <x v="1"/>
    <x v="2"/>
    <x v="1"/>
    <x v="1"/>
    <n v="1"/>
    <n v="1503"/>
    <n v="7486"/>
    <n v="21.48"/>
    <n v="-6.78"/>
    <n v="554"/>
    <n v="16"/>
    <n v="3"/>
    <n v="9"/>
    <n v="11"/>
    <n v="24"/>
    <n v="12"/>
    <n v="14"/>
    <n v="28"/>
    <n v="28.5"/>
    <n v="27.3"/>
    <n v="25.3"/>
    <n v="25.4"/>
    <n v="21.2"/>
    <n v="23.4"/>
    <n v="25.8"/>
    <n v="28"/>
    <n v="28.5"/>
    <n v="27.3"/>
    <n v="25.3"/>
    <n v="25.4"/>
    <n v="21.2"/>
    <n v="23.4"/>
    <n v="25.8"/>
  </r>
  <r>
    <x v="5"/>
    <x v="8"/>
    <x v="1"/>
    <x v="0"/>
    <x v="1"/>
    <x v="1"/>
    <n v="2"/>
    <n v="1503"/>
    <n v="7486"/>
    <n v="21.48"/>
    <n v="-6.78"/>
    <n v="553"/>
    <n v="17"/>
    <n v="3"/>
    <n v="9"/>
    <n v="11"/>
    <n v="24"/>
    <n v="12"/>
    <n v="21"/>
    <n v="22.3"/>
    <n v="33.1"/>
    <n v="28.8"/>
    <n v="19.899999999999999"/>
    <n v="28.2"/>
    <n v="19.7"/>
    <n v="18.3"/>
    <n v="20.7"/>
    <n v="22.3"/>
    <n v="33.1"/>
    <n v="28.8"/>
    <n v="19.899999999999999"/>
    <n v="28.2"/>
    <n v="19.7"/>
    <n v="18.3"/>
    <n v="20.7"/>
  </r>
  <r>
    <x v="5"/>
    <x v="9"/>
    <x v="1"/>
    <x v="3"/>
    <x v="1"/>
    <x v="1"/>
    <n v="2"/>
    <n v="1503"/>
    <n v="7486"/>
    <n v="21.48"/>
    <n v="-6.78"/>
    <n v="552"/>
    <n v="19"/>
    <n v="3"/>
    <n v="9"/>
    <n v="11"/>
    <n v="24"/>
    <n v="12"/>
    <n v="21"/>
    <n v="25.4"/>
    <n v="27.5"/>
    <n v="30"/>
    <n v="25.8"/>
    <n v="28"/>
    <n v="24.5"/>
    <n v="23.2"/>
    <n v="23.9"/>
    <n v="25.4"/>
    <n v="27.5"/>
    <n v="30"/>
    <n v="25.8"/>
    <n v="28"/>
    <n v="24.5"/>
    <n v="23.2"/>
    <n v="23.9"/>
  </r>
  <r>
    <x v="5"/>
    <x v="10"/>
    <x v="1"/>
    <x v="2"/>
    <x v="0"/>
    <x v="1"/>
    <n v="2"/>
    <n v="1503"/>
    <n v="7486"/>
    <n v="21.48"/>
    <n v="-6.78"/>
    <n v="551"/>
    <n v="21"/>
    <n v="3"/>
    <n v="9"/>
    <n v="11"/>
    <n v="24"/>
    <n v="12"/>
    <n v="35"/>
    <n v="35.799999999999997"/>
    <n v="31"/>
    <n v="24.6"/>
    <n v="28.9"/>
    <n v="24.5"/>
    <n v="21.7"/>
    <n v="17.100000000000001"/>
    <n v="15.9"/>
    <n v="35.799999999999997"/>
    <n v="31"/>
    <n v="24.6"/>
    <n v="28.9"/>
    <n v="24.5"/>
    <n v="21.7"/>
    <n v="17.100000000000001"/>
    <n v="15.9"/>
  </r>
  <r>
    <x v="5"/>
    <x v="43"/>
    <x v="1"/>
    <x v="1"/>
    <x v="1"/>
    <x v="1"/>
    <n v="2"/>
    <n v="1503"/>
    <n v="7486"/>
    <n v="21.48"/>
    <n v="-6.78"/>
    <n v="550"/>
    <n v="24"/>
    <n v="3"/>
    <n v="9"/>
    <n v="11"/>
    <n v="24"/>
    <n v="12"/>
    <n v="44"/>
    <n v="28.1"/>
    <n v="17.3"/>
    <n v="21.3"/>
    <n v="25.4"/>
    <n v="27.3"/>
    <n v="21.8"/>
    <n v="23.9"/>
    <n v="21.7"/>
    <n v="28.1"/>
    <n v="17.3"/>
    <n v="21.3"/>
    <n v="25.4"/>
    <n v="27.3"/>
    <n v="21.8"/>
    <n v="23.9"/>
    <n v="21.7"/>
  </r>
  <r>
    <x v="5"/>
    <x v="12"/>
    <x v="1"/>
    <x v="0"/>
    <x v="0"/>
    <x v="1"/>
    <n v="2"/>
    <n v="1503"/>
    <n v="7486"/>
    <n v="21.48"/>
    <n v="-6.78"/>
    <n v="549"/>
    <n v="25"/>
    <n v="3"/>
    <n v="9"/>
    <n v="11"/>
    <n v="24"/>
    <n v="12"/>
    <n v="53"/>
    <n v="31.1"/>
    <n v="29.3"/>
    <n v="26.5"/>
    <n v="21.3"/>
    <n v="27.8"/>
    <n v="26.2"/>
    <n v="19.2"/>
    <n v="13.4"/>
    <n v="31.1"/>
    <n v="29.3"/>
    <n v="26.5"/>
    <n v="21.3"/>
    <n v="27.8"/>
    <n v="26.2"/>
    <n v="19.2"/>
    <n v="13.4"/>
  </r>
  <r>
    <x v="5"/>
    <x v="13"/>
    <x v="1"/>
    <x v="1"/>
    <x v="0"/>
    <x v="1"/>
    <n v="2"/>
    <n v="1503"/>
    <n v="7486"/>
    <n v="21.48"/>
    <n v="-6.78"/>
    <n v="548"/>
    <n v="27"/>
    <n v="3"/>
    <n v="9"/>
    <n v="11"/>
    <n v="24"/>
    <n v="13"/>
    <n v="3"/>
    <n v="22.5"/>
    <n v="24.7"/>
    <n v="33.6"/>
    <n v="28.9"/>
    <n v="27.6"/>
    <n v="22"/>
    <n v="18.5"/>
    <n v="15.9"/>
    <n v="22.5"/>
    <n v="24.7"/>
    <n v="33.6"/>
    <n v="28.9"/>
    <n v="27.6"/>
    <n v="22"/>
    <n v="18.5"/>
    <n v="15.9"/>
  </r>
  <r>
    <x v="5"/>
    <x v="63"/>
    <x v="1"/>
    <x v="2"/>
    <x v="1"/>
    <x v="1"/>
    <n v="2"/>
    <n v="1503"/>
    <n v="7486"/>
    <n v="21.48"/>
    <n v="-6.78"/>
    <n v="547"/>
    <n v="30"/>
    <n v="3"/>
    <n v="9"/>
    <n v="11"/>
    <n v="24"/>
    <n v="13"/>
    <n v="10"/>
    <n v="32.4"/>
    <n v="25.9"/>
    <n v="23.1"/>
    <n v="16.5"/>
    <n v="25.1"/>
    <n v="22.8"/>
    <n v="21.3"/>
    <n v="22.8"/>
    <n v="32.4"/>
    <n v="25.9"/>
    <n v="23.1"/>
    <n v="16.5"/>
    <n v="25.1"/>
    <n v="22.8"/>
    <n v="21.3"/>
    <n v="22.8"/>
  </r>
  <r>
    <x v="5"/>
    <x v="46"/>
    <x v="1"/>
    <x v="3"/>
    <x v="0"/>
    <x v="1"/>
    <n v="2"/>
    <n v="1503"/>
    <n v="7486"/>
    <n v="21.48"/>
    <n v="-6.78"/>
    <n v="546"/>
    <n v="32"/>
    <n v="3"/>
    <n v="9"/>
    <n v="11"/>
    <n v="24"/>
    <n v="13"/>
    <n v="17"/>
    <n v="34.4"/>
    <n v="31.1"/>
    <n v="29"/>
    <n v="27.5"/>
    <n v="21.8"/>
    <n v="24.6"/>
    <n v="17.899999999999999"/>
    <n v="9.4"/>
    <n v="34.4"/>
    <n v="31.1"/>
    <n v="29"/>
    <n v="27.5"/>
    <n v="21.8"/>
    <n v="24.6"/>
    <n v="17.899999999999999"/>
    <n v="9.4"/>
  </r>
  <r>
    <x v="5"/>
    <x v="47"/>
    <x v="1"/>
    <x v="3"/>
    <x v="1"/>
    <x v="1"/>
    <n v="3"/>
    <n v="1503"/>
    <n v="7486"/>
    <n v="21.48"/>
    <n v="-6.78"/>
    <n v="545"/>
    <n v="34"/>
    <n v="3"/>
    <n v="9"/>
    <n v="11"/>
    <n v="24"/>
    <n v="13"/>
    <n v="43"/>
    <n v="33.9"/>
    <n v="26.5"/>
    <n v="23"/>
    <n v="29.7"/>
    <n v="20.8"/>
    <n v="22.2"/>
    <n v="21.2"/>
    <n v="20"/>
    <n v="33.9"/>
    <n v="26.5"/>
    <n v="23"/>
    <n v="29.7"/>
    <n v="20.8"/>
    <n v="22.2"/>
    <n v="21.2"/>
    <n v="20"/>
  </r>
  <r>
    <x v="5"/>
    <x v="17"/>
    <x v="1"/>
    <x v="2"/>
    <x v="0"/>
    <x v="1"/>
    <n v="3"/>
    <n v="1503"/>
    <n v="7486"/>
    <n v="21.48"/>
    <n v="-6.78"/>
    <n v="544"/>
    <n v="35"/>
    <n v="3"/>
    <n v="9"/>
    <n v="11"/>
    <n v="24"/>
    <n v="13"/>
    <n v="41"/>
    <n v="28.3"/>
    <n v="22.9"/>
    <n v="29.3"/>
    <n v="28"/>
    <n v="26.5"/>
    <n v="20.9"/>
    <n v="16.899999999999999"/>
    <n v="15.4"/>
    <n v="28.3"/>
    <n v="22.9"/>
    <n v="29.3"/>
    <n v="28"/>
    <n v="26.5"/>
    <n v="20.9"/>
    <n v="16.899999999999999"/>
    <n v="15.4"/>
  </r>
  <r>
    <x v="5"/>
    <x v="49"/>
    <x v="1"/>
    <x v="2"/>
    <x v="1"/>
    <x v="1"/>
    <n v="3"/>
    <n v="1503"/>
    <n v="7486"/>
    <n v="21.48"/>
    <n v="-6.78"/>
    <n v="543"/>
    <n v="38"/>
    <n v="3"/>
    <n v="9"/>
    <n v="11"/>
    <n v="24"/>
    <n v="13"/>
    <n v="57"/>
    <n v="17.100000000000001"/>
    <n v="19.3"/>
    <n v="33.6"/>
    <n v="28.3"/>
    <n v="28.5"/>
    <n v="24.8"/>
    <n v="24"/>
    <n v="25.7"/>
    <n v="17.100000000000001"/>
    <n v="19.3"/>
    <n v="33.6"/>
    <n v="28.3"/>
    <n v="28.5"/>
    <n v="24.8"/>
    <n v="24"/>
    <n v="25.7"/>
  </r>
  <r>
    <x v="5"/>
    <x v="19"/>
    <x v="1"/>
    <x v="0"/>
    <x v="0"/>
    <x v="1"/>
    <n v="3"/>
    <n v="1503"/>
    <n v="7486"/>
    <n v="21.48"/>
    <n v="-6.78"/>
    <n v="542"/>
    <n v="39"/>
    <n v="3"/>
    <n v="9"/>
    <n v="11"/>
    <n v="24"/>
    <n v="14"/>
    <n v="3"/>
    <n v="18.2"/>
    <n v="21.5"/>
    <n v="33.799999999999997"/>
    <n v="19.8"/>
    <n v="27.6"/>
    <n v="22.6"/>
    <n v="17.8"/>
    <n v="19.7"/>
    <n v="18.2"/>
    <n v="21.5"/>
    <n v="33.799999999999997"/>
    <n v="19.8"/>
    <n v="27.6"/>
    <n v="22.6"/>
    <n v="17.8"/>
    <n v="19.7"/>
  </r>
  <r>
    <x v="5"/>
    <x v="51"/>
    <x v="1"/>
    <x v="0"/>
    <x v="1"/>
    <x v="1"/>
    <n v="3"/>
    <n v="1503"/>
    <n v="7486"/>
    <n v="21.48"/>
    <n v="-6.78"/>
    <n v="541"/>
    <n v="42"/>
    <n v="3"/>
    <n v="9"/>
    <n v="11"/>
    <n v="24"/>
    <n v="14"/>
    <n v="10"/>
    <n v="29.6"/>
    <n v="27.2"/>
    <n v="30.9"/>
    <n v="20.8"/>
    <n v="28.8"/>
    <n v="22.4"/>
    <n v="23.1"/>
    <n v="22.7"/>
    <n v="29.6"/>
    <n v="27.2"/>
    <n v="30.9"/>
    <n v="20.8"/>
    <n v="28.8"/>
    <n v="22.4"/>
    <n v="23.1"/>
    <n v="22.7"/>
  </r>
  <r>
    <x v="5"/>
    <x v="52"/>
    <x v="1"/>
    <x v="1"/>
    <x v="1"/>
    <x v="1"/>
    <n v="3"/>
    <n v="1503"/>
    <n v="7486"/>
    <n v="21.48"/>
    <n v="-6.78"/>
    <n v="540"/>
    <n v="44"/>
    <n v="3"/>
    <n v="9"/>
    <n v="11"/>
    <n v="24"/>
    <n v="14"/>
    <n v="10"/>
    <n v="15.6"/>
    <n v="26.3"/>
    <n v="19.8"/>
    <n v="26.1"/>
    <n v="29.5"/>
    <n v="24.5"/>
    <n v="23.7"/>
    <n v="20.7"/>
    <n v="15.600000000000001"/>
    <n v="26.3"/>
    <n v="19.8"/>
    <n v="26.1"/>
    <n v="29.5"/>
    <n v="24.5"/>
    <n v="23.7"/>
    <n v="20.7"/>
  </r>
  <r>
    <x v="5"/>
    <x v="53"/>
    <x v="1"/>
    <x v="3"/>
    <x v="0"/>
    <x v="1"/>
    <n v="3"/>
    <n v="1503"/>
    <n v="7486"/>
    <n v="21.48"/>
    <n v="-6.78"/>
    <n v="539"/>
    <n v="46"/>
    <n v="3"/>
    <n v="9"/>
    <n v="11"/>
    <n v="24"/>
    <n v="14"/>
    <n v="25"/>
    <n v="36.6"/>
    <n v="27.4"/>
    <n v="29"/>
    <n v="30.7"/>
    <n v="22.9"/>
    <n v="20.2"/>
    <n v="18.899999999999999"/>
    <n v="15.6"/>
    <n v="36.6"/>
    <n v="27.4"/>
    <n v="29"/>
    <n v="30.7"/>
    <n v="22.9"/>
    <n v="20.2"/>
    <n v="18.899999999999999"/>
    <n v="15.6"/>
  </r>
  <r>
    <x v="5"/>
    <x v="54"/>
    <x v="1"/>
    <x v="1"/>
    <x v="0"/>
    <x v="1"/>
    <n v="3"/>
    <n v="1503"/>
    <n v="7486"/>
    <n v="21.48"/>
    <n v="-6.78"/>
    <n v="538"/>
    <n v="48"/>
    <n v="3"/>
    <n v="9"/>
    <n v="11"/>
    <n v="24"/>
    <n v="14"/>
    <n v="32"/>
    <n v="24.3"/>
    <n v="26.8"/>
    <n v="32.9"/>
    <n v="31.4"/>
    <n v="18.899999999999999"/>
    <n v="21.1"/>
    <n v="18.5"/>
    <n v="16.100000000000001"/>
    <n v="24.3"/>
    <n v="26.8"/>
    <n v="32.9"/>
    <n v="31.4"/>
    <n v="18.899999999999999"/>
    <n v="21.1"/>
    <n v="18.5"/>
    <n v="16.100000000000001"/>
  </r>
  <r>
    <x v="5"/>
    <x v="55"/>
    <x v="1"/>
    <x v="0"/>
    <x v="0"/>
    <x v="1"/>
    <n v="4"/>
    <n v="1503"/>
    <n v="7486"/>
    <n v="21.48"/>
    <n v="-6.78"/>
    <n v="537"/>
    <n v="50"/>
    <n v="3"/>
    <n v="9"/>
    <n v="11"/>
    <n v="24"/>
    <n v="14"/>
    <n v="40"/>
    <n v="35"/>
    <n v="25.9"/>
    <n v="26.4"/>
    <n v="29.9"/>
    <n v="23.3"/>
    <n v="23.6"/>
    <n v="17.600000000000001"/>
    <n v="14.9"/>
    <n v="35"/>
    <n v="25.9"/>
    <n v="26.4"/>
    <n v="29.9"/>
    <n v="23.3"/>
    <n v="23.6"/>
    <n v="17.600000000000001"/>
    <n v="14.9"/>
  </r>
  <r>
    <x v="5"/>
    <x v="56"/>
    <x v="1"/>
    <x v="1"/>
    <x v="1"/>
    <x v="1"/>
    <n v="4"/>
    <n v="1503"/>
    <n v="7486"/>
    <n v="21.48"/>
    <n v="-6.78"/>
    <n v="536"/>
    <n v="52"/>
    <n v="3"/>
    <n v="9"/>
    <n v="11"/>
    <n v="24"/>
    <n v="14"/>
    <n v="46"/>
    <n v="19.2"/>
    <n v="27.3"/>
    <n v="29.9"/>
    <n v="31.7"/>
    <n v="24"/>
    <n v="20.100000000000001"/>
    <n v="21.7"/>
    <n v="23.1"/>
    <n v="19.2"/>
    <n v="27.3"/>
    <n v="29.9"/>
    <n v="31.7"/>
    <n v="24"/>
    <n v="20.100000000000001"/>
    <n v="21.7"/>
    <n v="23.1"/>
  </r>
  <r>
    <x v="5"/>
    <x v="57"/>
    <x v="1"/>
    <x v="0"/>
    <x v="1"/>
    <x v="1"/>
    <n v="4"/>
    <n v="1503"/>
    <n v="7486"/>
    <n v="21.48"/>
    <n v="-6.78"/>
    <n v="535"/>
    <n v="54"/>
    <n v="3"/>
    <n v="9"/>
    <n v="11"/>
    <n v="24"/>
    <n v="14"/>
    <n v="51"/>
    <n v="19.399999999999999"/>
    <n v="17.3"/>
    <n v="25.8"/>
    <n v="32.200000000000003"/>
    <n v="31.3"/>
    <n v="25.1"/>
    <n v="22.2"/>
    <n v="28.5"/>
    <n v="19.399999999999999"/>
    <n v="17.3"/>
    <n v="25.8"/>
    <n v="32.200000000000003"/>
    <n v="31.3"/>
    <n v="25.1"/>
    <n v="22.2"/>
    <n v="28.5"/>
  </r>
  <r>
    <x v="5"/>
    <x v="27"/>
    <x v="1"/>
    <x v="2"/>
    <x v="0"/>
    <x v="1"/>
    <n v="4"/>
    <n v="1503"/>
    <n v="7486"/>
    <n v="21.48"/>
    <n v="-6.78"/>
    <n v="534"/>
    <n v="55"/>
    <n v="3"/>
    <n v="9"/>
    <n v="11"/>
    <n v="24"/>
    <n v="15"/>
    <n v="6"/>
    <n v="13.6"/>
    <n v="24.1"/>
    <n v="32.4"/>
    <n v="27.8"/>
    <n v="29.8"/>
    <n v="22.2"/>
    <n v="18.8"/>
    <n v="18.899999999999999"/>
    <n v="13.6"/>
    <n v="24.1"/>
    <n v="32.4"/>
    <n v="27.8"/>
    <n v="29.8"/>
    <n v="22.2"/>
    <n v="18.8"/>
    <n v="18.899999999999999"/>
  </r>
  <r>
    <x v="5"/>
    <x v="28"/>
    <x v="1"/>
    <x v="3"/>
    <x v="1"/>
    <x v="1"/>
    <n v="4"/>
    <n v="1503"/>
    <n v="7486"/>
    <n v="21.48"/>
    <n v="-6.78"/>
    <n v="533"/>
    <n v="57"/>
    <n v="3"/>
    <n v="9"/>
    <n v="11"/>
    <n v="24"/>
    <n v="15"/>
    <n v="13"/>
    <n v="20.5"/>
    <n v="14"/>
    <n v="25.1"/>
    <n v="31.1"/>
    <n v="27.5"/>
    <n v="23.7"/>
    <n v="23.1"/>
    <n v="24.3"/>
    <n v="20.5"/>
    <n v="14"/>
    <n v="25.1"/>
    <n v="31.1"/>
    <n v="27.5"/>
    <n v="23.7"/>
    <n v="23.1"/>
    <n v="24.3"/>
  </r>
  <r>
    <x v="5"/>
    <x v="29"/>
    <x v="1"/>
    <x v="1"/>
    <x v="0"/>
    <x v="1"/>
    <n v="4"/>
    <n v="1503"/>
    <n v="7486"/>
    <n v="21.48"/>
    <n v="-6.78"/>
    <n v="532"/>
    <n v="59"/>
    <n v="3"/>
    <n v="9"/>
    <n v="11"/>
    <n v="24"/>
    <n v="15"/>
    <n v="21"/>
    <n v="17.5"/>
    <n v="18.600000000000001"/>
    <n v="26.8"/>
    <n v="31.3"/>
    <n v="31"/>
    <n v="21.1"/>
    <n v="17.3"/>
    <n v="16.8"/>
    <n v="17.5"/>
    <n v="18.600000000000001"/>
    <n v="26.8"/>
    <n v="31.3"/>
    <n v="31"/>
    <n v="21.1"/>
    <n v="17.3"/>
    <n v="16.8"/>
  </r>
  <r>
    <x v="5"/>
    <x v="61"/>
    <x v="1"/>
    <x v="3"/>
    <x v="0"/>
    <x v="1"/>
    <n v="4"/>
    <n v="1503"/>
    <n v="7486"/>
    <n v="21.48"/>
    <n v="-6.78"/>
    <n v="531"/>
    <n v="62"/>
    <n v="3"/>
    <n v="9"/>
    <n v="11"/>
    <n v="24"/>
    <n v="15"/>
    <n v="20"/>
    <n v="13.2"/>
    <n v="30.6"/>
    <n v="27.9"/>
    <n v="29.3"/>
    <n v="23.7"/>
    <n v="17.600000000000001"/>
    <n v="17.5"/>
    <n v="14.4"/>
    <n v="13.2"/>
    <n v="30.6"/>
    <n v="27.9"/>
    <n v="29.3"/>
    <n v="23.7"/>
    <n v="17.600000000000001"/>
    <n v="17.5"/>
    <n v="14.4"/>
  </r>
  <r>
    <x v="5"/>
    <x v="62"/>
    <x v="1"/>
    <x v="2"/>
    <x v="1"/>
    <x v="1"/>
    <n v="4"/>
    <n v="1503"/>
    <n v="7486"/>
    <n v="21.48"/>
    <n v="-6.78"/>
    <n v="530"/>
    <n v="64"/>
    <n v="3"/>
    <n v="9"/>
    <n v="11"/>
    <n v="24"/>
    <n v="15"/>
    <n v="34"/>
    <n v="22.5"/>
    <n v="24.5"/>
    <n v="31.5"/>
    <n v="33.299999999999997"/>
    <n v="26.9"/>
    <n v="18.3"/>
    <n v="21.9"/>
    <n v="20.399999999999999"/>
    <n v="22.5"/>
    <n v="24.5"/>
    <n v="31.5"/>
    <n v="33.299999999999997"/>
    <n v="26.9"/>
    <n v="18.3"/>
    <n v="21.9"/>
    <n v="20.399999999999999"/>
  </r>
  <r>
    <x v="6"/>
    <x v="32"/>
    <x v="1"/>
    <x v="0"/>
    <x v="0"/>
    <x v="1"/>
    <n v="1"/>
    <n v="1503"/>
    <n v="7486"/>
    <n v="21.48"/>
    <n v="-6.78"/>
    <n v="559"/>
    <n v="2"/>
    <n v="3"/>
    <n v="9"/>
    <n v="11"/>
    <n v="27"/>
    <n v="9"/>
    <n v="6"/>
    <n v="33.1"/>
    <n v="32.5"/>
    <n v="30.7"/>
    <n v="29.6"/>
    <n v="25.1"/>
    <n v="20.399999999999999"/>
    <n v="18.2"/>
    <n v="11.2"/>
    <n v="33.1"/>
    <n v="32.5"/>
    <n v="30.7"/>
    <n v="29.6"/>
    <n v="25.1"/>
    <n v="20.399999999999999"/>
    <n v="18.2"/>
    <n v="11.2"/>
  </r>
  <r>
    <x v="6"/>
    <x v="1"/>
    <x v="1"/>
    <x v="0"/>
    <x v="1"/>
    <x v="1"/>
    <n v="1"/>
    <n v="1503"/>
    <n v="7486"/>
    <n v="21.48"/>
    <n v="-6.78"/>
    <n v="558"/>
    <n v="3"/>
    <n v="3"/>
    <n v="9"/>
    <n v="11"/>
    <n v="27"/>
    <n v="9"/>
    <n v="14"/>
    <n v="18.399999999999999"/>
    <n v="19.100000000000001"/>
    <n v="13.7"/>
    <n v="17.100000000000001"/>
    <n v="22.3"/>
    <n v="26.6"/>
    <n v="24.6"/>
    <n v="33"/>
    <n v="18.399999999999999"/>
    <n v="19.100000000000001"/>
    <n v="13.7"/>
    <n v="17.100000000000001"/>
    <n v="22.3"/>
    <n v="26.6"/>
    <n v="24.6"/>
    <n v="33"/>
  </r>
  <r>
    <x v="6"/>
    <x v="2"/>
    <x v="1"/>
    <x v="1"/>
    <x v="0"/>
    <x v="1"/>
    <n v="1"/>
    <n v="1503"/>
    <n v="7486"/>
    <n v="21.48"/>
    <n v="-6.78"/>
    <n v="557"/>
    <n v="5"/>
    <n v="3"/>
    <n v="9"/>
    <n v="11"/>
    <n v="27"/>
    <n v="9"/>
    <n v="20"/>
    <n v="17.2"/>
    <n v="11.5"/>
    <n v="26.4"/>
    <n v="27.1"/>
    <n v="23.1"/>
    <n v="25.4"/>
    <n v="17.100000000000001"/>
    <n v="12.2"/>
    <n v="17.2"/>
    <n v="11.5"/>
    <n v="26.4"/>
    <n v="27.1"/>
    <n v="23.1"/>
    <n v="25.4"/>
    <n v="17.100000000000001"/>
    <n v="12.2"/>
  </r>
  <r>
    <x v="6"/>
    <x v="35"/>
    <x v="1"/>
    <x v="1"/>
    <x v="1"/>
    <x v="1"/>
    <n v="1"/>
    <n v="1503"/>
    <n v="7486"/>
    <n v="21.48"/>
    <n v="-6.78"/>
    <n v="556"/>
    <n v="8"/>
    <n v="3"/>
    <n v="9"/>
    <n v="11"/>
    <n v="27"/>
    <n v="9"/>
    <n v="27"/>
    <n v="21.7"/>
    <n v="23.3"/>
    <n v="30.5"/>
    <n v="31.7"/>
    <n v="29.7"/>
    <n v="29.3"/>
    <n v="26.8"/>
    <n v="30.2"/>
    <n v="21.7"/>
    <n v="23.3"/>
    <n v="30.5"/>
    <n v="31.7"/>
    <n v="29.7"/>
    <n v="29.3"/>
    <n v="26.8"/>
    <n v="30.2"/>
  </r>
  <r>
    <x v="6"/>
    <x v="36"/>
    <x v="1"/>
    <x v="2"/>
    <x v="0"/>
    <x v="1"/>
    <n v="1"/>
    <n v="1503"/>
    <n v="7486"/>
    <n v="21.48"/>
    <n v="-6.78"/>
    <n v="555"/>
    <n v="10"/>
    <n v="3"/>
    <n v="9"/>
    <n v="11"/>
    <n v="27"/>
    <n v="9"/>
    <n v="37"/>
    <n v="29"/>
    <n v="10.3"/>
    <n v="13.1"/>
    <n v="14.5"/>
    <n v="17.600000000000001"/>
    <n v="19.8"/>
    <n v="18.5"/>
    <n v="14.7"/>
    <n v="29"/>
    <n v="10.3"/>
    <n v="13.1"/>
    <n v="14.5"/>
    <n v="17.600000000000001"/>
    <n v="19.8"/>
    <n v="18.5"/>
    <n v="14.7"/>
  </r>
  <r>
    <x v="6"/>
    <x v="37"/>
    <x v="1"/>
    <x v="3"/>
    <x v="0"/>
    <x v="1"/>
    <n v="1"/>
    <n v="1503"/>
    <n v="7486"/>
    <n v="21.48"/>
    <n v="-6.78"/>
    <n v="554"/>
    <n v="12"/>
    <n v="3"/>
    <n v="9"/>
    <n v="11"/>
    <n v="27"/>
    <n v="9"/>
    <n v="45"/>
    <n v="29"/>
    <n v="28.6"/>
    <n v="27.2"/>
    <n v="27.9"/>
    <n v="26.1"/>
    <n v="22.3"/>
    <n v="17.600000000000001"/>
    <n v="15.6"/>
    <n v="29"/>
    <n v="28.6"/>
    <n v="27.2"/>
    <n v="27.9"/>
    <n v="26.1"/>
    <n v="22.3"/>
    <n v="17.600000000000001"/>
    <n v="15.6"/>
  </r>
  <r>
    <x v="6"/>
    <x v="6"/>
    <x v="1"/>
    <x v="3"/>
    <x v="1"/>
    <x v="1"/>
    <n v="1"/>
    <n v="1503"/>
    <n v="7486"/>
    <n v="21.48"/>
    <n v="-6.78"/>
    <n v="553"/>
    <n v="13"/>
    <n v="3"/>
    <n v="9"/>
    <n v="11"/>
    <n v="27"/>
    <n v="9"/>
    <n v="51"/>
    <n v="7.1"/>
    <n v="12.2"/>
    <n v="20.7"/>
    <n v="13.9"/>
    <n v="17.5"/>
    <n v="22.5"/>
    <n v="24.1"/>
    <n v="28.8"/>
    <n v="7.1"/>
    <n v="12.2"/>
    <n v="20.7"/>
    <n v="13.9"/>
    <n v="17.5"/>
    <n v="22.5"/>
    <n v="24.1"/>
    <n v="28.8"/>
  </r>
  <r>
    <x v="6"/>
    <x v="39"/>
    <x v="1"/>
    <x v="2"/>
    <x v="1"/>
    <x v="1"/>
    <n v="1"/>
    <n v="1503"/>
    <n v="7486"/>
    <n v="21.48"/>
    <n v="-6.78"/>
    <n v="552"/>
    <n v="16"/>
    <n v="3"/>
    <n v="9"/>
    <n v="11"/>
    <n v="27"/>
    <n v="10"/>
    <n v="0"/>
    <n v="28.2"/>
    <n v="28.2"/>
    <n v="27"/>
    <n v="25.1"/>
    <n v="25.4"/>
    <n v="21.1"/>
    <n v="23.5"/>
    <n v="28.7"/>
    <n v="28.2"/>
    <n v="28.2"/>
    <n v="27"/>
    <n v="25.1"/>
    <n v="25.4"/>
    <n v="21.1"/>
    <n v="23.5"/>
    <n v="28.7"/>
  </r>
  <r>
    <x v="6"/>
    <x v="8"/>
    <x v="1"/>
    <x v="0"/>
    <x v="1"/>
    <x v="1"/>
    <n v="2"/>
    <n v="1503"/>
    <n v="7486"/>
    <n v="21.48"/>
    <n v="-6.78"/>
    <n v="551"/>
    <n v="17"/>
    <n v="3"/>
    <n v="9"/>
    <n v="11"/>
    <n v="27"/>
    <n v="10"/>
    <n v="7"/>
    <n v="22.6"/>
    <n v="32.9"/>
    <n v="28.7"/>
    <n v="19.5"/>
    <n v="27.8"/>
    <n v="18.5"/>
    <n v="17.899999999999999"/>
    <n v="26.4"/>
    <n v="22.6"/>
    <n v="32.9"/>
    <n v="28.7"/>
    <n v="19.5"/>
    <n v="27.8"/>
    <n v="18.5"/>
    <n v="17.899999999999999"/>
    <n v="26.4"/>
  </r>
  <r>
    <x v="6"/>
    <x v="9"/>
    <x v="1"/>
    <x v="3"/>
    <x v="1"/>
    <x v="1"/>
    <n v="2"/>
    <n v="1503"/>
    <n v="7486"/>
    <n v="21.48"/>
    <n v="-6.78"/>
    <n v="550"/>
    <n v="19"/>
    <n v="3"/>
    <n v="9"/>
    <n v="11"/>
    <n v="27"/>
    <n v="10"/>
    <n v="13"/>
    <n v="25.3"/>
    <n v="28.2"/>
    <n v="30"/>
    <n v="25.5"/>
    <n v="27.9"/>
    <n v="23.6"/>
    <n v="25"/>
    <n v="29.1"/>
    <n v="25.3"/>
    <n v="28.2"/>
    <n v="30"/>
    <n v="25.5"/>
    <n v="27.9"/>
    <n v="23.6"/>
    <n v="25"/>
    <n v="29.1"/>
  </r>
  <r>
    <x v="6"/>
    <x v="10"/>
    <x v="1"/>
    <x v="2"/>
    <x v="0"/>
    <x v="1"/>
    <n v="2"/>
    <n v="1503"/>
    <n v="7486"/>
    <n v="21.48"/>
    <n v="-6.78"/>
    <n v="549"/>
    <n v="21"/>
    <n v="3"/>
    <n v="9"/>
    <n v="11"/>
    <n v="27"/>
    <n v="10"/>
    <n v="30"/>
    <n v="35.6"/>
    <n v="30.8"/>
    <n v="24.8"/>
    <n v="28.6"/>
    <n v="23.5"/>
    <n v="20.2"/>
    <n v="15.5"/>
    <n v="12.3"/>
    <n v="35.6"/>
    <n v="30.8"/>
    <n v="24.8"/>
    <n v="28.6"/>
    <n v="23.5"/>
    <n v="20.2"/>
    <n v="15.5"/>
    <n v="12.3"/>
  </r>
  <r>
    <x v="6"/>
    <x v="43"/>
    <x v="1"/>
    <x v="1"/>
    <x v="1"/>
    <x v="1"/>
    <n v="2"/>
    <n v="1503"/>
    <n v="7486"/>
    <n v="21.48"/>
    <n v="-6.78"/>
    <n v="548"/>
    <n v="24"/>
    <n v="3"/>
    <n v="9"/>
    <n v="11"/>
    <n v="27"/>
    <n v="10"/>
    <n v="37"/>
    <n v="27.2"/>
    <n v="16.899999999999999"/>
    <n v="21.1"/>
    <n v="25.2"/>
    <n v="27"/>
    <n v="22"/>
    <n v="25.5"/>
    <n v="22.3"/>
    <n v="27.2"/>
    <n v="16.899999999999999"/>
    <n v="21.1"/>
    <n v="25.2"/>
    <n v="27"/>
    <n v="22"/>
    <n v="25.5"/>
    <n v="22.3"/>
  </r>
  <r>
    <x v="6"/>
    <x v="12"/>
    <x v="1"/>
    <x v="0"/>
    <x v="0"/>
    <x v="1"/>
    <n v="2"/>
    <n v="1503"/>
    <n v="7486"/>
    <n v="21.48"/>
    <n v="-6.78"/>
    <n v="547"/>
    <n v="25"/>
    <n v="3"/>
    <n v="9"/>
    <n v="11"/>
    <n v="27"/>
    <n v="10"/>
    <n v="45"/>
    <n v="31.3"/>
    <n v="29"/>
    <n v="26.2"/>
    <n v="20.7"/>
    <n v="27"/>
    <n v="25.2"/>
    <n v="17.399999999999999"/>
    <n v="9.6999999999999993"/>
    <n v="31.3"/>
    <n v="29"/>
    <n v="26.2"/>
    <n v="20.7"/>
    <n v="27"/>
    <n v="25.2"/>
    <n v="17.399999999999999"/>
    <n v="9.6999999999999993"/>
  </r>
  <r>
    <x v="6"/>
    <x v="13"/>
    <x v="1"/>
    <x v="1"/>
    <x v="0"/>
    <x v="1"/>
    <n v="2"/>
    <n v="1503"/>
    <n v="7486"/>
    <n v="21.48"/>
    <n v="-6.78"/>
    <n v="546"/>
    <n v="27"/>
    <n v="3"/>
    <n v="9"/>
    <n v="11"/>
    <n v="27"/>
    <n v="10"/>
    <n v="51"/>
    <n v="22.2"/>
    <n v="24"/>
    <n v="33.6"/>
    <n v="28"/>
    <n v="27.1"/>
    <n v="20.100000000000001"/>
    <n v="16.600000000000001"/>
    <n v="12.8"/>
    <n v="22.2"/>
    <n v="24"/>
    <n v="33.6"/>
    <n v="28"/>
    <n v="27.1"/>
    <n v="20.100000000000001"/>
    <n v="16.600000000000001"/>
    <n v="12.8"/>
  </r>
  <r>
    <x v="6"/>
    <x v="63"/>
    <x v="1"/>
    <x v="2"/>
    <x v="1"/>
    <x v="1"/>
    <n v="2"/>
    <n v="1503"/>
    <n v="7486"/>
    <n v="21.48"/>
    <n v="-6.78"/>
    <n v="545"/>
    <n v="30"/>
    <n v="3"/>
    <n v="9"/>
    <n v="11"/>
    <n v="27"/>
    <n v="10"/>
    <n v="50"/>
    <n v="31.9"/>
    <n v="25.8"/>
    <n v="22.7"/>
    <n v="16.3"/>
    <n v="24.6"/>
    <n v="22.3"/>
    <n v="21.4"/>
    <n v="27.7"/>
    <n v="31.9"/>
    <n v="25.8"/>
    <n v="22.7"/>
    <n v="16.3"/>
    <n v="24.6"/>
    <n v="22.3"/>
    <n v="21.4"/>
    <n v="27.7"/>
  </r>
  <r>
    <x v="6"/>
    <x v="46"/>
    <x v="1"/>
    <x v="3"/>
    <x v="0"/>
    <x v="1"/>
    <n v="2"/>
    <n v="1503"/>
    <n v="7486"/>
    <n v="21.48"/>
    <n v="-6.78"/>
    <n v="544"/>
    <n v="32"/>
    <n v="3"/>
    <n v="9"/>
    <n v="11"/>
    <n v="27"/>
    <n v="11"/>
    <n v="5"/>
    <n v="34.6"/>
    <n v="31.3"/>
    <n v="28.9"/>
    <n v="26.5"/>
    <n v="21.2"/>
    <n v="23.4"/>
    <n v="16.8"/>
    <n v="8.3000000000000007"/>
    <n v="34.6"/>
    <n v="31.3"/>
    <n v="28.9"/>
    <n v="26.5"/>
    <n v="21.2"/>
    <n v="23.4"/>
    <n v="16.8"/>
    <n v="8.3000000000000007"/>
  </r>
  <r>
    <x v="6"/>
    <x v="47"/>
    <x v="1"/>
    <x v="3"/>
    <x v="1"/>
    <x v="1"/>
    <n v="3"/>
    <n v="1503"/>
    <n v="7486"/>
    <n v="21.48"/>
    <n v="-6.78"/>
    <n v="543"/>
    <n v="34"/>
    <n v="3"/>
    <n v="9"/>
    <n v="11"/>
    <n v="27"/>
    <n v="11"/>
    <n v="11"/>
    <n v="34.5"/>
    <n v="26.5"/>
    <n v="23.4"/>
    <n v="29"/>
    <n v="20.100000000000001"/>
    <n v="22.3"/>
    <n v="20.100000000000001"/>
    <n v="25"/>
    <n v="34.5"/>
    <n v="26.5"/>
    <n v="23.4"/>
    <n v="29"/>
    <n v="20.100000000000001"/>
    <n v="22.3"/>
    <n v="20.100000000000001"/>
    <n v="25"/>
  </r>
  <r>
    <x v="6"/>
    <x v="17"/>
    <x v="1"/>
    <x v="2"/>
    <x v="0"/>
    <x v="1"/>
    <n v="3"/>
    <n v="1503"/>
    <n v="7486"/>
    <n v="21.48"/>
    <n v="-6.78"/>
    <n v="542"/>
    <n v="35"/>
    <n v="3"/>
    <n v="9"/>
    <n v="11"/>
    <n v="27"/>
    <n v="11"/>
    <n v="17"/>
    <n v="28.8"/>
    <n v="22.8"/>
    <n v="29.2"/>
    <n v="27.8"/>
    <n v="26"/>
    <n v="18.3"/>
    <n v="16"/>
    <n v="12"/>
    <n v="28.8"/>
    <n v="22.8"/>
    <n v="29.2"/>
    <n v="27.8"/>
    <n v="26"/>
    <n v="18.3"/>
    <n v="16"/>
    <n v="12"/>
  </r>
  <r>
    <x v="6"/>
    <x v="49"/>
    <x v="1"/>
    <x v="2"/>
    <x v="1"/>
    <x v="1"/>
    <n v="3"/>
    <n v="1503"/>
    <n v="7486"/>
    <n v="21.48"/>
    <n v="-6.78"/>
    <n v="541"/>
    <n v="38"/>
    <n v="3"/>
    <n v="9"/>
    <n v="11"/>
    <n v="27"/>
    <n v="11"/>
    <n v="24"/>
    <n v="17"/>
    <n v="19.5"/>
    <n v="33.5"/>
    <n v="28.3"/>
    <n v="28.7"/>
    <n v="23.9"/>
    <n v="26.2"/>
    <n v="28.3"/>
    <n v="17"/>
    <n v="19.5"/>
    <n v="33.5"/>
    <n v="28.3"/>
    <n v="28.7"/>
    <n v="23.9"/>
    <n v="26.2"/>
    <n v="28.3"/>
  </r>
  <r>
    <x v="6"/>
    <x v="19"/>
    <x v="1"/>
    <x v="0"/>
    <x v="0"/>
    <x v="1"/>
    <n v="3"/>
    <n v="1503"/>
    <n v="7486"/>
    <n v="21.48"/>
    <n v="-6.78"/>
    <n v="540"/>
    <n v="39"/>
    <n v="3"/>
    <n v="9"/>
    <n v="11"/>
    <n v="27"/>
    <n v="11"/>
    <n v="30"/>
    <n v="18.2"/>
    <n v="21.5"/>
    <n v="33.299999999999997"/>
    <n v="19.399999999999999"/>
    <n v="27.1"/>
    <n v="21.1"/>
    <n v="16.600000000000001"/>
    <n v="16.7"/>
    <n v="18.2"/>
    <n v="21.5"/>
    <n v="33.299999999999997"/>
    <n v="19.399999999999999"/>
    <n v="27.1"/>
    <n v="21.1"/>
    <n v="16.600000000000001"/>
    <n v="16.7"/>
  </r>
  <r>
    <x v="6"/>
    <x v="51"/>
    <x v="1"/>
    <x v="0"/>
    <x v="1"/>
    <x v="1"/>
    <n v="3"/>
    <n v="1503"/>
    <n v="7486"/>
    <n v="21.48"/>
    <n v="-6.78"/>
    <n v="539"/>
    <n v="42"/>
    <n v="3"/>
    <n v="9"/>
    <n v="11"/>
    <n v="27"/>
    <n v="11"/>
    <n v="37"/>
    <n v="30.3"/>
    <n v="27.2"/>
    <n v="30.4"/>
    <n v="20.399999999999999"/>
    <n v="28.5"/>
    <n v="21.2"/>
    <n v="22.8"/>
    <n v="24.5"/>
    <n v="30.3"/>
    <n v="27.2"/>
    <n v="30.4"/>
    <n v="20.399999999999999"/>
    <n v="28.5"/>
    <n v="21.2"/>
    <n v="22.8"/>
    <n v="24.5"/>
  </r>
  <r>
    <x v="6"/>
    <x v="52"/>
    <x v="1"/>
    <x v="1"/>
    <x v="1"/>
    <x v="1"/>
    <n v="3"/>
    <n v="1503"/>
    <n v="7486"/>
    <n v="21.48"/>
    <n v="-6.78"/>
    <n v="538"/>
    <n v="44"/>
    <n v="3"/>
    <n v="9"/>
    <n v="11"/>
    <n v="27"/>
    <n v="11"/>
    <n v="43"/>
    <n v="15.6"/>
    <n v="26.2"/>
    <n v="19.399999999999999"/>
    <n v="25.7"/>
    <n v="29.9"/>
    <n v="23.4"/>
    <n v="23.6"/>
    <n v="23.8"/>
    <n v="15.600000000000001"/>
    <n v="26.2"/>
    <n v="19.399999999999999"/>
    <n v="25.7"/>
    <n v="29.9"/>
    <n v="23.4"/>
    <n v="23.6"/>
    <n v="23.8"/>
  </r>
  <r>
    <x v="6"/>
    <x v="53"/>
    <x v="1"/>
    <x v="3"/>
    <x v="0"/>
    <x v="1"/>
    <n v="3"/>
    <n v="1503"/>
    <n v="7486"/>
    <n v="21.48"/>
    <n v="-6.78"/>
    <n v="537"/>
    <n v="46"/>
    <n v="3"/>
    <n v="9"/>
    <n v="11"/>
    <n v="27"/>
    <n v="11"/>
    <n v="41"/>
    <n v="37"/>
    <n v="27.2"/>
    <n v="29"/>
    <n v="30.6"/>
    <n v="22"/>
    <n v="18.2"/>
    <n v="17.899999999999999"/>
    <n v="13.1"/>
    <n v="37"/>
    <n v="27.2"/>
    <n v="29"/>
    <n v="30.6"/>
    <n v="22"/>
    <n v="18.2"/>
    <n v="17.899999999999999"/>
    <n v="13.1"/>
  </r>
  <r>
    <x v="6"/>
    <x v="54"/>
    <x v="1"/>
    <x v="1"/>
    <x v="0"/>
    <x v="1"/>
    <n v="3"/>
    <n v="1503"/>
    <n v="7486"/>
    <n v="21.48"/>
    <n v="-6.78"/>
    <n v="536"/>
    <n v="48"/>
    <n v="3"/>
    <n v="9"/>
    <n v="11"/>
    <n v="27"/>
    <n v="13"/>
    <n v="11"/>
    <n v="24.2"/>
    <n v="26.5"/>
    <n v="32.4"/>
    <n v="31.9"/>
    <n v="17.3"/>
    <n v="18.899999999999999"/>
    <n v="17.2"/>
    <n v="14"/>
    <n v="24.2"/>
    <n v="26.5"/>
    <n v="32.4"/>
    <n v="31.9"/>
    <n v="17.3"/>
    <n v="18.899999999999999"/>
    <n v="17.2"/>
    <n v="14"/>
  </r>
  <r>
    <x v="6"/>
    <x v="55"/>
    <x v="1"/>
    <x v="0"/>
    <x v="0"/>
    <x v="1"/>
    <n v="4"/>
    <n v="1503"/>
    <n v="7486"/>
    <n v="21.48"/>
    <n v="-6.78"/>
    <n v="535"/>
    <n v="50"/>
    <n v="3"/>
    <n v="9"/>
    <n v="11"/>
    <n v="27"/>
    <n v="13"/>
    <n v="10"/>
    <n v="34.6"/>
    <n v="25.4"/>
    <n v="26.2"/>
    <n v="29.5"/>
    <n v="22.6"/>
    <n v="22.3"/>
    <n v="15.8"/>
    <n v="11.2"/>
    <n v="34.6"/>
    <n v="25.4"/>
    <n v="26.2"/>
    <n v="29.5"/>
    <n v="22.6"/>
    <n v="22.3"/>
    <n v="15.8"/>
    <n v="11.2"/>
  </r>
  <r>
    <x v="6"/>
    <x v="56"/>
    <x v="1"/>
    <x v="1"/>
    <x v="1"/>
    <x v="1"/>
    <n v="4"/>
    <n v="1503"/>
    <n v="7486"/>
    <n v="21.48"/>
    <n v="-6.78"/>
    <n v="534"/>
    <n v="52"/>
    <n v="3"/>
    <n v="9"/>
    <n v="11"/>
    <n v="27"/>
    <n v="13"/>
    <n v="24"/>
    <n v="19"/>
    <n v="27.4"/>
    <n v="29"/>
    <n v="31.1"/>
    <n v="22.6"/>
    <n v="18.5"/>
    <n v="21.2"/>
    <n v="25.5"/>
    <n v="19"/>
    <n v="27.4"/>
    <n v="29"/>
    <n v="31.1"/>
    <n v="22.6"/>
    <n v="18.5"/>
    <n v="21.2"/>
    <n v="25.5"/>
  </r>
  <r>
    <x v="6"/>
    <x v="57"/>
    <x v="1"/>
    <x v="0"/>
    <x v="1"/>
    <x v="1"/>
    <n v="4"/>
    <n v="1503"/>
    <n v="7486"/>
    <n v="21.48"/>
    <n v="-6.78"/>
    <n v="533"/>
    <n v="54"/>
    <n v="3"/>
    <n v="9"/>
    <n v="11"/>
    <n v="27"/>
    <n v="13"/>
    <n v="30"/>
    <n v="19.3"/>
    <n v="17.2"/>
    <n v="26.1"/>
    <n v="31.8"/>
    <n v="31"/>
    <n v="27.2"/>
    <n v="23.3"/>
    <n v="34.9"/>
    <n v="19.3"/>
    <n v="17.2"/>
    <n v="26.1"/>
    <n v="31.8"/>
    <n v="31"/>
    <n v="27.2"/>
    <n v="23.3"/>
    <n v="34.9"/>
  </r>
  <r>
    <x v="6"/>
    <x v="27"/>
    <x v="1"/>
    <x v="2"/>
    <x v="0"/>
    <x v="1"/>
    <n v="4"/>
    <n v="1503"/>
    <n v="7486"/>
    <n v="21.48"/>
    <n v="-6.78"/>
    <n v="532"/>
    <n v="55"/>
    <n v="3"/>
    <n v="9"/>
    <n v="11"/>
    <n v="27"/>
    <n v="13"/>
    <n v="36"/>
    <n v="13.6"/>
    <n v="24"/>
    <n v="31.6"/>
    <n v="27.5"/>
    <n v="29"/>
    <n v="20.7"/>
    <n v="17.899999999999999"/>
    <n v="14.3"/>
    <n v="13.6"/>
    <n v="24"/>
    <n v="31.6"/>
    <n v="27.5"/>
    <n v="29"/>
    <n v="20.7"/>
    <n v="17.899999999999999"/>
    <n v="14.3"/>
  </r>
  <r>
    <x v="6"/>
    <x v="28"/>
    <x v="1"/>
    <x v="3"/>
    <x v="1"/>
    <x v="1"/>
    <n v="4"/>
    <n v="1503"/>
    <n v="7486"/>
    <n v="21.48"/>
    <n v="-6.78"/>
    <n v="531"/>
    <n v="57"/>
    <n v="3"/>
    <n v="9"/>
    <n v="11"/>
    <n v="27"/>
    <n v="13"/>
    <n v="42"/>
    <n v="20.6"/>
    <n v="14.3"/>
    <n v="25.2"/>
    <n v="31"/>
    <n v="27.1"/>
    <n v="22.1"/>
    <n v="23.8"/>
    <n v="29.8"/>
    <n v="20.6"/>
    <n v="14.3"/>
    <n v="25.2"/>
    <n v="31"/>
    <n v="27.1"/>
    <n v="22.1"/>
    <n v="23.8"/>
    <n v="29.8"/>
  </r>
  <r>
    <x v="6"/>
    <x v="29"/>
    <x v="1"/>
    <x v="1"/>
    <x v="0"/>
    <x v="1"/>
    <n v="4"/>
    <n v="1503"/>
    <n v="7486"/>
    <n v="21.48"/>
    <n v="-6.78"/>
    <n v="530"/>
    <n v="59"/>
    <n v="3"/>
    <n v="9"/>
    <n v="11"/>
    <n v="27"/>
    <n v="13"/>
    <n v="41"/>
    <n v="17.600000000000001"/>
    <n v="18.100000000000001"/>
    <n v="25.9"/>
    <n v="31.8"/>
    <n v="30.8"/>
    <n v="19.100000000000001"/>
    <n v="15.7"/>
    <n v="13.3"/>
    <n v="17.600000000000001"/>
    <n v="18.100000000000001"/>
    <n v="25.9"/>
    <n v="31.8"/>
    <n v="30.8"/>
    <n v="19.100000000000001"/>
    <n v="15.7"/>
    <n v="13.3"/>
  </r>
  <r>
    <x v="6"/>
    <x v="61"/>
    <x v="1"/>
    <x v="3"/>
    <x v="0"/>
    <x v="1"/>
    <n v="4"/>
    <n v="1503"/>
    <n v="7486"/>
    <n v="21.48"/>
    <n v="-6.78"/>
    <n v="529"/>
    <n v="62"/>
    <n v="3"/>
    <n v="9"/>
    <n v="11"/>
    <n v="27"/>
    <n v="13"/>
    <n v="55"/>
    <n v="12.7"/>
    <n v="30.4"/>
    <n v="28"/>
    <n v="29.5"/>
    <n v="22.6"/>
    <n v="15.8"/>
    <n v="16.3"/>
    <n v="11.7"/>
    <n v="12.7"/>
    <n v="30.4"/>
    <n v="28"/>
    <n v="29.5"/>
    <n v="22.6"/>
    <n v="15.8"/>
    <n v="16.3"/>
    <n v="11.7"/>
  </r>
  <r>
    <x v="6"/>
    <x v="62"/>
    <x v="1"/>
    <x v="2"/>
    <x v="1"/>
    <x v="1"/>
    <n v="4"/>
    <n v="1503"/>
    <n v="7486"/>
    <n v="21.48"/>
    <n v="-6.78"/>
    <n v="528"/>
    <n v="64"/>
    <n v="3"/>
    <n v="9"/>
    <n v="11"/>
    <n v="27"/>
    <n v="14"/>
    <n v="2"/>
    <n v="22.4"/>
    <n v="24.4"/>
    <n v="31.6"/>
    <n v="33.1"/>
    <n v="26.5"/>
    <n v="17.399999999999999"/>
    <n v="22.8"/>
    <n v="21.8"/>
    <n v="22.4"/>
    <n v="24.4"/>
    <n v="31.6"/>
    <n v="33.1"/>
    <n v="26.5"/>
    <n v="17.399999999999999"/>
    <n v="22.8"/>
    <n v="21.8"/>
  </r>
  <r>
    <x v="7"/>
    <x v="0"/>
    <x v="0"/>
    <x v="0"/>
    <x v="0"/>
    <x v="0"/>
    <n v="1"/>
    <n v="1503"/>
    <n v="7486"/>
    <n v="21.48"/>
    <n v="-6.78"/>
    <n v="560"/>
    <n v="1"/>
    <n v="3"/>
    <n v="9"/>
    <n v="12"/>
    <n v="4"/>
    <n v="6"/>
    <n v="55"/>
    <n v="24.8"/>
    <n v="27.4"/>
    <n v="28.5"/>
    <n v="18.3"/>
    <n v="18.600000000000001"/>
    <n v="21.9"/>
    <n v="18.399999999999999"/>
    <n v="17.8"/>
    <n v="24.8"/>
    <n v="27.4"/>
    <n v="28.5"/>
    <n v="18.3"/>
    <n v="18.600000000000001"/>
    <n v="21.9"/>
    <n v="18.399999999999999"/>
    <n v="17.8"/>
  </r>
  <r>
    <x v="7"/>
    <x v="32"/>
    <x v="1"/>
    <x v="0"/>
    <x v="0"/>
    <x v="1"/>
    <n v="1"/>
    <n v="1503"/>
    <n v="7486"/>
    <n v="21.48"/>
    <n v="-6.78"/>
    <n v="559"/>
    <n v="2"/>
    <n v="3"/>
    <n v="9"/>
    <n v="12"/>
    <n v="4"/>
    <n v="7"/>
    <n v="0"/>
    <n v="32.799999999999997"/>
    <n v="32.700000000000003"/>
    <n v="30.5"/>
    <n v="28.6"/>
    <n v="23.7"/>
    <n v="19.2"/>
    <n v="18"/>
    <n v="21.6"/>
    <n v="32.799999999999997"/>
    <n v="32.700000000000003"/>
    <n v="30.5"/>
    <n v="28.6"/>
    <n v="23.7"/>
    <n v="19.2"/>
    <n v="18"/>
    <n v="21.6"/>
  </r>
  <r>
    <x v="7"/>
    <x v="1"/>
    <x v="1"/>
    <x v="0"/>
    <x v="1"/>
    <x v="1"/>
    <n v="1"/>
    <n v="1503"/>
    <n v="7486"/>
    <n v="21.48"/>
    <n v="-6.78"/>
    <n v="558"/>
    <n v="3"/>
    <n v="3"/>
    <n v="9"/>
    <n v="12"/>
    <n v="4"/>
    <n v="7"/>
    <n v="6"/>
    <n v="18.399999999999999"/>
    <n v="18.8"/>
    <n v="13.4"/>
    <n v="16.8"/>
    <n v="22.3"/>
    <n v="27"/>
    <n v="25.6"/>
    <n v="36.4"/>
    <n v="18.399999999999999"/>
    <n v="18.8"/>
    <n v="13.4"/>
    <n v="16.8"/>
    <n v="22.3"/>
    <n v="27"/>
    <n v="25.6"/>
    <n v="36.4"/>
  </r>
  <r>
    <x v="7"/>
    <x v="33"/>
    <x v="0"/>
    <x v="0"/>
    <x v="1"/>
    <x v="0"/>
    <n v="1"/>
    <n v="1503"/>
    <n v="7486"/>
    <n v="21.48"/>
    <n v="-6.78"/>
    <n v="557"/>
    <n v="4"/>
    <n v="3"/>
    <n v="9"/>
    <n v="12"/>
    <n v="4"/>
    <n v="7"/>
    <n v="11"/>
    <n v="13.9"/>
    <n v="10.3"/>
    <n v="23.2"/>
    <n v="24.3"/>
    <n v="25.7"/>
    <n v="20.2"/>
    <n v="23.7"/>
    <n v="31.9"/>
    <n v="13.9"/>
    <n v="10.3"/>
    <n v="23.2"/>
    <n v="24.3"/>
    <n v="25.7"/>
    <n v="20.2"/>
    <n v="23.7"/>
    <n v="31.9"/>
  </r>
  <r>
    <x v="7"/>
    <x v="2"/>
    <x v="1"/>
    <x v="1"/>
    <x v="0"/>
    <x v="1"/>
    <n v="1"/>
    <n v="1503"/>
    <n v="7486"/>
    <n v="21.48"/>
    <n v="-6.78"/>
    <n v="556"/>
    <n v="5"/>
    <n v="3"/>
    <n v="9"/>
    <n v="12"/>
    <n v="4"/>
    <n v="7"/>
    <n v="17"/>
    <n v="16.899999999999999"/>
    <n v="11.1"/>
    <n v="26.3"/>
    <n v="25.6"/>
    <n v="21.7"/>
    <n v="24.8"/>
    <n v="17.7"/>
    <n v="26.1"/>
    <n v="16.899999999999999"/>
    <n v="11.1"/>
    <n v="26.3"/>
    <n v="25.6"/>
    <n v="21.7"/>
    <n v="24.8"/>
    <n v="17.7"/>
    <n v="26.1"/>
  </r>
  <r>
    <x v="7"/>
    <x v="34"/>
    <x v="0"/>
    <x v="1"/>
    <x v="0"/>
    <x v="0"/>
    <n v="1"/>
    <n v="1503"/>
    <n v="7486"/>
    <n v="21.48"/>
    <n v="-6.78"/>
    <n v="555"/>
    <n v="6"/>
    <n v="3"/>
    <n v="9"/>
    <n v="12"/>
    <n v="4"/>
    <n v="7"/>
    <n v="22"/>
    <n v="15.6"/>
    <n v="34.4"/>
    <n v="31.2"/>
    <n v="29.1"/>
    <n v="28.9"/>
    <n v="15.5"/>
    <n v="16.7"/>
    <n v="20.2"/>
    <n v="15.600000000000001"/>
    <n v="34.4"/>
    <n v="31.2"/>
    <n v="29.1"/>
    <n v="28.9"/>
    <n v="15.5"/>
    <n v="16.7"/>
    <n v="20.2"/>
  </r>
  <r>
    <x v="7"/>
    <x v="3"/>
    <x v="0"/>
    <x v="1"/>
    <x v="1"/>
    <x v="0"/>
    <n v="1"/>
    <n v="1503"/>
    <n v="7486"/>
    <n v="21.48"/>
    <n v="-6.78"/>
    <n v="554"/>
    <n v="7"/>
    <n v="3"/>
    <n v="9"/>
    <n v="12"/>
    <n v="4"/>
    <n v="7"/>
    <n v="27"/>
    <n v="25.4"/>
    <n v="30.8"/>
    <n v="32.5"/>
    <n v="34.1"/>
    <n v="28.3"/>
    <n v="29.1"/>
    <n v="23.7"/>
    <n v="30.4"/>
    <n v="25.4"/>
    <n v="30.8"/>
    <n v="32.5"/>
    <n v="34.1"/>
    <n v="28.3"/>
    <n v="29.1"/>
    <n v="23.7"/>
    <n v="30.4"/>
  </r>
  <r>
    <x v="7"/>
    <x v="35"/>
    <x v="1"/>
    <x v="1"/>
    <x v="1"/>
    <x v="1"/>
    <n v="1"/>
    <n v="1503"/>
    <n v="7486"/>
    <n v="21.48"/>
    <n v="-6.78"/>
    <n v="553"/>
    <n v="8"/>
    <n v="3"/>
    <n v="9"/>
    <n v="12"/>
    <n v="4"/>
    <n v="7"/>
    <n v="33"/>
    <n v="22"/>
    <n v="23.4"/>
    <n v="29.7"/>
    <n v="31.6"/>
    <n v="29.3"/>
    <n v="29.5"/>
    <n v="27.5"/>
    <n v="36.9"/>
    <n v="22"/>
    <n v="23.4"/>
    <n v="29.7"/>
    <n v="31.6"/>
    <n v="29.3"/>
    <n v="29.5"/>
    <n v="27.5"/>
    <n v="36.9"/>
  </r>
  <r>
    <x v="7"/>
    <x v="4"/>
    <x v="0"/>
    <x v="2"/>
    <x v="0"/>
    <x v="0"/>
    <n v="1"/>
    <n v="1503"/>
    <n v="7486"/>
    <n v="21.48"/>
    <n v="-6.78"/>
    <n v="552"/>
    <n v="9"/>
    <n v="3"/>
    <n v="9"/>
    <n v="12"/>
    <n v="4"/>
    <n v="7"/>
    <n v="30"/>
    <n v="25.5"/>
    <n v="20.6"/>
    <n v="21.3"/>
    <n v="27.9"/>
    <n v="27.8"/>
    <n v="20.9"/>
    <n v="15.8"/>
    <n v="17.100000000000001"/>
    <n v="25.5"/>
    <n v="20.6"/>
    <n v="21.3"/>
    <n v="27.9"/>
    <n v="27.8"/>
    <n v="20.9"/>
    <n v="15.8"/>
    <n v="17.100000000000001"/>
  </r>
  <r>
    <x v="7"/>
    <x v="36"/>
    <x v="1"/>
    <x v="2"/>
    <x v="0"/>
    <x v="1"/>
    <n v="1"/>
    <n v="1503"/>
    <n v="7486"/>
    <n v="21.48"/>
    <n v="-6.78"/>
    <n v="551"/>
    <n v="10"/>
    <n v="3"/>
    <n v="9"/>
    <n v="12"/>
    <n v="4"/>
    <n v="7"/>
    <n v="43"/>
    <n v="28.6"/>
    <n v="10.199999999999999"/>
    <n v="12.4"/>
    <n v="13.4"/>
    <n v="16.3"/>
    <n v="19.100000000000001"/>
    <n v="19.5"/>
    <n v="23.8"/>
    <n v="28.6"/>
    <n v="10.199999999999999"/>
    <n v="12.4"/>
    <n v="13.4"/>
    <n v="16.3"/>
    <n v="19.100000000000001"/>
    <n v="19.5"/>
    <n v="23.8"/>
  </r>
  <r>
    <x v="7"/>
    <x v="5"/>
    <x v="0"/>
    <x v="3"/>
    <x v="0"/>
    <x v="0"/>
    <n v="1"/>
    <n v="1503"/>
    <n v="7486"/>
    <n v="21.48"/>
    <n v="-6.78"/>
    <n v="550"/>
    <n v="11"/>
    <n v="3"/>
    <n v="9"/>
    <n v="12"/>
    <n v="4"/>
    <n v="7"/>
    <n v="41"/>
    <n v="33.200000000000003"/>
    <n v="31.5"/>
    <n v="27.3"/>
    <n v="27"/>
    <n v="24.2"/>
    <n v="21.3"/>
    <n v="17"/>
    <n v="17.5"/>
    <n v="33.200000000000003"/>
    <n v="31.5"/>
    <n v="27.3"/>
    <n v="27"/>
    <n v="24.2"/>
    <n v="21.3"/>
    <n v="17"/>
    <n v="17.5"/>
  </r>
  <r>
    <x v="7"/>
    <x v="37"/>
    <x v="1"/>
    <x v="3"/>
    <x v="0"/>
    <x v="1"/>
    <n v="1"/>
    <n v="1503"/>
    <n v="7486"/>
    <n v="21.48"/>
    <n v="-6.78"/>
    <n v="549"/>
    <n v="12"/>
    <n v="3"/>
    <n v="9"/>
    <n v="12"/>
    <n v="4"/>
    <n v="7"/>
    <n v="54"/>
    <n v="28.8"/>
    <n v="28.8"/>
    <n v="27.1"/>
    <n v="27.6"/>
    <n v="25.7"/>
    <n v="22.1"/>
    <n v="17.7"/>
    <n v="19.8"/>
    <n v="28.8"/>
    <n v="28.8"/>
    <n v="27.1"/>
    <n v="27.6"/>
    <n v="25.7"/>
    <n v="22.1"/>
    <n v="17.7"/>
    <n v="19.8"/>
  </r>
  <r>
    <x v="7"/>
    <x v="6"/>
    <x v="1"/>
    <x v="3"/>
    <x v="1"/>
    <x v="1"/>
    <n v="1"/>
    <n v="1503"/>
    <n v="7486"/>
    <n v="21.48"/>
    <n v="-6.78"/>
    <n v="548"/>
    <n v="13"/>
    <n v="3"/>
    <n v="9"/>
    <n v="12"/>
    <n v="4"/>
    <n v="7"/>
    <n v="51"/>
    <n v="6.8"/>
    <n v="11.7"/>
    <n v="20.3"/>
    <n v="13.1"/>
    <n v="17"/>
    <n v="22"/>
    <n v="25.9"/>
    <n v="33.799999999999997"/>
    <n v="6.8"/>
    <n v="11.7"/>
    <n v="20.3"/>
    <n v="13.1"/>
    <n v="17"/>
    <n v="22"/>
    <n v="25.9"/>
    <n v="33.799999999999997"/>
  </r>
  <r>
    <x v="7"/>
    <x v="38"/>
    <x v="0"/>
    <x v="3"/>
    <x v="1"/>
    <x v="0"/>
    <n v="1"/>
    <n v="1503"/>
    <n v="7486"/>
    <n v="21.48"/>
    <n v="-6.78"/>
    <n v="547"/>
    <n v="14"/>
    <n v="3"/>
    <n v="9"/>
    <n v="12"/>
    <n v="4"/>
    <n v="8"/>
    <n v="5"/>
    <n v="24.2"/>
    <n v="26.8"/>
    <n v="21"/>
    <n v="22.9"/>
    <n v="23.8"/>
    <n v="23.4"/>
    <n v="25.2"/>
    <n v="36.4"/>
    <n v="24.2"/>
    <n v="26.8"/>
    <n v="21"/>
    <n v="22.9"/>
    <n v="23.8"/>
    <n v="23.4"/>
    <n v="25.2"/>
    <n v="36.4"/>
  </r>
  <r>
    <x v="7"/>
    <x v="7"/>
    <x v="0"/>
    <x v="2"/>
    <x v="1"/>
    <x v="0"/>
    <n v="1"/>
    <n v="1503"/>
    <n v="7486"/>
    <n v="21.48"/>
    <n v="-6.78"/>
    <n v="546"/>
    <n v="15"/>
    <n v="3"/>
    <n v="9"/>
    <n v="12"/>
    <n v="4"/>
    <n v="8"/>
    <n v="11"/>
    <n v="33.6"/>
    <n v="25.4"/>
    <n v="24.4"/>
    <n v="26.3"/>
    <n v="21.6"/>
    <n v="22.3"/>
    <n v="23"/>
    <n v="34"/>
    <n v="33.6"/>
    <n v="25.4"/>
    <n v="24.4"/>
    <n v="26.3"/>
    <n v="21.6"/>
    <n v="22.3"/>
    <n v="23"/>
    <n v="34"/>
  </r>
  <r>
    <x v="7"/>
    <x v="39"/>
    <x v="1"/>
    <x v="2"/>
    <x v="1"/>
    <x v="1"/>
    <n v="1"/>
    <n v="1503"/>
    <n v="7486"/>
    <n v="21.48"/>
    <n v="-6.78"/>
    <n v="545"/>
    <n v="16"/>
    <n v="3"/>
    <n v="9"/>
    <n v="12"/>
    <n v="4"/>
    <n v="8"/>
    <n v="16"/>
    <n v="28.5"/>
    <n v="28"/>
    <n v="27.6"/>
    <n v="23.8"/>
    <n v="24.9"/>
    <n v="20.8"/>
    <n v="24"/>
    <n v="34"/>
    <n v="28.5"/>
    <n v="28"/>
    <n v="27.6"/>
    <n v="23.8"/>
    <n v="24.9"/>
    <n v="20.8"/>
    <n v="24"/>
    <n v="34"/>
  </r>
  <r>
    <x v="7"/>
    <x v="8"/>
    <x v="1"/>
    <x v="0"/>
    <x v="1"/>
    <x v="1"/>
    <n v="2"/>
    <n v="1503"/>
    <n v="7486"/>
    <n v="21.48"/>
    <n v="-6.78"/>
    <n v="544"/>
    <n v="17"/>
    <n v="3"/>
    <n v="9"/>
    <n v="12"/>
    <n v="4"/>
    <n v="8"/>
    <n v="22"/>
    <n v="22.4"/>
    <n v="33.5"/>
    <n v="28.6"/>
    <n v="18.5"/>
    <n v="27.9"/>
    <n v="17.600000000000001"/>
    <n v="19"/>
    <n v="26"/>
    <n v="22.4"/>
    <n v="33.5"/>
    <n v="28.6"/>
    <n v="18.5"/>
    <n v="27.9"/>
    <n v="17.600000000000001"/>
    <n v="19"/>
    <n v="26"/>
  </r>
  <r>
    <x v="7"/>
    <x v="40"/>
    <x v="0"/>
    <x v="0"/>
    <x v="1"/>
    <x v="0"/>
    <n v="2"/>
    <n v="1503"/>
    <n v="7486"/>
    <n v="21.48"/>
    <n v="-6.78"/>
    <n v="543"/>
    <n v="18"/>
    <n v="3"/>
    <n v="9"/>
    <n v="12"/>
    <n v="4"/>
    <n v="8"/>
    <n v="27"/>
    <n v="29"/>
    <n v="28.8"/>
    <n v="22.1"/>
    <n v="23.4"/>
    <n v="27.7"/>
    <n v="24.1"/>
    <n v="23.6"/>
    <n v="26.9"/>
    <n v="29"/>
    <n v="28.8"/>
    <n v="22.1"/>
    <n v="23.4"/>
    <n v="27.7"/>
    <n v="24.1"/>
    <n v="23.6"/>
    <n v="26.9"/>
  </r>
  <r>
    <x v="7"/>
    <x v="9"/>
    <x v="1"/>
    <x v="3"/>
    <x v="1"/>
    <x v="1"/>
    <n v="2"/>
    <n v="1503"/>
    <n v="7486"/>
    <n v="21.48"/>
    <n v="-6.78"/>
    <n v="542"/>
    <n v="19"/>
    <n v="3"/>
    <n v="9"/>
    <n v="12"/>
    <n v="4"/>
    <n v="8"/>
    <n v="32"/>
    <n v="25.2"/>
    <n v="27.9"/>
    <n v="29.9"/>
    <n v="25.3"/>
    <n v="27.7"/>
    <n v="23.7"/>
    <n v="24.8"/>
    <n v="34.299999999999997"/>
    <n v="25.2"/>
    <n v="27.9"/>
    <n v="29.9"/>
    <n v="25.3"/>
    <n v="27.7"/>
    <n v="23.7"/>
    <n v="24.8"/>
    <n v="34.299999999999997"/>
  </r>
  <r>
    <x v="7"/>
    <x v="41"/>
    <x v="0"/>
    <x v="3"/>
    <x v="1"/>
    <x v="0"/>
    <n v="2"/>
    <n v="1503"/>
    <n v="7486"/>
    <n v="21.48"/>
    <n v="-6.78"/>
    <n v="541"/>
    <n v="20"/>
    <n v="3"/>
    <n v="9"/>
    <n v="12"/>
    <n v="4"/>
    <n v="8"/>
    <n v="37"/>
    <n v="19.600000000000001"/>
    <n v="19.100000000000001"/>
    <n v="25.1"/>
    <n v="29.3"/>
    <n v="22.7"/>
    <n v="20.7"/>
    <n v="21.2"/>
    <n v="32.799999999999997"/>
    <n v="19.600000000000001"/>
    <n v="19.100000000000001"/>
    <n v="25.1"/>
    <n v="29.3"/>
    <n v="22.7"/>
    <n v="20.7"/>
    <n v="21.2"/>
    <n v="32.799999999999997"/>
  </r>
  <r>
    <x v="7"/>
    <x v="10"/>
    <x v="1"/>
    <x v="2"/>
    <x v="0"/>
    <x v="1"/>
    <n v="2"/>
    <n v="1503"/>
    <n v="7486"/>
    <n v="21.48"/>
    <n v="-6.78"/>
    <n v="540"/>
    <n v="21"/>
    <n v="3"/>
    <n v="9"/>
    <n v="12"/>
    <n v="4"/>
    <n v="8"/>
    <n v="42"/>
    <n v="35.700000000000003"/>
    <n v="30"/>
    <n v="23.1"/>
    <n v="28.4"/>
    <n v="22.4"/>
    <n v="19.399999999999999"/>
    <n v="16.399999999999999"/>
    <n v="18.399999999999999"/>
    <n v="35.700000000000003"/>
    <n v="30"/>
    <n v="23.1"/>
    <n v="28.4"/>
    <n v="22.4"/>
    <n v="19.399999999999999"/>
    <n v="16.399999999999999"/>
    <n v="18.399999999999999"/>
  </r>
  <r>
    <x v="7"/>
    <x v="42"/>
    <x v="0"/>
    <x v="2"/>
    <x v="0"/>
    <x v="0"/>
    <n v="2"/>
    <n v="1503"/>
    <n v="7486"/>
    <n v="21.48"/>
    <n v="-6.78"/>
    <n v="539"/>
    <n v="22"/>
    <n v="3"/>
    <n v="9"/>
    <n v="12"/>
    <n v="4"/>
    <n v="8"/>
    <n v="40"/>
    <n v="30.5"/>
    <n v="14.8"/>
    <n v="20.3"/>
    <n v="20.9"/>
    <n v="18.8"/>
    <n v="21.4"/>
    <n v="17.399999999999999"/>
    <n v="17.100000000000001"/>
    <n v="30.5"/>
    <n v="14.8"/>
    <n v="20.3"/>
    <n v="20.9"/>
    <n v="18.8"/>
    <n v="21.4"/>
    <n v="17.399999999999999"/>
    <n v="17.100000000000001"/>
  </r>
  <r>
    <x v="7"/>
    <x v="11"/>
    <x v="0"/>
    <x v="1"/>
    <x v="1"/>
    <x v="0"/>
    <n v="2"/>
    <n v="1503"/>
    <n v="7486"/>
    <n v="21.48"/>
    <n v="-6.78"/>
    <n v="538"/>
    <n v="23"/>
    <n v="3"/>
    <n v="9"/>
    <n v="12"/>
    <n v="4"/>
    <n v="8"/>
    <n v="53"/>
    <n v="31.9"/>
    <n v="28.4"/>
    <n v="28.4"/>
    <n v="29"/>
    <n v="28.4"/>
    <n v="25.7"/>
    <n v="23.9"/>
    <n v="27.6"/>
    <n v="31.9"/>
    <n v="28.4"/>
    <n v="28.4"/>
    <n v="29"/>
    <n v="28.4"/>
    <n v="25.7"/>
    <n v="23.9"/>
    <n v="27.6"/>
  </r>
  <r>
    <x v="7"/>
    <x v="43"/>
    <x v="1"/>
    <x v="1"/>
    <x v="1"/>
    <x v="1"/>
    <n v="2"/>
    <n v="1503"/>
    <n v="7486"/>
    <n v="21.48"/>
    <n v="-6.78"/>
    <n v="537"/>
    <n v="24"/>
    <n v="3"/>
    <n v="9"/>
    <n v="12"/>
    <n v="4"/>
    <n v="9"/>
    <n v="0"/>
    <n v="26.7"/>
    <n v="16.8"/>
    <n v="20.2"/>
    <n v="24.8"/>
    <n v="26.4"/>
    <n v="21.1"/>
    <n v="25.5"/>
    <n v="29.1"/>
    <n v="26.7"/>
    <n v="16.8"/>
    <n v="20.2"/>
    <n v="24.8"/>
    <n v="26.4"/>
    <n v="21.1"/>
    <n v="25.5"/>
    <n v="29.1"/>
  </r>
  <r>
    <x v="7"/>
    <x v="12"/>
    <x v="1"/>
    <x v="0"/>
    <x v="0"/>
    <x v="1"/>
    <n v="2"/>
    <n v="1503"/>
    <n v="7486"/>
    <n v="21.48"/>
    <n v="-6.78"/>
    <n v="536"/>
    <n v="25"/>
    <n v="3"/>
    <n v="9"/>
    <n v="12"/>
    <n v="4"/>
    <n v="9"/>
    <n v="6"/>
    <n v="31.8"/>
    <n v="29.7"/>
    <n v="25.6"/>
    <n v="20.399999999999999"/>
    <n v="27"/>
    <n v="24.7"/>
    <n v="17.899999999999999"/>
    <n v="18.600000000000001"/>
    <n v="31.8"/>
    <n v="29.7"/>
    <n v="25.6"/>
    <n v="20.399999999999999"/>
    <n v="27"/>
    <n v="24.7"/>
    <n v="17.899999999999999"/>
    <n v="18.600000000000001"/>
  </r>
  <r>
    <x v="7"/>
    <x v="44"/>
    <x v="0"/>
    <x v="0"/>
    <x v="0"/>
    <x v="0"/>
    <n v="2"/>
    <n v="1503"/>
    <n v="7486"/>
    <n v="21.48"/>
    <n v="-6.78"/>
    <n v="535"/>
    <n v="26"/>
    <n v="3"/>
    <n v="9"/>
    <n v="12"/>
    <n v="4"/>
    <n v="9"/>
    <n v="13"/>
    <n v="34.700000000000003"/>
    <n v="31.6"/>
    <n v="28.4"/>
    <n v="23"/>
    <n v="16.5"/>
    <n v="19.5"/>
    <n v="19.2"/>
    <n v="18.399999999999999"/>
    <n v="34.700000000000003"/>
    <n v="31.6"/>
    <n v="28.4"/>
    <n v="23"/>
    <n v="16.5"/>
    <n v="19.5"/>
    <n v="19.2"/>
    <n v="18.399999999999999"/>
  </r>
  <r>
    <x v="7"/>
    <x v="13"/>
    <x v="1"/>
    <x v="1"/>
    <x v="0"/>
    <x v="1"/>
    <n v="2"/>
    <n v="1503"/>
    <n v="7486"/>
    <n v="21.48"/>
    <n v="-6.78"/>
    <n v="534"/>
    <n v="27"/>
    <n v="3"/>
    <n v="9"/>
    <n v="12"/>
    <n v="4"/>
    <n v="9"/>
    <n v="11"/>
    <n v="22.1"/>
    <n v="23.8"/>
    <n v="33.799999999999997"/>
    <n v="27.1"/>
    <n v="26.6"/>
    <n v="18.3"/>
    <n v="17.100000000000001"/>
    <n v="18.899999999999999"/>
    <n v="22.1"/>
    <n v="23.8"/>
    <n v="33.799999999999997"/>
    <n v="27.1"/>
    <n v="26.6"/>
    <n v="18.3"/>
    <n v="17.100000000000001"/>
    <n v="18.899999999999999"/>
  </r>
  <r>
    <x v="7"/>
    <x v="45"/>
    <x v="0"/>
    <x v="1"/>
    <x v="0"/>
    <x v="0"/>
    <n v="2"/>
    <n v="1503"/>
    <n v="7486"/>
    <n v="21.48"/>
    <n v="-6.78"/>
    <n v="533"/>
    <n v="28"/>
    <n v="3"/>
    <n v="9"/>
    <n v="12"/>
    <n v="4"/>
    <n v="9"/>
    <n v="30"/>
    <n v="16.600000000000001"/>
    <n v="20.7"/>
    <n v="28.7"/>
    <n v="24.1"/>
    <n v="24.6"/>
    <n v="14.8"/>
    <n v="16.5"/>
    <n v="18.3"/>
    <n v="16.600000000000001"/>
    <n v="20.7"/>
    <n v="28.7"/>
    <n v="24.1"/>
    <n v="24.6"/>
    <n v="14.8"/>
    <n v="16.5"/>
    <n v="18.3"/>
  </r>
  <r>
    <x v="7"/>
    <x v="14"/>
    <x v="0"/>
    <x v="2"/>
    <x v="1"/>
    <x v="0"/>
    <n v="2"/>
    <n v="1503"/>
    <n v="7486"/>
    <n v="21.48"/>
    <n v="-6.78"/>
    <n v="532"/>
    <n v="29"/>
    <n v="3"/>
    <n v="9"/>
    <n v="12"/>
    <n v="4"/>
    <n v="9"/>
    <n v="44"/>
    <n v="18.600000000000001"/>
    <n v="29.6"/>
    <n v="33.9"/>
    <n v="28.2"/>
    <n v="25.3"/>
    <n v="19.600000000000001"/>
    <n v="25.8"/>
    <n v="28.3"/>
    <n v="18.600000000000001"/>
    <n v="29.6"/>
    <n v="33.9"/>
    <n v="28.2"/>
    <n v="25.3"/>
    <n v="19.600000000000001"/>
    <n v="25.8"/>
    <n v="28.3"/>
  </r>
  <r>
    <x v="7"/>
    <x v="63"/>
    <x v="1"/>
    <x v="2"/>
    <x v="1"/>
    <x v="1"/>
    <n v="2"/>
    <n v="1503"/>
    <n v="7486"/>
    <n v="21.48"/>
    <n v="-6.78"/>
    <n v="531"/>
    <n v="30"/>
    <n v="3"/>
    <n v="9"/>
    <n v="12"/>
    <n v="4"/>
    <n v="9"/>
    <n v="51"/>
    <n v="31.8"/>
    <n v="24.8"/>
    <n v="22"/>
    <n v="15.7"/>
    <n v="24.3"/>
    <n v="21.7"/>
    <n v="22.3"/>
    <n v="29.3"/>
    <n v="31.8"/>
    <n v="24.8"/>
    <n v="22"/>
    <n v="15.7"/>
    <n v="24.3"/>
    <n v="21.7"/>
    <n v="22.3"/>
    <n v="29.3"/>
  </r>
  <r>
    <x v="7"/>
    <x v="15"/>
    <x v="0"/>
    <x v="3"/>
    <x v="0"/>
    <x v="0"/>
    <n v="2"/>
    <n v="1503"/>
    <n v="7486"/>
    <n v="21.48"/>
    <n v="-6.78"/>
    <n v="530"/>
    <n v="31"/>
    <n v="3"/>
    <n v="9"/>
    <n v="12"/>
    <n v="4"/>
    <n v="10"/>
    <n v="0"/>
    <n v="21.8"/>
    <n v="17.399999999999999"/>
    <n v="17.399999999999999"/>
    <n v="25.3"/>
    <n v="16.100000000000001"/>
    <n v="18.7"/>
    <n v="17.8"/>
    <n v="17"/>
    <n v="21.8"/>
    <n v="17.399999999999999"/>
    <n v="17.399999999999999"/>
    <n v="25.3"/>
    <n v="16.100000000000001"/>
    <n v="18.7"/>
    <n v="17.8"/>
    <n v="17"/>
  </r>
  <r>
    <x v="7"/>
    <x v="46"/>
    <x v="1"/>
    <x v="3"/>
    <x v="0"/>
    <x v="1"/>
    <n v="2"/>
    <n v="1503"/>
    <n v="7486"/>
    <n v="21.48"/>
    <n v="-6.78"/>
    <n v="529"/>
    <n v="32"/>
    <n v="3"/>
    <n v="9"/>
    <n v="12"/>
    <n v="4"/>
    <n v="10"/>
    <n v="7"/>
    <n v="35.299999999999997"/>
    <n v="31.4"/>
    <n v="28.4"/>
    <n v="26.5"/>
    <n v="19.899999999999999"/>
    <n v="22.7"/>
    <n v="17.5"/>
    <n v="17"/>
    <n v="35.299999999999997"/>
    <n v="31.4"/>
    <n v="28.4"/>
    <n v="26.5"/>
    <n v="19.899999999999999"/>
    <n v="22.7"/>
    <n v="17.5"/>
    <n v="17"/>
  </r>
  <r>
    <x v="7"/>
    <x v="16"/>
    <x v="0"/>
    <x v="3"/>
    <x v="1"/>
    <x v="0"/>
    <n v="3"/>
    <n v="1503"/>
    <n v="7486"/>
    <n v="21.48"/>
    <n v="-6.78"/>
    <n v="528"/>
    <n v="33"/>
    <n v="3"/>
    <n v="9"/>
    <n v="12"/>
    <n v="4"/>
    <n v="10"/>
    <n v="15"/>
    <n v="37.6"/>
    <n v="33.299999999999997"/>
    <n v="29.5"/>
    <n v="30.7"/>
    <n v="21.4"/>
    <n v="24.8"/>
    <n v="25.8"/>
    <n v="34"/>
    <n v="37.6"/>
    <n v="33.299999999999997"/>
    <n v="29.5"/>
    <n v="30.7"/>
    <n v="21.4"/>
    <n v="24.8"/>
    <n v="25.8"/>
    <n v="34"/>
  </r>
  <r>
    <x v="7"/>
    <x v="47"/>
    <x v="1"/>
    <x v="3"/>
    <x v="1"/>
    <x v="1"/>
    <n v="3"/>
    <n v="1503"/>
    <n v="7486"/>
    <n v="21.48"/>
    <n v="-6.78"/>
    <n v="527"/>
    <n v="34"/>
    <n v="3"/>
    <n v="9"/>
    <n v="12"/>
    <n v="4"/>
    <n v="10"/>
    <n v="22"/>
    <n v="33.799999999999997"/>
    <n v="25.9"/>
    <n v="22.8"/>
    <n v="28.9"/>
    <n v="18.600000000000001"/>
    <n v="21.9"/>
    <n v="21.8"/>
    <n v="34"/>
    <n v="33.799999999999997"/>
    <n v="25.9"/>
    <n v="22.8"/>
    <n v="28.9"/>
    <n v="18.600000000000001"/>
    <n v="21.9"/>
    <n v="21.8"/>
    <n v="34"/>
  </r>
  <r>
    <x v="7"/>
    <x v="17"/>
    <x v="1"/>
    <x v="2"/>
    <x v="0"/>
    <x v="1"/>
    <n v="3"/>
    <n v="1503"/>
    <n v="7486"/>
    <n v="21.48"/>
    <n v="-6.78"/>
    <n v="526"/>
    <n v="35"/>
    <n v="3"/>
    <n v="9"/>
    <n v="12"/>
    <n v="4"/>
    <n v="10"/>
    <n v="20"/>
    <n v="28.3"/>
    <n v="22.6"/>
    <n v="28.7"/>
    <n v="26.6"/>
    <n v="24.7"/>
    <n v="17.8"/>
    <n v="16.8"/>
    <n v="17.3"/>
    <n v="28.3"/>
    <n v="22.6"/>
    <n v="28.7"/>
    <n v="26.6"/>
    <n v="24.7"/>
    <n v="17.8"/>
    <n v="16.8"/>
    <n v="17.3"/>
  </r>
  <r>
    <x v="7"/>
    <x v="48"/>
    <x v="0"/>
    <x v="2"/>
    <x v="0"/>
    <x v="0"/>
    <n v="3"/>
    <n v="1503"/>
    <n v="7486"/>
    <n v="21.48"/>
    <n v="-6.78"/>
    <n v="525"/>
    <n v="36"/>
    <n v="3"/>
    <n v="9"/>
    <n v="12"/>
    <n v="4"/>
    <n v="10"/>
    <n v="35"/>
    <n v="25.3"/>
    <n v="6.2"/>
    <n v="19.7"/>
    <n v="24"/>
    <n v="20.9"/>
    <n v="14.6"/>
    <n v="16.2"/>
    <n v="18.100000000000001"/>
    <n v="25.3"/>
    <n v="6.2"/>
    <n v="19.7"/>
    <n v="24"/>
    <n v="20.9"/>
    <n v="14.6"/>
    <n v="16.2"/>
    <n v="18.100000000000001"/>
  </r>
  <r>
    <x v="7"/>
    <x v="18"/>
    <x v="0"/>
    <x v="2"/>
    <x v="1"/>
    <x v="0"/>
    <n v="3"/>
    <n v="1503"/>
    <n v="7486"/>
    <n v="21.48"/>
    <n v="-6.78"/>
    <n v="524"/>
    <n v="37"/>
    <n v="3"/>
    <n v="9"/>
    <n v="12"/>
    <n v="4"/>
    <n v="10"/>
    <n v="41"/>
    <n v="22.5"/>
    <n v="17.2"/>
    <n v="15.7"/>
    <n v="25.7"/>
    <n v="20.5"/>
    <n v="22"/>
    <n v="23.6"/>
    <n v="27.8"/>
    <n v="22.5"/>
    <n v="17.2"/>
    <n v="15.7"/>
    <n v="25.7"/>
    <n v="20.5"/>
    <n v="22"/>
    <n v="23.6"/>
    <n v="27.8"/>
  </r>
  <r>
    <x v="7"/>
    <x v="49"/>
    <x v="1"/>
    <x v="2"/>
    <x v="1"/>
    <x v="1"/>
    <n v="3"/>
    <n v="1503"/>
    <n v="7486"/>
    <n v="21.48"/>
    <n v="-6.78"/>
    <n v="523"/>
    <n v="38"/>
    <n v="3"/>
    <n v="9"/>
    <n v="12"/>
    <n v="4"/>
    <n v="10"/>
    <n v="47"/>
    <n v="17.100000000000001"/>
    <n v="19.100000000000001"/>
    <n v="33.1"/>
    <n v="26.7"/>
    <n v="27.9"/>
    <n v="23.5"/>
    <n v="25.4"/>
    <n v="29"/>
    <n v="17.100000000000001"/>
    <n v="19.100000000000001"/>
    <n v="33.1"/>
    <n v="26.7"/>
    <n v="27.9"/>
    <n v="23.5"/>
    <n v="25.4"/>
    <n v="29"/>
  </r>
  <r>
    <x v="7"/>
    <x v="19"/>
    <x v="1"/>
    <x v="0"/>
    <x v="0"/>
    <x v="1"/>
    <n v="3"/>
    <n v="1503"/>
    <n v="7486"/>
    <n v="21.48"/>
    <n v="-6.78"/>
    <n v="522"/>
    <n v="39"/>
    <n v="3"/>
    <n v="9"/>
    <n v="12"/>
    <n v="4"/>
    <n v="10"/>
    <n v="53"/>
    <n v="18"/>
    <n v="21.2"/>
    <n v="32.9"/>
    <n v="18.2"/>
    <n v="26.3"/>
    <n v="19.3"/>
    <n v="16.899999999999999"/>
    <n v="23.2"/>
    <n v="18"/>
    <n v="21.2"/>
    <n v="32.9"/>
    <n v="18.2"/>
    <n v="26.3"/>
    <n v="19.3"/>
    <n v="16.899999999999999"/>
    <n v="23.2"/>
  </r>
  <r>
    <x v="7"/>
    <x v="50"/>
    <x v="0"/>
    <x v="0"/>
    <x v="0"/>
    <x v="0"/>
    <n v="3"/>
    <n v="1503"/>
    <n v="7486"/>
    <n v="21.48"/>
    <n v="-6.78"/>
    <n v="521"/>
    <n v="40"/>
    <n v="3"/>
    <n v="9"/>
    <n v="12"/>
    <n v="4"/>
    <n v="10"/>
    <n v="51"/>
    <n v="19.2"/>
    <n v="13.9"/>
    <n v="31.1"/>
    <n v="26.2"/>
    <n v="16.600000000000001"/>
    <n v="22.8"/>
    <n v="16.5"/>
    <n v="17.7"/>
    <n v="19.2"/>
    <n v="13.9"/>
    <n v="31.1"/>
    <n v="26.2"/>
    <n v="16.600000000000001"/>
    <n v="22.8"/>
    <n v="16.5"/>
    <n v="17.7"/>
  </r>
  <r>
    <x v="7"/>
    <x v="20"/>
    <x v="0"/>
    <x v="0"/>
    <x v="1"/>
    <x v="0"/>
    <n v="3"/>
    <n v="1503"/>
    <n v="7486"/>
    <n v="21.48"/>
    <n v="-6.78"/>
    <n v="520"/>
    <n v="41"/>
    <n v="3"/>
    <n v="9"/>
    <n v="12"/>
    <n v="4"/>
    <n v="11"/>
    <n v="15"/>
    <n v="28.2"/>
    <n v="24"/>
    <n v="32.1"/>
    <n v="29.7"/>
    <n v="28.9"/>
    <n v="24.3"/>
    <n v="25.7"/>
    <n v="34.4"/>
    <n v="28.2"/>
    <n v="24"/>
    <n v="32.1"/>
    <n v="29.7"/>
    <n v="28.9"/>
    <n v="24.3"/>
    <n v="25.7"/>
    <n v="34.4"/>
  </r>
  <r>
    <x v="7"/>
    <x v="51"/>
    <x v="1"/>
    <x v="0"/>
    <x v="1"/>
    <x v="1"/>
    <n v="3"/>
    <n v="1503"/>
    <n v="7486"/>
    <n v="21.48"/>
    <n v="-6.78"/>
    <n v="519"/>
    <n v="42"/>
    <n v="3"/>
    <n v="9"/>
    <n v="12"/>
    <n v="4"/>
    <n v="11"/>
    <n v="21"/>
    <n v="29.9"/>
    <n v="26.7"/>
    <n v="29.5"/>
    <n v="19.600000000000001"/>
    <n v="28.5"/>
    <n v="20.5"/>
    <n v="23"/>
    <n v="32"/>
    <n v="29.9"/>
    <n v="26.7"/>
    <n v="29.5"/>
    <n v="19.600000000000001"/>
    <n v="28.5"/>
    <n v="20.5"/>
    <n v="23"/>
    <n v="32"/>
  </r>
  <r>
    <x v="7"/>
    <x v="21"/>
    <x v="0"/>
    <x v="1"/>
    <x v="1"/>
    <x v="0"/>
    <n v="3"/>
    <n v="1503"/>
    <n v="7486"/>
    <n v="21.48"/>
    <n v="-6.78"/>
    <n v="518"/>
    <n v="43"/>
    <n v="3"/>
    <n v="9"/>
    <n v="12"/>
    <n v="4"/>
    <n v="11"/>
    <n v="20"/>
    <n v="13.7"/>
    <n v="16.600000000000001"/>
    <n v="14.5"/>
    <n v="29.7"/>
    <n v="26.1"/>
    <n v="23.1"/>
    <n v="23.3"/>
    <n v="31.2"/>
    <n v="13.7"/>
    <n v="16.600000000000001"/>
    <n v="14.5"/>
    <n v="29.7"/>
    <n v="26.1"/>
    <n v="23.1"/>
    <n v="23.3"/>
    <n v="31.2"/>
  </r>
  <r>
    <x v="7"/>
    <x v="52"/>
    <x v="1"/>
    <x v="1"/>
    <x v="1"/>
    <x v="1"/>
    <n v="3"/>
    <n v="1503"/>
    <n v="7486"/>
    <n v="21.48"/>
    <n v="-6.78"/>
    <n v="517"/>
    <n v="44"/>
    <n v="3"/>
    <n v="9"/>
    <n v="12"/>
    <n v="4"/>
    <n v="11"/>
    <n v="34"/>
    <n v="15.6"/>
    <n v="25.3"/>
    <n v="18.899999999999999"/>
    <n v="25.4"/>
    <n v="28.9"/>
    <n v="23.6"/>
    <n v="24.6"/>
    <n v="26.9"/>
    <n v="15.600000000000001"/>
    <n v="25.3"/>
    <n v="18.899999999999999"/>
    <n v="25.4"/>
    <n v="28.9"/>
    <n v="23.6"/>
    <n v="24.6"/>
    <n v="26.9"/>
  </r>
  <r>
    <x v="7"/>
    <x v="22"/>
    <x v="0"/>
    <x v="3"/>
    <x v="0"/>
    <x v="0"/>
    <n v="3"/>
    <n v="1503"/>
    <n v="7486"/>
    <n v="21.48"/>
    <n v="-6.78"/>
    <n v="516"/>
    <n v="45"/>
    <n v="3"/>
    <n v="9"/>
    <n v="12"/>
    <n v="4"/>
    <n v="11"/>
    <n v="40"/>
    <n v="18"/>
    <n v="26.5"/>
    <n v="29.1"/>
    <n v="27.4"/>
    <n v="28.3"/>
    <n v="13.1"/>
    <n v="15.6"/>
    <n v="18.600000000000001"/>
    <n v="18"/>
    <n v="26.5"/>
    <n v="29.1"/>
    <n v="27.4"/>
    <n v="28.3"/>
    <n v="13.1"/>
    <n v="15.600000000000001"/>
    <n v="18.600000000000001"/>
  </r>
  <r>
    <x v="7"/>
    <x v="53"/>
    <x v="1"/>
    <x v="3"/>
    <x v="0"/>
    <x v="1"/>
    <n v="3"/>
    <n v="1503"/>
    <n v="7486"/>
    <n v="21.48"/>
    <n v="-6.78"/>
    <n v="515"/>
    <n v="46"/>
    <n v="3"/>
    <n v="9"/>
    <n v="12"/>
    <n v="4"/>
    <n v="11"/>
    <n v="47"/>
    <n v="36.299999999999997"/>
    <n v="26.7"/>
    <n v="28.6"/>
    <n v="30"/>
    <n v="19.7"/>
    <n v="17.5"/>
    <n v="18.7"/>
    <n v="18.2"/>
    <n v="36.299999999999997"/>
    <n v="26.7"/>
    <n v="28.6"/>
    <n v="30"/>
    <n v="19.7"/>
    <n v="17.5"/>
    <n v="18.7"/>
    <n v="18.2"/>
  </r>
  <r>
    <x v="7"/>
    <x v="23"/>
    <x v="0"/>
    <x v="1"/>
    <x v="0"/>
    <x v="0"/>
    <n v="3"/>
    <n v="1503"/>
    <n v="7486"/>
    <n v="21.48"/>
    <n v="-6.78"/>
    <n v="514"/>
    <n v="47"/>
    <n v="3"/>
    <n v="9"/>
    <n v="12"/>
    <n v="4"/>
    <n v="11"/>
    <n v="54"/>
    <n v="15.2"/>
    <n v="24.8"/>
    <n v="30"/>
    <n v="27.2"/>
    <n v="23.1"/>
    <n v="15.7"/>
    <n v="16.2"/>
    <n v="19.5"/>
    <n v="15.2"/>
    <n v="24.8"/>
    <n v="30"/>
    <n v="27.2"/>
    <n v="23.1"/>
    <n v="15.7"/>
    <n v="16.2"/>
    <n v="19.5"/>
  </r>
  <r>
    <x v="7"/>
    <x v="54"/>
    <x v="1"/>
    <x v="1"/>
    <x v="0"/>
    <x v="1"/>
    <n v="3"/>
    <n v="1503"/>
    <n v="7486"/>
    <n v="21.48"/>
    <n v="-6.78"/>
    <n v="513"/>
    <n v="48"/>
    <n v="3"/>
    <n v="9"/>
    <n v="12"/>
    <n v="4"/>
    <n v="12"/>
    <n v="2"/>
    <n v="24.2"/>
    <n v="26.3"/>
    <n v="32.299999999999997"/>
    <n v="31.5"/>
    <n v="14.9"/>
    <n v="16.7"/>
    <n v="18.3"/>
    <n v="14.1"/>
    <n v="24.2"/>
    <n v="26.3"/>
    <n v="32.299999999999997"/>
    <n v="31.5"/>
    <n v="14.900000000000002"/>
    <n v="16.7"/>
    <n v="18.3"/>
    <n v="14.1"/>
  </r>
  <r>
    <x v="7"/>
    <x v="24"/>
    <x v="0"/>
    <x v="0"/>
    <x v="0"/>
    <x v="0"/>
    <n v="4"/>
    <n v="1503"/>
    <n v="7486"/>
    <n v="21.48"/>
    <n v="-6.78"/>
    <n v="512"/>
    <n v="49"/>
    <n v="3"/>
    <n v="9"/>
    <n v="12"/>
    <n v="4"/>
    <n v="12"/>
    <n v="0"/>
    <n v="22.7"/>
    <n v="23.3"/>
    <n v="33.700000000000003"/>
    <n v="32.799999999999997"/>
    <n v="24.5"/>
    <n v="12.9"/>
    <n v="15.1"/>
    <n v="15.3"/>
    <n v="22.7"/>
    <n v="23.3"/>
    <n v="33.700000000000003"/>
    <n v="32.799999999999997"/>
    <n v="24.5"/>
    <n v="12.9"/>
    <n v="15.100000000000001"/>
    <n v="15.3"/>
  </r>
  <r>
    <x v="7"/>
    <x v="55"/>
    <x v="1"/>
    <x v="0"/>
    <x v="0"/>
    <x v="1"/>
    <n v="4"/>
    <n v="1503"/>
    <n v="7486"/>
    <n v="21.48"/>
    <n v="-6.78"/>
    <n v="511"/>
    <n v="50"/>
    <n v="3"/>
    <n v="9"/>
    <n v="12"/>
    <n v="4"/>
    <n v="12"/>
    <n v="15"/>
    <n v="34.799999999999997"/>
    <n v="25"/>
    <n v="26.3"/>
    <n v="28.6"/>
    <n v="20.9"/>
    <n v="22.6"/>
    <n v="16.600000000000001"/>
    <n v="19.600000000000001"/>
    <n v="34.799999999999997"/>
    <n v="25"/>
    <n v="26.3"/>
    <n v="28.6"/>
    <n v="20.9"/>
    <n v="22.6"/>
    <n v="16.600000000000001"/>
    <n v="19.600000000000001"/>
  </r>
  <r>
    <x v="7"/>
    <x v="25"/>
    <x v="0"/>
    <x v="1"/>
    <x v="1"/>
    <x v="0"/>
    <n v="4"/>
    <n v="1503"/>
    <n v="7486"/>
    <n v="21.48"/>
    <n v="-6.78"/>
    <n v="510"/>
    <n v="51"/>
    <n v="3"/>
    <n v="9"/>
    <n v="12"/>
    <n v="4"/>
    <n v="12"/>
    <n v="21"/>
    <n v="31"/>
    <n v="27.4"/>
    <n v="22.4"/>
    <n v="26.1"/>
    <n v="19.600000000000001"/>
    <n v="21.5"/>
    <n v="27"/>
    <n v="25.9"/>
    <n v="31"/>
    <n v="27.4"/>
    <n v="22.4"/>
    <n v="26.1"/>
    <n v="19.600000000000001"/>
    <n v="21.5"/>
    <n v="27"/>
    <n v="25.9"/>
  </r>
  <r>
    <x v="7"/>
    <x v="56"/>
    <x v="1"/>
    <x v="1"/>
    <x v="1"/>
    <x v="1"/>
    <n v="4"/>
    <n v="1503"/>
    <n v="7486"/>
    <n v="21.48"/>
    <n v="-6.78"/>
    <n v="509"/>
    <n v="52"/>
    <n v="3"/>
    <n v="9"/>
    <n v="12"/>
    <n v="4"/>
    <n v="12"/>
    <n v="44"/>
    <n v="18.899999999999999"/>
    <n v="26.8"/>
    <n v="28.8"/>
    <n v="31.1"/>
    <n v="21.6"/>
    <n v="18.399999999999999"/>
    <n v="22.8"/>
    <n v="29"/>
    <n v="18.899999999999999"/>
    <n v="26.8"/>
    <n v="28.8"/>
    <n v="31.1"/>
    <n v="21.6"/>
    <n v="18.399999999999999"/>
    <n v="22.8"/>
    <n v="29"/>
  </r>
  <r>
    <x v="7"/>
    <x v="26"/>
    <x v="0"/>
    <x v="0"/>
    <x v="1"/>
    <x v="0"/>
    <n v="4"/>
    <n v="1503"/>
    <n v="7486"/>
    <n v="21.48"/>
    <n v="-6.78"/>
    <n v="508"/>
    <n v="53"/>
    <n v="3"/>
    <n v="9"/>
    <n v="12"/>
    <n v="4"/>
    <n v="12"/>
    <n v="51"/>
    <n v="19.7"/>
    <n v="24.2"/>
    <n v="30.5"/>
    <n v="24.7"/>
    <n v="27.1"/>
    <n v="21.8"/>
    <n v="23.8"/>
    <n v="30.9"/>
    <n v="19.7"/>
    <n v="24.2"/>
    <n v="30.5"/>
    <n v="24.7"/>
    <n v="27.1"/>
    <n v="21.8"/>
    <n v="23.8"/>
    <n v="30.9"/>
  </r>
  <r>
    <x v="7"/>
    <x v="57"/>
    <x v="1"/>
    <x v="0"/>
    <x v="1"/>
    <x v="1"/>
    <n v="4"/>
    <n v="1503"/>
    <n v="7486"/>
    <n v="21.48"/>
    <n v="-6.78"/>
    <n v="507"/>
    <n v="54"/>
    <n v="3"/>
    <n v="9"/>
    <n v="12"/>
    <n v="4"/>
    <n v="12"/>
    <n v="50"/>
    <n v="19"/>
    <n v="17.2"/>
    <n v="25.7"/>
    <n v="31.5"/>
    <n v="30.3"/>
    <n v="26"/>
    <n v="25.2"/>
    <n v="40.6"/>
    <n v="19"/>
    <n v="17.2"/>
    <n v="25.7"/>
    <n v="31.5"/>
    <n v="30.3"/>
    <n v="26"/>
    <n v="25.2"/>
    <n v="40.6"/>
  </r>
  <r>
    <x v="7"/>
    <x v="27"/>
    <x v="1"/>
    <x v="2"/>
    <x v="0"/>
    <x v="1"/>
    <n v="4"/>
    <n v="1503"/>
    <n v="7486"/>
    <n v="21.48"/>
    <n v="-6.78"/>
    <n v="506"/>
    <n v="55"/>
    <n v="3"/>
    <n v="9"/>
    <n v="12"/>
    <n v="4"/>
    <n v="13"/>
    <n v="5"/>
    <n v="13.2"/>
    <n v="23.1"/>
    <n v="31.6"/>
    <n v="26.9"/>
    <n v="27.7"/>
    <n v="19.899999999999999"/>
    <n v="18.2"/>
    <n v="16.7"/>
    <n v="13.2"/>
    <n v="23.1"/>
    <n v="31.6"/>
    <n v="26.9"/>
    <n v="27.7"/>
    <n v="19.899999999999999"/>
    <n v="18.2"/>
    <n v="16.7"/>
  </r>
  <r>
    <x v="7"/>
    <x v="58"/>
    <x v="0"/>
    <x v="2"/>
    <x v="0"/>
    <x v="0"/>
    <n v="4"/>
    <n v="1503"/>
    <n v="7486"/>
    <n v="21.48"/>
    <n v="-6.78"/>
    <n v="505"/>
    <n v="56"/>
    <n v="3"/>
    <n v="9"/>
    <n v="12"/>
    <n v="4"/>
    <n v="13"/>
    <n v="11"/>
    <n v="22.3"/>
    <n v="31.3"/>
    <n v="30.2"/>
    <n v="28.4"/>
    <n v="22.2"/>
    <n v="11.7"/>
    <n v="16.600000000000001"/>
    <n v="13.7"/>
    <n v="22.3"/>
    <n v="31.3"/>
    <n v="30.2"/>
    <n v="28.4"/>
    <n v="22.2"/>
    <n v="11.7"/>
    <n v="16.600000000000001"/>
    <n v="13.7"/>
  </r>
  <r>
    <x v="7"/>
    <x v="28"/>
    <x v="1"/>
    <x v="3"/>
    <x v="1"/>
    <x v="1"/>
    <n v="4"/>
    <n v="1503"/>
    <n v="7486"/>
    <n v="21.48"/>
    <n v="-6.78"/>
    <n v="504"/>
    <n v="57"/>
    <n v="3"/>
    <n v="9"/>
    <n v="12"/>
    <n v="4"/>
    <n v="13"/>
    <n v="11"/>
    <n v="20.2"/>
    <n v="14.2"/>
    <n v="24.4"/>
    <n v="30"/>
    <n v="26.1"/>
    <n v="21.7"/>
    <n v="23.7"/>
    <n v="32.5"/>
    <n v="20.2"/>
    <n v="14.2"/>
    <n v="24.4"/>
    <n v="30"/>
    <n v="26.1"/>
    <n v="21.7"/>
    <n v="23.7"/>
    <n v="32.5"/>
  </r>
  <r>
    <x v="7"/>
    <x v="59"/>
    <x v="0"/>
    <x v="3"/>
    <x v="1"/>
    <x v="0"/>
    <n v="4"/>
    <n v="1503"/>
    <n v="7486"/>
    <n v="21.48"/>
    <n v="-6.78"/>
    <n v="503"/>
    <n v="58"/>
    <n v="3"/>
    <n v="9"/>
    <n v="12"/>
    <n v="4"/>
    <n v="13"/>
    <n v="26"/>
    <n v="22.7"/>
    <n v="21.3"/>
    <n v="29"/>
    <n v="27.5"/>
    <n v="30"/>
    <n v="24"/>
    <n v="23"/>
    <n v="33"/>
    <n v="22.7"/>
    <n v="21.3"/>
    <n v="29"/>
    <n v="27.5"/>
    <n v="30"/>
    <n v="24"/>
    <n v="23"/>
    <n v="33"/>
  </r>
  <r>
    <x v="7"/>
    <x v="29"/>
    <x v="1"/>
    <x v="1"/>
    <x v="0"/>
    <x v="1"/>
    <n v="4"/>
    <n v="1503"/>
    <n v="7486"/>
    <n v="21.48"/>
    <n v="-6.78"/>
    <n v="502"/>
    <n v="59"/>
    <n v="3"/>
    <n v="9"/>
    <n v="12"/>
    <n v="4"/>
    <n v="13"/>
    <n v="33"/>
    <n v="17.2"/>
    <n v="17.7"/>
    <n v="24.8"/>
    <n v="30.7"/>
    <n v="30.3"/>
    <n v="19"/>
    <n v="15.7"/>
    <n v="17.7"/>
    <n v="17.2"/>
    <n v="17.7"/>
    <n v="24.8"/>
    <n v="30.7"/>
    <n v="30.3"/>
    <n v="19"/>
    <n v="15.7"/>
    <n v="17.7"/>
  </r>
  <r>
    <x v="7"/>
    <x v="60"/>
    <x v="0"/>
    <x v="1"/>
    <x v="0"/>
    <x v="0"/>
    <n v="4"/>
    <n v="1503"/>
    <n v="7486"/>
    <n v="21.48"/>
    <n v="-6.78"/>
    <n v="501"/>
    <n v="60"/>
    <n v="3"/>
    <n v="9"/>
    <n v="12"/>
    <n v="4"/>
    <n v="13"/>
    <n v="31"/>
    <n v="15.7"/>
    <n v="24.7"/>
    <n v="28.3"/>
    <n v="31.8"/>
    <n v="16.399999999999999"/>
    <n v="12.9"/>
    <n v="16.8"/>
    <n v="22.1"/>
    <n v="15.7"/>
    <n v="24.7"/>
    <n v="28.3"/>
    <n v="31.8"/>
    <n v="16.399999999999999"/>
    <n v="12.9"/>
    <n v="16.8"/>
    <n v="22.1"/>
  </r>
  <r>
    <x v="7"/>
    <x v="30"/>
    <x v="0"/>
    <x v="3"/>
    <x v="0"/>
    <x v="0"/>
    <n v="4"/>
    <n v="1503"/>
    <n v="7486"/>
    <n v="21.48"/>
    <n v="-6.78"/>
    <n v="500"/>
    <n v="61"/>
    <n v="3"/>
    <n v="9"/>
    <n v="12"/>
    <n v="4"/>
    <n v="13"/>
    <n v="45"/>
    <n v="34.200000000000003"/>
    <n v="27.2"/>
    <n v="29"/>
    <n v="24.9"/>
    <n v="17.600000000000001"/>
    <n v="15.2"/>
    <n v="15.2"/>
    <n v="14.2"/>
    <n v="34.200000000000003"/>
    <n v="27.2"/>
    <n v="29"/>
    <n v="24.9"/>
    <n v="17.600000000000001"/>
    <n v="15.2"/>
    <n v="15.2"/>
    <n v="14.2"/>
  </r>
  <r>
    <x v="7"/>
    <x v="61"/>
    <x v="1"/>
    <x v="3"/>
    <x v="0"/>
    <x v="1"/>
    <n v="4"/>
    <n v="1503"/>
    <n v="7486"/>
    <n v="21.48"/>
    <n v="-6.78"/>
    <n v="499"/>
    <n v="62"/>
    <n v="3"/>
    <n v="9"/>
    <n v="12"/>
    <n v="4"/>
    <n v="13"/>
    <n v="52"/>
    <n v="12.9"/>
    <n v="30"/>
    <n v="26.6"/>
    <n v="28.6"/>
    <n v="20.6"/>
    <n v="16"/>
    <n v="16.7"/>
    <n v="16.8"/>
    <n v="12.9"/>
    <n v="30"/>
    <n v="26.6"/>
    <n v="28.6"/>
    <n v="20.6"/>
    <n v="16"/>
    <n v="16.7"/>
    <n v="16.8"/>
  </r>
  <r>
    <x v="7"/>
    <x v="31"/>
    <x v="0"/>
    <x v="2"/>
    <x v="1"/>
    <x v="0"/>
    <n v="4"/>
    <n v="1503"/>
    <n v="7486"/>
    <n v="21.48"/>
    <n v="-6.78"/>
    <n v="498"/>
    <n v="63"/>
    <n v="3"/>
    <n v="9"/>
    <n v="12"/>
    <n v="4"/>
    <n v="13"/>
    <n v="51"/>
    <n v="29.7"/>
    <n v="27.2"/>
    <n v="29.5"/>
    <n v="30.6"/>
    <n v="18.5"/>
    <n v="18.8"/>
    <n v="24.3"/>
    <n v="33.1"/>
    <n v="29.7"/>
    <n v="27.2"/>
    <n v="29.5"/>
    <n v="30.6"/>
    <n v="18.5"/>
    <n v="18.8"/>
    <n v="24.3"/>
    <n v="33.1"/>
  </r>
  <r>
    <x v="7"/>
    <x v="62"/>
    <x v="1"/>
    <x v="2"/>
    <x v="1"/>
    <x v="1"/>
    <n v="4"/>
    <n v="1503"/>
    <n v="7486"/>
    <n v="21.48"/>
    <n v="-6.78"/>
    <n v="497"/>
    <n v="64"/>
    <n v="3"/>
    <n v="9"/>
    <n v="12"/>
    <n v="4"/>
    <n v="14"/>
    <n v="5"/>
    <n v="22.2"/>
    <n v="23.8"/>
    <n v="30.4"/>
    <n v="32.9"/>
    <n v="25.5"/>
    <n v="17.3"/>
    <n v="23.2"/>
    <n v="29.2"/>
    <n v="22.2"/>
    <n v="23.8"/>
    <n v="30.4"/>
    <n v="32.9"/>
    <n v="25.5"/>
    <n v="17.3"/>
    <n v="23.2"/>
    <n v="29.2"/>
  </r>
  <r>
    <x v="8"/>
    <x v="0"/>
    <x v="0"/>
    <x v="0"/>
    <x v="0"/>
    <x v="0"/>
    <n v="1"/>
    <n v="1503"/>
    <n v="7507"/>
    <n v="21.48"/>
    <n v="-6.78"/>
    <n v="585"/>
    <n v="1"/>
    <n v="3"/>
    <n v="9"/>
    <n v="12"/>
    <n v="12"/>
    <n v="6"/>
    <n v="16"/>
    <n v="24.5"/>
    <n v="27.5"/>
    <n v="28.2"/>
    <n v="16.899999999999999"/>
    <n v="16.600000000000001"/>
    <n v="19.100000000000001"/>
    <n v="17"/>
    <n v="11.6"/>
    <n v="24.5"/>
    <n v="27.5"/>
    <n v="28.2"/>
    <n v="16.899999999999999"/>
    <n v="16.600000000000001"/>
    <n v="19.100000000000001"/>
    <n v="17"/>
    <n v="11.6"/>
  </r>
  <r>
    <x v="8"/>
    <x v="32"/>
    <x v="1"/>
    <x v="0"/>
    <x v="0"/>
    <x v="1"/>
    <n v="1"/>
    <n v="1503"/>
    <n v="7507"/>
    <n v="21.48"/>
    <n v="-6.78"/>
    <n v="584"/>
    <n v="2"/>
    <n v="3"/>
    <n v="9"/>
    <n v="12"/>
    <n v="12"/>
    <n v="6"/>
    <n v="22"/>
    <n v="32.799999999999997"/>
    <n v="32.6"/>
    <n v="30.6"/>
    <n v="27.7"/>
    <n v="22.2"/>
    <n v="16.5"/>
    <n v="16.8"/>
    <n v="12.5"/>
    <n v="32.799999999999997"/>
    <n v="32.6"/>
    <n v="30.6"/>
    <n v="27.7"/>
    <n v="22.2"/>
    <n v="16.5"/>
    <n v="16.8"/>
    <n v="12.5"/>
  </r>
  <r>
    <x v="8"/>
    <x v="1"/>
    <x v="1"/>
    <x v="0"/>
    <x v="1"/>
    <x v="1"/>
    <n v="1"/>
    <n v="1503"/>
    <n v="7507"/>
    <n v="21.48"/>
    <n v="-6.78"/>
    <n v="583"/>
    <n v="3"/>
    <n v="3"/>
    <n v="9"/>
    <n v="12"/>
    <n v="12"/>
    <n v="6"/>
    <n v="20"/>
    <n v="19.3"/>
    <n v="18.5"/>
    <n v="13.1"/>
    <n v="15.6"/>
    <n v="21"/>
    <n v="26.2"/>
    <n v="24.4"/>
    <n v="31"/>
    <n v="19.3"/>
    <n v="18.5"/>
    <n v="13.1"/>
    <n v="15.600000000000001"/>
    <n v="21"/>
    <n v="26.2"/>
    <n v="24.4"/>
    <n v="31"/>
  </r>
  <r>
    <x v="8"/>
    <x v="33"/>
    <x v="0"/>
    <x v="0"/>
    <x v="1"/>
    <x v="0"/>
    <n v="1"/>
    <n v="1503"/>
    <n v="7507"/>
    <n v="21.48"/>
    <n v="-6.78"/>
    <n v="582"/>
    <n v="4"/>
    <n v="3"/>
    <n v="9"/>
    <n v="12"/>
    <n v="12"/>
    <n v="6"/>
    <n v="34"/>
    <n v="14"/>
    <n v="9.9"/>
    <n v="22.8"/>
    <n v="23.1"/>
    <n v="24.4"/>
    <n v="18.3"/>
    <n v="21.5"/>
    <n v="26.3"/>
    <n v="14"/>
    <n v="9.9"/>
    <n v="22.8"/>
    <n v="23.1"/>
    <n v="24.4"/>
    <n v="18.3"/>
    <n v="21.5"/>
    <n v="26.3"/>
  </r>
  <r>
    <x v="8"/>
    <x v="2"/>
    <x v="1"/>
    <x v="1"/>
    <x v="0"/>
    <x v="1"/>
    <n v="1"/>
    <n v="1503"/>
    <n v="7507"/>
    <n v="21.48"/>
    <n v="-6.78"/>
    <n v="581"/>
    <n v="5"/>
    <n v="3"/>
    <n v="9"/>
    <n v="12"/>
    <n v="12"/>
    <n v="6"/>
    <n v="31"/>
    <n v="17"/>
    <n v="11.3"/>
    <n v="25.9"/>
    <n v="24.4"/>
    <n v="19.3"/>
    <n v="23.1"/>
    <n v="16.8"/>
    <n v="11.7"/>
    <n v="17"/>
    <n v="11.3"/>
    <n v="25.9"/>
    <n v="24.4"/>
    <n v="19.3"/>
    <n v="23.1"/>
    <n v="16.8"/>
    <n v="11.7"/>
  </r>
  <r>
    <x v="8"/>
    <x v="34"/>
    <x v="0"/>
    <x v="1"/>
    <x v="0"/>
    <x v="0"/>
    <n v="1"/>
    <n v="1503"/>
    <n v="7507"/>
    <n v="21.48"/>
    <n v="-6.78"/>
    <n v="580"/>
    <n v="6"/>
    <n v="3"/>
    <n v="9"/>
    <n v="12"/>
    <n v="12"/>
    <n v="6"/>
    <n v="45"/>
    <n v="15.5"/>
    <n v="34.299999999999997"/>
    <n v="30.1"/>
    <n v="28.1"/>
    <n v="28.4"/>
    <n v="11.4"/>
    <n v="14.6"/>
    <n v="7.9"/>
    <n v="15.5"/>
    <n v="34.299999999999997"/>
    <n v="30.1"/>
    <n v="28.1"/>
    <n v="28.4"/>
    <n v="11.4"/>
    <n v="14.6"/>
    <n v="7.9"/>
  </r>
  <r>
    <x v="8"/>
    <x v="3"/>
    <x v="0"/>
    <x v="1"/>
    <x v="1"/>
    <x v="0"/>
    <n v="1"/>
    <n v="1503"/>
    <n v="7507"/>
    <n v="21.48"/>
    <n v="-6.78"/>
    <n v="579"/>
    <n v="7"/>
    <n v="3"/>
    <n v="9"/>
    <n v="12"/>
    <n v="12"/>
    <n v="6"/>
    <n v="50"/>
    <n v="25.2"/>
    <n v="29.6"/>
    <n v="32.299999999999997"/>
    <n v="34"/>
    <n v="27.7"/>
    <n v="28.1"/>
    <n v="23.4"/>
    <n v="21"/>
    <n v="25.2"/>
    <n v="29.6"/>
    <n v="32.299999999999997"/>
    <n v="34"/>
    <n v="27.7"/>
    <n v="28.1"/>
    <n v="23.4"/>
    <n v="21"/>
  </r>
  <r>
    <x v="8"/>
    <x v="35"/>
    <x v="1"/>
    <x v="1"/>
    <x v="1"/>
    <x v="1"/>
    <n v="1"/>
    <n v="1503"/>
    <n v="7507"/>
    <n v="21.48"/>
    <n v="-6.78"/>
    <n v="578"/>
    <n v="8"/>
    <n v="3"/>
    <n v="9"/>
    <n v="12"/>
    <n v="12"/>
    <n v="6"/>
    <n v="56"/>
    <n v="21.7"/>
    <n v="22.8"/>
    <n v="28.9"/>
    <n v="30.9"/>
    <n v="28.1"/>
    <n v="28.5"/>
    <n v="28.1"/>
    <n v="25.8"/>
    <n v="21.7"/>
    <n v="22.8"/>
    <n v="28.9"/>
    <n v="30.9"/>
    <n v="28.1"/>
    <n v="28.5"/>
    <n v="28.1"/>
    <n v="25.8"/>
  </r>
  <r>
    <x v="8"/>
    <x v="4"/>
    <x v="0"/>
    <x v="2"/>
    <x v="0"/>
    <x v="0"/>
    <n v="1"/>
    <n v="1503"/>
    <n v="7507"/>
    <n v="21.48"/>
    <n v="-6.78"/>
    <n v="577"/>
    <n v="9"/>
    <n v="3"/>
    <n v="9"/>
    <n v="12"/>
    <n v="12"/>
    <n v="7"/>
    <n v="2"/>
    <n v="24.7"/>
    <n v="19.8"/>
    <n v="20.6"/>
    <n v="26.9"/>
    <n v="26.7"/>
    <n v="18.5"/>
    <n v="14.1"/>
    <n v="10.9"/>
    <n v="24.7"/>
    <n v="19.8"/>
    <n v="20.6"/>
    <n v="26.9"/>
    <n v="26.7"/>
    <n v="18.5"/>
    <n v="14.1"/>
    <n v="10.9"/>
  </r>
  <r>
    <x v="8"/>
    <x v="36"/>
    <x v="1"/>
    <x v="2"/>
    <x v="0"/>
    <x v="1"/>
    <n v="1"/>
    <n v="1503"/>
    <n v="7507"/>
    <n v="21.48"/>
    <n v="-6.78"/>
    <n v="576"/>
    <n v="10"/>
    <n v="3"/>
    <n v="9"/>
    <n v="12"/>
    <n v="12"/>
    <n v="7"/>
    <n v="7"/>
    <n v="27.6"/>
    <n v="9.8000000000000007"/>
    <n v="11.1"/>
    <n v="12"/>
    <n v="13.7"/>
    <n v="16.7"/>
    <n v="17.3"/>
    <n v="12.9"/>
    <n v="27.6"/>
    <n v="9.8000000000000007"/>
    <n v="11.1"/>
    <n v="12"/>
    <n v="13.7"/>
    <n v="16.7"/>
    <n v="17.3"/>
    <n v="12.9"/>
  </r>
  <r>
    <x v="8"/>
    <x v="5"/>
    <x v="0"/>
    <x v="3"/>
    <x v="0"/>
    <x v="0"/>
    <n v="1"/>
    <n v="1503"/>
    <n v="7507"/>
    <n v="21.48"/>
    <n v="-6.78"/>
    <n v="575"/>
    <n v="11"/>
    <n v="3"/>
    <n v="9"/>
    <n v="12"/>
    <n v="12"/>
    <n v="7"/>
    <n v="13"/>
    <n v="32.9"/>
    <n v="31.4"/>
    <n v="26.8"/>
    <n v="25.7"/>
    <n v="22.5"/>
    <n v="19.399999999999999"/>
    <n v="15.8"/>
    <n v="12.9"/>
    <n v="32.9"/>
    <n v="31.4"/>
    <n v="26.8"/>
    <n v="25.7"/>
    <n v="22.5"/>
    <n v="19.399999999999999"/>
    <n v="15.8"/>
    <n v="12.9"/>
  </r>
  <r>
    <x v="8"/>
    <x v="37"/>
    <x v="1"/>
    <x v="3"/>
    <x v="0"/>
    <x v="1"/>
    <n v="1"/>
    <n v="1503"/>
    <n v="7507"/>
    <n v="21.48"/>
    <n v="-6.78"/>
    <n v="574"/>
    <n v="12"/>
    <n v="3"/>
    <n v="9"/>
    <n v="12"/>
    <n v="12"/>
    <n v="7"/>
    <n v="10"/>
    <n v="28.7"/>
    <n v="28.6"/>
    <n v="26.1"/>
    <n v="27.4"/>
    <n v="23.6"/>
    <n v="19.899999999999999"/>
    <n v="16"/>
    <n v="12.4"/>
    <n v="28.7"/>
    <n v="28.6"/>
    <n v="26.1"/>
    <n v="27.4"/>
    <n v="23.6"/>
    <n v="19.899999999999999"/>
    <n v="16"/>
    <n v="12.4"/>
  </r>
  <r>
    <x v="8"/>
    <x v="6"/>
    <x v="1"/>
    <x v="3"/>
    <x v="1"/>
    <x v="1"/>
    <n v="1"/>
    <n v="1503"/>
    <n v="7507"/>
    <n v="21.48"/>
    <n v="-6.78"/>
    <n v="573"/>
    <n v="13"/>
    <n v="3"/>
    <n v="9"/>
    <n v="12"/>
    <n v="12"/>
    <n v="7"/>
    <n v="24"/>
    <n v="6.6"/>
    <n v="11.6"/>
    <n v="19.3"/>
    <n v="12.6"/>
    <n v="15.8"/>
    <n v="21.1"/>
    <n v="24.8"/>
    <n v="27.8"/>
    <n v="6.6"/>
    <n v="11.6"/>
    <n v="19.3"/>
    <n v="12.6"/>
    <n v="15.8"/>
    <n v="21.1"/>
    <n v="24.8"/>
    <n v="27.8"/>
  </r>
  <r>
    <x v="8"/>
    <x v="38"/>
    <x v="0"/>
    <x v="3"/>
    <x v="1"/>
    <x v="0"/>
    <n v="1"/>
    <n v="1503"/>
    <n v="7507"/>
    <n v="21.48"/>
    <n v="-6.78"/>
    <n v="572"/>
    <n v="14"/>
    <n v="3"/>
    <n v="9"/>
    <n v="12"/>
    <n v="12"/>
    <n v="7"/>
    <n v="30"/>
    <n v="23.9"/>
    <n v="25.8"/>
    <n v="18.899999999999999"/>
    <n v="21.3"/>
    <n v="22.6"/>
    <n v="22.3"/>
    <n v="24.2"/>
    <n v="28.6"/>
    <n v="23.9"/>
    <n v="25.8"/>
    <n v="18.899999999999999"/>
    <n v="21.3"/>
    <n v="22.6"/>
    <n v="22.3"/>
    <n v="24.2"/>
    <n v="28.6"/>
  </r>
  <r>
    <x v="8"/>
    <x v="7"/>
    <x v="0"/>
    <x v="2"/>
    <x v="1"/>
    <x v="0"/>
    <n v="1"/>
    <n v="1503"/>
    <n v="7507"/>
    <n v="21.48"/>
    <n v="-6.78"/>
    <n v="571"/>
    <n v="15"/>
    <n v="3"/>
    <n v="9"/>
    <n v="12"/>
    <n v="12"/>
    <n v="7"/>
    <n v="35"/>
    <n v="33.4"/>
    <n v="25.4"/>
    <n v="24.2"/>
    <n v="26"/>
    <n v="20"/>
    <n v="21.2"/>
    <n v="21"/>
    <n v="26.1"/>
    <n v="33.4"/>
    <n v="25.4"/>
    <n v="24.2"/>
    <n v="26"/>
    <n v="20"/>
    <n v="21.2"/>
    <n v="21"/>
    <n v="26.1"/>
  </r>
  <r>
    <x v="8"/>
    <x v="39"/>
    <x v="1"/>
    <x v="2"/>
    <x v="1"/>
    <x v="1"/>
    <n v="1"/>
    <n v="1503"/>
    <n v="7507"/>
    <n v="21.48"/>
    <n v="-6.78"/>
    <n v="570"/>
    <n v="16"/>
    <n v="3"/>
    <n v="9"/>
    <n v="12"/>
    <n v="12"/>
    <n v="7"/>
    <n v="41"/>
    <n v="28.1"/>
    <n v="27.4"/>
    <n v="26.9"/>
    <n v="23.1"/>
    <n v="24.7"/>
    <n v="19.7"/>
    <n v="22.5"/>
    <n v="25.2"/>
    <n v="28.1"/>
    <n v="27.4"/>
    <n v="26.9"/>
    <n v="23.1"/>
    <n v="24.7"/>
    <n v="19.7"/>
    <n v="22.5"/>
    <n v="25.2"/>
  </r>
  <r>
    <x v="8"/>
    <x v="8"/>
    <x v="1"/>
    <x v="0"/>
    <x v="1"/>
    <x v="1"/>
    <n v="2"/>
    <n v="1503"/>
    <n v="7507"/>
    <n v="21.48"/>
    <n v="-6.78"/>
    <n v="569"/>
    <n v="17"/>
    <n v="3"/>
    <n v="9"/>
    <n v="12"/>
    <n v="12"/>
    <n v="7"/>
    <n v="47"/>
    <n v="21.5"/>
    <n v="33"/>
    <n v="28.3"/>
    <n v="17.7"/>
    <n v="26.9"/>
    <n v="15.2"/>
    <n v="17.899999999999999"/>
    <n v="24.2"/>
    <n v="21.5"/>
    <n v="33"/>
    <n v="28.3"/>
    <n v="17.7"/>
    <n v="26.9"/>
    <n v="15.2"/>
    <n v="17.899999999999999"/>
    <n v="24.2"/>
  </r>
  <r>
    <x v="8"/>
    <x v="40"/>
    <x v="0"/>
    <x v="0"/>
    <x v="1"/>
    <x v="0"/>
    <n v="2"/>
    <n v="1503"/>
    <n v="7507"/>
    <n v="21.48"/>
    <n v="-6.78"/>
    <n v="568"/>
    <n v="18"/>
    <n v="3"/>
    <n v="9"/>
    <n v="12"/>
    <n v="12"/>
    <n v="7"/>
    <n v="53"/>
    <n v="29.1"/>
    <n v="28.1"/>
    <n v="21.5"/>
    <n v="22.8"/>
    <n v="27.3"/>
    <n v="22.3"/>
    <n v="22"/>
    <n v="25.3"/>
    <n v="29.1"/>
    <n v="28.1"/>
    <n v="21.5"/>
    <n v="22.8"/>
    <n v="27.3"/>
    <n v="22.3"/>
    <n v="22"/>
    <n v="25.3"/>
  </r>
  <r>
    <x v="8"/>
    <x v="9"/>
    <x v="1"/>
    <x v="3"/>
    <x v="1"/>
    <x v="1"/>
    <n v="2"/>
    <n v="1503"/>
    <n v="7507"/>
    <n v="21.48"/>
    <n v="-6.78"/>
    <n v="567"/>
    <n v="19"/>
    <n v="3"/>
    <n v="9"/>
    <n v="12"/>
    <n v="12"/>
    <n v="7"/>
    <n v="50"/>
    <n v="24.8"/>
    <n v="27.3"/>
    <n v="29.2"/>
    <n v="24.3"/>
    <n v="27.3"/>
    <n v="22.3"/>
    <n v="24.3"/>
    <n v="31"/>
    <n v="24.8"/>
    <n v="27.3"/>
    <n v="29.2"/>
    <n v="24.3"/>
    <n v="27.3"/>
    <n v="22.3"/>
    <n v="24.3"/>
    <n v="31"/>
  </r>
  <r>
    <x v="8"/>
    <x v="41"/>
    <x v="0"/>
    <x v="3"/>
    <x v="1"/>
    <x v="0"/>
    <n v="2"/>
    <n v="1503"/>
    <n v="7507"/>
    <n v="21.48"/>
    <n v="-6.78"/>
    <n v="566"/>
    <n v="20"/>
    <n v="3"/>
    <n v="9"/>
    <n v="12"/>
    <n v="12"/>
    <n v="8"/>
    <n v="4"/>
    <n v="19.5"/>
    <n v="19"/>
    <n v="24.6"/>
    <n v="28.3"/>
    <n v="21.6"/>
    <n v="18.7"/>
    <n v="20.100000000000001"/>
    <n v="27.5"/>
    <n v="19.5"/>
    <n v="19"/>
    <n v="24.6"/>
    <n v="28.3"/>
    <n v="21.6"/>
    <n v="18.7"/>
    <n v="20.100000000000001"/>
    <n v="27.5"/>
  </r>
  <r>
    <x v="8"/>
    <x v="10"/>
    <x v="1"/>
    <x v="2"/>
    <x v="0"/>
    <x v="1"/>
    <n v="2"/>
    <n v="1503"/>
    <n v="7507"/>
    <n v="21.48"/>
    <n v="-6.78"/>
    <n v="565"/>
    <n v="21"/>
    <n v="3"/>
    <n v="9"/>
    <n v="12"/>
    <n v="12"/>
    <n v="8"/>
    <n v="1"/>
    <n v="35.299999999999997"/>
    <n v="28"/>
    <n v="21.6"/>
    <n v="27.2"/>
    <n v="20"/>
    <n v="16.399999999999999"/>
    <n v="15.2"/>
    <n v="10.9"/>
    <n v="35.299999999999997"/>
    <n v="28"/>
    <n v="21.6"/>
    <n v="27.2"/>
    <n v="20"/>
    <n v="16.399999999999999"/>
    <n v="15.2"/>
    <n v="10.9"/>
  </r>
  <r>
    <x v="8"/>
    <x v="42"/>
    <x v="0"/>
    <x v="2"/>
    <x v="0"/>
    <x v="0"/>
    <n v="2"/>
    <n v="1503"/>
    <n v="7507"/>
    <n v="21.48"/>
    <n v="-6.78"/>
    <n v="564"/>
    <n v="22"/>
    <n v="3"/>
    <n v="9"/>
    <n v="12"/>
    <n v="12"/>
    <n v="8"/>
    <n v="15"/>
    <n v="29.4"/>
    <n v="14.4"/>
    <n v="18.2"/>
    <n v="19.8"/>
    <n v="16.3"/>
    <n v="17.3"/>
    <n v="16.399999999999999"/>
    <n v="7.4"/>
    <n v="29.4"/>
    <n v="14.4"/>
    <n v="18.2"/>
    <n v="19.8"/>
    <n v="16.3"/>
    <n v="17.3"/>
    <n v="16.399999999999999"/>
    <n v="7.4"/>
  </r>
  <r>
    <x v="8"/>
    <x v="11"/>
    <x v="0"/>
    <x v="1"/>
    <x v="1"/>
    <x v="0"/>
    <n v="2"/>
    <n v="1503"/>
    <n v="7507"/>
    <n v="21.48"/>
    <n v="-6.78"/>
    <n v="563"/>
    <n v="23"/>
    <n v="3"/>
    <n v="9"/>
    <n v="12"/>
    <n v="12"/>
    <n v="8"/>
    <n v="20"/>
    <n v="31.7"/>
    <n v="28.6"/>
    <n v="28.3"/>
    <n v="28.6"/>
    <n v="27.7"/>
    <n v="24.4"/>
    <n v="21.8"/>
    <n v="22.4"/>
    <n v="31.7"/>
    <n v="28.6"/>
    <n v="28.3"/>
    <n v="28.6"/>
    <n v="27.7"/>
    <n v="24.4"/>
    <n v="21.8"/>
    <n v="22.4"/>
  </r>
  <r>
    <x v="8"/>
    <x v="43"/>
    <x v="1"/>
    <x v="1"/>
    <x v="1"/>
    <x v="1"/>
    <n v="2"/>
    <n v="1503"/>
    <n v="7507"/>
    <n v="21.48"/>
    <n v="-6.78"/>
    <n v="562"/>
    <n v="24"/>
    <n v="3"/>
    <n v="9"/>
    <n v="12"/>
    <n v="12"/>
    <n v="8"/>
    <n v="26"/>
    <n v="25.8"/>
    <n v="15.5"/>
    <n v="18.7"/>
    <n v="24.3"/>
    <n v="26.1"/>
    <n v="20"/>
    <n v="25.5"/>
    <n v="22.5"/>
    <n v="25.8"/>
    <n v="15.5"/>
    <n v="18.7"/>
    <n v="24.3"/>
    <n v="26.1"/>
    <n v="20"/>
    <n v="25.5"/>
    <n v="22.5"/>
  </r>
  <r>
    <x v="8"/>
    <x v="12"/>
    <x v="1"/>
    <x v="0"/>
    <x v="0"/>
    <x v="1"/>
    <n v="2"/>
    <n v="1503"/>
    <n v="7507"/>
    <n v="21.48"/>
    <n v="-6.78"/>
    <n v="561"/>
    <n v="25"/>
    <n v="3"/>
    <n v="9"/>
    <n v="12"/>
    <n v="12"/>
    <n v="8"/>
    <n v="31"/>
    <n v="31.5"/>
    <n v="29.5"/>
    <n v="24.3"/>
    <n v="19"/>
    <n v="25.6"/>
    <n v="23.7"/>
    <n v="16.899999999999999"/>
    <n v="11.3"/>
    <n v="31.5"/>
    <n v="29.5"/>
    <n v="24.3"/>
    <n v="19"/>
    <n v="25.6"/>
    <n v="23.7"/>
    <n v="16.899999999999999"/>
    <n v="11.3"/>
  </r>
  <r>
    <x v="8"/>
    <x v="44"/>
    <x v="0"/>
    <x v="0"/>
    <x v="0"/>
    <x v="0"/>
    <n v="2"/>
    <n v="1503"/>
    <n v="7507"/>
    <n v="21.48"/>
    <n v="-6.78"/>
    <n v="560"/>
    <n v="26"/>
    <n v="3"/>
    <n v="9"/>
    <n v="12"/>
    <n v="12"/>
    <n v="8"/>
    <n v="37"/>
    <n v="34.200000000000003"/>
    <n v="31.6"/>
    <n v="28.4"/>
    <n v="21"/>
    <n v="14.4"/>
    <n v="15.3"/>
    <n v="16.399999999999999"/>
    <n v="10.1"/>
    <n v="34.200000000000003"/>
    <n v="31.6"/>
    <n v="28.4"/>
    <n v="21"/>
    <n v="14.4"/>
    <n v="15.3"/>
    <n v="16.399999999999999"/>
    <n v="10.1"/>
  </r>
  <r>
    <x v="8"/>
    <x v="13"/>
    <x v="1"/>
    <x v="1"/>
    <x v="0"/>
    <x v="1"/>
    <n v="2"/>
    <n v="1503"/>
    <n v="7507"/>
    <n v="21.48"/>
    <n v="-6.78"/>
    <n v="559"/>
    <n v="27"/>
    <n v="3"/>
    <n v="9"/>
    <n v="12"/>
    <n v="12"/>
    <n v="8"/>
    <n v="42"/>
    <n v="21.7"/>
    <n v="23.6"/>
    <n v="33"/>
    <n v="25.8"/>
    <n v="25.3"/>
    <n v="16"/>
    <n v="15.1"/>
    <n v="10.5"/>
    <n v="21.7"/>
    <n v="23.6"/>
    <n v="33"/>
    <n v="25.8"/>
    <n v="25.3"/>
    <n v="16"/>
    <n v="15.100000000000001"/>
    <n v="10.5"/>
  </r>
  <r>
    <x v="8"/>
    <x v="45"/>
    <x v="0"/>
    <x v="1"/>
    <x v="0"/>
    <x v="0"/>
    <n v="2"/>
    <n v="1503"/>
    <n v="7507"/>
    <n v="21.48"/>
    <n v="-6.78"/>
    <n v="558"/>
    <n v="28"/>
    <n v="3"/>
    <n v="9"/>
    <n v="12"/>
    <n v="12"/>
    <n v="8"/>
    <n v="40"/>
    <n v="16.600000000000001"/>
    <n v="20.399999999999999"/>
    <n v="28.1"/>
    <n v="22.4"/>
    <n v="22.7"/>
    <n v="11.2"/>
    <n v="14"/>
    <n v="10.9"/>
    <n v="16.600000000000001"/>
    <n v="20.399999999999999"/>
    <n v="28.1"/>
    <n v="22.4"/>
    <n v="22.7"/>
    <n v="11.2"/>
    <n v="14"/>
    <n v="10.9"/>
  </r>
  <r>
    <x v="8"/>
    <x v="14"/>
    <x v="0"/>
    <x v="2"/>
    <x v="1"/>
    <x v="0"/>
    <n v="2"/>
    <n v="1503"/>
    <n v="7507"/>
    <n v="21.48"/>
    <n v="-6.78"/>
    <n v="557"/>
    <n v="29"/>
    <n v="3"/>
    <n v="9"/>
    <n v="12"/>
    <n v="12"/>
    <n v="9"/>
    <n v="0"/>
    <n v="18.3"/>
    <n v="29.7"/>
    <n v="33.299999999999997"/>
    <n v="27.6"/>
    <n v="23.5"/>
    <n v="18.100000000000001"/>
    <n v="24.8"/>
    <n v="20.2"/>
    <n v="18.3"/>
    <n v="29.7"/>
    <n v="33.299999999999997"/>
    <n v="27.6"/>
    <n v="23.5"/>
    <n v="18.100000000000001"/>
    <n v="24.8"/>
    <n v="20.2"/>
  </r>
  <r>
    <x v="8"/>
    <x v="63"/>
    <x v="1"/>
    <x v="2"/>
    <x v="1"/>
    <x v="1"/>
    <n v="2"/>
    <n v="1503"/>
    <n v="7507"/>
    <n v="21.48"/>
    <n v="-6.78"/>
    <n v="556"/>
    <n v="30"/>
    <n v="3"/>
    <n v="9"/>
    <n v="12"/>
    <n v="12"/>
    <n v="9"/>
    <n v="5"/>
    <n v="31.5"/>
    <n v="24.6"/>
    <n v="21.1"/>
    <n v="15.6"/>
    <n v="23.1"/>
    <n v="20.7"/>
    <n v="21"/>
    <n v="27.3"/>
    <n v="31.5"/>
    <n v="24.6"/>
    <n v="21.1"/>
    <n v="15.600000000000001"/>
    <n v="23.1"/>
    <n v="20.7"/>
    <n v="21"/>
    <n v="27.3"/>
  </r>
  <r>
    <x v="8"/>
    <x v="15"/>
    <x v="0"/>
    <x v="3"/>
    <x v="0"/>
    <x v="0"/>
    <n v="2"/>
    <n v="1503"/>
    <n v="7507"/>
    <n v="21.48"/>
    <n v="-6.78"/>
    <n v="555"/>
    <n v="31"/>
    <n v="3"/>
    <n v="9"/>
    <n v="12"/>
    <n v="12"/>
    <n v="9"/>
    <n v="11"/>
    <n v="20.9"/>
    <n v="16.899999999999999"/>
    <n v="16.5"/>
    <n v="23.6"/>
    <n v="13.3"/>
    <n v="14.7"/>
    <n v="15.7"/>
    <n v="10.9"/>
    <n v="20.9"/>
    <n v="16.899999999999999"/>
    <n v="16.5"/>
    <n v="23.6"/>
    <n v="13.3"/>
    <n v="14.7"/>
    <n v="15.7"/>
    <n v="10.9"/>
  </r>
  <r>
    <x v="8"/>
    <x v="46"/>
    <x v="1"/>
    <x v="3"/>
    <x v="0"/>
    <x v="1"/>
    <n v="2"/>
    <n v="1503"/>
    <n v="7507"/>
    <n v="21.48"/>
    <n v="-6.78"/>
    <n v="554"/>
    <n v="32"/>
    <n v="3"/>
    <n v="9"/>
    <n v="12"/>
    <n v="12"/>
    <n v="9"/>
    <n v="10"/>
    <n v="34.700000000000003"/>
    <n v="31.3"/>
    <n v="27.8"/>
    <n v="25.9"/>
    <n v="18.2"/>
    <n v="20.2"/>
    <n v="15.7"/>
    <n v="11.1"/>
    <n v="34.700000000000003"/>
    <n v="31.3"/>
    <n v="27.8"/>
    <n v="25.9"/>
    <n v="18.2"/>
    <n v="20.2"/>
    <n v="15.7"/>
    <n v="11.1"/>
  </r>
  <r>
    <x v="8"/>
    <x v="16"/>
    <x v="0"/>
    <x v="3"/>
    <x v="1"/>
    <x v="0"/>
    <n v="3"/>
    <n v="1503"/>
    <n v="7507"/>
    <n v="21.48"/>
    <n v="-6.78"/>
    <n v="553"/>
    <n v="33"/>
    <n v="3"/>
    <n v="9"/>
    <n v="12"/>
    <n v="12"/>
    <n v="9"/>
    <n v="24"/>
    <n v="37.1"/>
    <n v="32.5"/>
    <n v="28.7"/>
    <n v="30.8"/>
    <n v="20"/>
    <n v="23.9"/>
    <n v="25.8"/>
    <n v="23.5"/>
    <n v="37.1"/>
    <n v="32.5"/>
    <n v="28.7"/>
    <n v="30.8"/>
    <n v="20"/>
    <n v="23.9"/>
    <n v="25.8"/>
    <n v="23.5"/>
  </r>
  <r>
    <x v="8"/>
    <x v="47"/>
    <x v="1"/>
    <x v="3"/>
    <x v="1"/>
    <x v="1"/>
    <n v="3"/>
    <n v="1503"/>
    <n v="7507"/>
    <n v="21.48"/>
    <n v="-6.78"/>
    <n v="552"/>
    <n v="34"/>
    <n v="3"/>
    <n v="9"/>
    <n v="12"/>
    <n v="12"/>
    <n v="9"/>
    <n v="31"/>
    <n v="33.4"/>
    <n v="25.9"/>
    <n v="22.4"/>
    <n v="28.3"/>
    <n v="16.7"/>
    <n v="20.7"/>
    <n v="20.3"/>
    <n v="26.9"/>
    <n v="33.4"/>
    <n v="25.9"/>
    <n v="22.4"/>
    <n v="28.3"/>
    <n v="16.7"/>
    <n v="20.7"/>
    <n v="20.3"/>
    <n v="26.9"/>
  </r>
  <r>
    <x v="8"/>
    <x v="17"/>
    <x v="1"/>
    <x v="2"/>
    <x v="0"/>
    <x v="1"/>
    <n v="3"/>
    <n v="1503"/>
    <n v="7507"/>
    <n v="21.48"/>
    <n v="-6.78"/>
    <n v="551"/>
    <n v="35"/>
    <n v="3"/>
    <n v="9"/>
    <n v="12"/>
    <n v="12"/>
    <n v="9"/>
    <n v="37"/>
    <n v="28.1"/>
    <n v="21.7"/>
    <n v="28.9"/>
    <n v="25.9"/>
    <n v="24"/>
    <n v="15.7"/>
    <n v="15.5"/>
    <n v="10.8"/>
    <n v="28.1"/>
    <n v="21.7"/>
    <n v="28.9"/>
    <n v="25.9"/>
    <n v="24"/>
    <n v="15.7"/>
    <n v="15.5"/>
    <n v="10.8"/>
  </r>
  <r>
    <x v="8"/>
    <x v="48"/>
    <x v="0"/>
    <x v="2"/>
    <x v="0"/>
    <x v="0"/>
    <n v="3"/>
    <n v="1503"/>
    <n v="7507"/>
    <n v="21.48"/>
    <n v="-6.78"/>
    <n v="550"/>
    <n v="36"/>
    <n v="3"/>
    <n v="9"/>
    <n v="12"/>
    <n v="12"/>
    <n v="9"/>
    <n v="44"/>
    <n v="24.9"/>
    <n v="5.6"/>
    <n v="18.600000000000001"/>
    <n v="22.8"/>
    <n v="17.899999999999999"/>
    <n v="10.1"/>
    <n v="14.4"/>
    <n v="13.2"/>
    <n v="24.9"/>
    <n v="5.6"/>
    <n v="18.600000000000001"/>
    <n v="22.8"/>
    <n v="17.899999999999999"/>
    <n v="10.1"/>
    <n v="14.4"/>
    <n v="13.2"/>
  </r>
  <r>
    <x v="8"/>
    <x v="18"/>
    <x v="0"/>
    <x v="2"/>
    <x v="1"/>
    <x v="0"/>
    <n v="3"/>
    <n v="1503"/>
    <n v="7507"/>
    <n v="21.48"/>
    <n v="-6.78"/>
    <n v="549"/>
    <n v="37"/>
    <n v="3"/>
    <n v="9"/>
    <n v="12"/>
    <n v="12"/>
    <n v="9"/>
    <n v="51"/>
    <n v="21.8"/>
    <n v="17"/>
    <n v="15.2"/>
    <n v="24.7"/>
    <n v="19.5"/>
    <n v="20.5"/>
    <n v="22.9"/>
    <n v="22"/>
    <n v="21.8"/>
    <n v="17"/>
    <n v="15.2"/>
    <n v="24.7"/>
    <n v="19.5"/>
    <n v="20.5"/>
    <n v="22.9"/>
    <n v="22"/>
  </r>
  <r>
    <x v="8"/>
    <x v="49"/>
    <x v="1"/>
    <x v="2"/>
    <x v="1"/>
    <x v="1"/>
    <n v="3"/>
    <n v="1503"/>
    <n v="7507"/>
    <n v="21.48"/>
    <n v="-6.78"/>
    <n v="548"/>
    <n v="38"/>
    <n v="3"/>
    <n v="9"/>
    <n v="12"/>
    <n v="12"/>
    <n v="9"/>
    <n v="50"/>
    <n v="16.7"/>
    <n v="18.8"/>
    <n v="33"/>
    <n v="26"/>
    <n v="27.6"/>
    <n v="22.2"/>
    <n v="25.4"/>
    <n v="23.7"/>
    <n v="16.7"/>
    <n v="18.8"/>
    <n v="33"/>
    <n v="26"/>
    <n v="27.6"/>
    <n v="22.2"/>
    <n v="25.4"/>
    <n v="23.7"/>
  </r>
  <r>
    <x v="8"/>
    <x v="19"/>
    <x v="1"/>
    <x v="0"/>
    <x v="0"/>
    <x v="1"/>
    <n v="3"/>
    <n v="1503"/>
    <n v="7507"/>
    <n v="21.48"/>
    <n v="-6.78"/>
    <n v="547"/>
    <n v="39"/>
    <n v="3"/>
    <n v="9"/>
    <n v="12"/>
    <n v="12"/>
    <n v="10"/>
    <n v="4"/>
    <n v="17.7"/>
    <n v="20.9"/>
    <n v="32.6"/>
    <n v="17.3"/>
    <n v="24.9"/>
    <n v="15.3"/>
    <n v="15.3"/>
    <n v="14.5"/>
    <n v="17.7"/>
    <n v="20.9"/>
    <n v="32.6"/>
    <n v="17.3"/>
    <n v="24.9"/>
    <n v="15.3"/>
    <n v="15.3"/>
    <n v="14.5"/>
  </r>
  <r>
    <x v="8"/>
    <x v="50"/>
    <x v="0"/>
    <x v="0"/>
    <x v="0"/>
    <x v="0"/>
    <n v="3"/>
    <n v="1503"/>
    <n v="7507"/>
    <n v="21.48"/>
    <n v="-6.78"/>
    <n v="546"/>
    <n v="40"/>
    <n v="3"/>
    <n v="9"/>
    <n v="12"/>
    <n v="12"/>
    <n v="10"/>
    <n v="11"/>
    <n v="18.7"/>
    <n v="13.4"/>
    <n v="30.5"/>
    <n v="24.3"/>
    <n v="14.4"/>
    <n v="19.2"/>
    <n v="14.3"/>
    <n v="8.6"/>
    <n v="18.7"/>
    <n v="13.4"/>
    <n v="30.5"/>
    <n v="24.3"/>
    <n v="14.4"/>
    <n v="19.2"/>
    <n v="14.3"/>
    <n v="8.6"/>
  </r>
  <r>
    <x v="8"/>
    <x v="20"/>
    <x v="0"/>
    <x v="0"/>
    <x v="1"/>
    <x v="0"/>
    <n v="3"/>
    <n v="1503"/>
    <n v="7507"/>
    <n v="21.48"/>
    <n v="-6.78"/>
    <n v="545"/>
    <n v="41"/>
    <n v="3"/>
    <n v="9"/>
    <n v="12"/>
    <n v="12"/>
    <n v="10"/>
    <n v="24"/>
    <n v="28"/>
    <n v="23.1"/>
    <n v="31.9"/>
    <n v="29.3"/>
    <n v="28.4"/>
    <n v="23.4"/>
    <n v="23.8"/>
    <n v="27.8"/>
    <n v="28"/>
    <n v="23.1"/>
    <n v="31.9"/>
    <n v="29.3"/>
    <n v="28.4"/>
    <n v="23.4"/>
    <n v="23.8"/>
    <n v="27.8"/>
  </r>
  <r>
    <x v="8"/>
    <x v="51"/>
    <x v="1"/>
    <x v="0"/>
    <x v="1"/>
    <x v="1"/>
    <n v="3"/>
    <n v="1503"/>
    <n v="7507"/>
    <n v="21.48"/>
    <n v="-6.78"/>
    <n v="544"/>
    <n v="42"/>
    <n v="3"/>
    <n v="9"/>
    <n v="12"/>
    <n v="12"/>
    <n v="10"/>
    <n v="31"/>
    <n v="30"/>
    <n v="26.2"/>
    <n v="28.7"/>
    <n v="18.8"/>
    <n v="27.5"/>
    <n v="18.399999999999999"/>
    <n v="22.8"/>
    <n v="23.2"/>
    <n v="30"/>
    <n v="26.2"/>
    <n v="28.7"/>
    <n v="18.8"/>
    <n v="27.5"/>
    <n v="18.399999999999999"/>
    <n v="22.8"/>
    <n v="23.2"/>
  </r>
  <r>
    <x v="8"/>
    <x v="21"/>
    <x v="0"/>
    <x v="1"/>
    <x v="1"/>
    <x v="0"/>
    <n v="3"/>
    <n v="1503"/>
    <n v="7507"/>
    <n v="21.48"/>
    <n v="-6.78"/>
    <n v="543"/>
    <n v="43"/>
    <n v="3"/>
    <n v="9"/>
    <n v="12"/>
    <n v="12"/>
    <n v="10"/>
    <n v="30"/>
    <n v="13.7"/>
    <n v="16.2"/>
    <n v="13.1"/>
    <n v="29.4"/>
    <n v="24.3"/>
    <n v="22.2"/>
    <n v="21.8"/>
    <n v="28.8"/>
    <n v="13.7"/>
    <n v="16.2"/>
    <n v="13.1"/>
    <n v="29.4"/>
    <n v="24.3"/>
    <n v="22.2"/>
    <n v="21.8"/>
    <n v="28.8"/>
  </r>
  <r>
    <x v="8"/>
    <x v="52"/>
    <x v="1"/>
    <x v="1"/>
    <x v="1"/>
    <x v="1"/>
    <n v="3"/>
    <n v="1503"/>
    <n v="7507"/>
    <n v="21.48"/>
    <n v="-6.78"/>
    <n v="542"/>
    <n v="44"/>
    <n v="3"/>
    <n v="9"/>
    <n v="12"/>
    <n v="12"/>
    <n v="10"/>
    <n v="44"/>
    <n v="15.6"/>
    <n v="25.5"/>
    <n v="17.899999999999999"/>
    <n v="24.2"/>
    <n v="28.1"/>
    <n v="22.1"/>
    <n v="23.7"/>
    <n v="21.6"/>
    <n v="15.600000000000001"/>
    <n v="25.5"/>
    <n v="17.899999999999999"/>
    <n v="24.2"/>
    <n v="28.1"/>
    <n v="22.1"/>
    <n v="23.7"/>
    <n v="21.6"/>
  </r>
  <r>
    <x v="8"/>
    <x v="22"/>
    <x v="0"/>
    <x v="3"/>
    <x v="0"/>
    <x v="0"/>
    <n v="3"/>
    <n v="1503"/>
    <n v="7507"/>
    <n v="21.48"/>
    <n v="-6.78"/>
    <n v="541"/>
    <n v="45"/>
    <n v="3"/>
    <n v="9"/>
    <n v="12"/>
    <n v="12"/>
    <n v="10"/>
    <n v="51"/>
    <n v="17.5"/>
    <n v="26.5"/>
    <n v="28.8"/>
    <n v="25.4"/>
    <n v="26.7"/>
    <n v="10.7"/>
    <n v="13.8"/>
    <n v="8.1999999999999993"/>
    <n v="17.5"/>
    <n v="26.5"/>
    <n v="28.8"/>
    <n v="25.4"/>
    <n v="26.7"/>
    <n v="10.7"/>
    <n v="13.8"/>
    <n v="8.1999999999999993"/>
  </r>
  <r>
    <x v="8"/>
    <x v="53"/>
    <x v="1"/>
    <x v="3"/>
    <x v="0"/>
    <x v="1"/>
    <n v="3"/>
    <n v="1503"/>
    <n v="7507"/>
    <n v="21.48"/>
    <n v="-6.78"/>
    <n v="540"/>
    <n v="46"/>
    <n v="3"/>
    <n v="9"/>
    <n v="12"/>
    <n v="12"/>
    <n v="10"/>
    <n v="50"/>
    <n v="36"/>
    <n v="26.6"/>
    <n v="28.4"/>
    <n v="29.6"/>
    <n v="17.2"/>
    <n v="14"/>
    <n v="17"/>
    <n v="12.6"/>
    <n v="36"/>
    <n v="26.6"/>
    <n v="28.4"/>
    <n v="29.6"/>
    <n v="17.2"/>
    <n v="14"/>
    <n v="17"/>
    <n v="12.6"/>
  </r>
  <r>
    <x v="8"/>
    <x v="23"/>
    <x v="0"/>
    <x v="1"/>
    <x v="0"/>
    <x v="0"/>
    <n v="3"/>
    <n v="1503"/>
    <n v="7507"/>
    <n v="21.48"/>
    <n v="-6.78"/>
    <n v="539"/>
    <n v="47"/>
    <n v="3"/>
    <n v="9"/>
    <n v="12"/>
    <n v="12"/>
    <n v="11"/>
    <n v="5"/>
    <n v="14.7"/>
    <n v="24.8"/>
    <n v="29.3"/>
    <n v="26.7"/>
    <n v="20.6"/>
    <n v="12.7"/>
    <n v="14.2"/>
    <n v="10.199999999999999"/>
    <n v="14.7"/>
    <n v="24.8"/>
    <n v="29.3"/>
    <n v="26.7"/>
    <n v="20.6"/>
    <n v="12.7"/>
    <n v="14.2"/>
    <n v="10.199999999999999"/>
  </r>
  <r>
    <x v="8"/>
    <x v="54"/>
    <x v="1"/>
    <x v="1"/>
    <x v="0"/>
    <x v="1"/>
    <n v="3"/>
    <n v="1503"/>
    <n v="7507"/>
    <n v="21.48"/>
    <n v="-6.78"/>
    <n v="538"/>
    <n v="48"/>
    <n v="3"/>
    <n v="9"/>
    <n v="12"/>
    <n v="12"/>
    <n v="11"/>
    <n v="11"/>
    <n v="23.9"/>
    <n v="24.9"/>
    <n v="32"/>
    <n v="30.5"/>
    <n v="12.9"/>
    <n v="12.7"/>
    <n v="16.2"/>
    <n v="12"/>
    <n v="23.9"/>
    <n v="24.9"/>
    <n v="32"/>
    <n v="30.5"/>
    <n v="12.9"/>
    <n v="12.7"/>
    <n v="16.2"/>
    <n v="12"/>
  </r>
  <r>
    <x v="8"/>
    <x v="24"/>
    <x v="0"/>
    <x v="0"/>
    <x v="0"/>
    <x v="0"/>
    <n v="4"/>
    <n v="1503"/>
    <n v="7507"/>
    <n v="21.48"/>
    <n v="-6.78"/>
    <n v="537"/>
    <n v="49"/>
    <n v="3"/>
    <n v="9"/>
    <n v="12"/>
    <n v="12"/>
    <n v="11"/>
    <n v="11"/>
    <n v="22.5"/>
    <n v="23"/>
    <n v="33.1"/>
    <n v="32.6"/>
    <n v="22.4"/>
    <n v="9.3000000000000007"/>
    <n v="12.5"/>
    <n v="9.1"/>
    <n v="22.5"/>
    <n v="23"/>
    <n v="33.1"/>
    <n v="32.6"/>
    <n v="22.4"/>
    <n v="9.3000000000000007"/>
    <n v="12.5"/>
    <n v="9.1"/>
  </r>
  <r>
    <x v="8"/>
    <x v="55"/>
    <x v="1"/>
    <x v="0"/>
    <x v="0"/>
    <x v="1"/>
    <n v="4"/>
    <n v="1503"/>
    <n v="7507"/>
    <n v="21.48"/>
    <n v="-6.78"/>
    <n v="536"/>
    <n v="50"/>
    <n v="3"/>
    <n v="9"/>
    <n v="12"/>
    <n v="12"/>
    <n v="11"/>
    <n v="20"/>
    <n v="34.700000000000003"/>
    <n v="24.3"/>
    <n v="25.4"/>
    <n v="27.9"/>
    <n v="18.2"/>
    <n v="19.3"/>
    <n v="15"/>
    <n v="10"/>
    <n v="34.700000000000003"/>
    <n v="24.3"/>
    <n v="25.4"/>
    <n v="27.9"/>
    <n v="18.2"/>
    <n v="19.3"/>
    <n v="15"/>
    <n v="10"/>
  </r>
  <r>
    <x v="8"/>
    <x v="25"/>
    <x v="0"/>
    <x v="1"/>
    <x v="1"/>
    <x v="0"/>
    <n v="4"/>
    <n v="1503"/>
    <n v="7507"/>
    <n v="21.48"/>
    <n v="-6.78"/>
    <n v="535"/>
    <n v="51"/>
    <n v="3"/>
    <n v="9"/>
    <n v="12"/>
    <n v="12"/>
    <n v="11"/>
    <n v="35"/>
    <n v="30.5"/>
    <n v="26.7"/>
    <n v="22"/>
    <n v="24.8"/>
    <n v="16.899999999999999"/>
    <n v="19.7"/>
    <n v="26.3"/>
    <n v="22.4"/>
    <n v="30.5"/>
    <n v="26.7"/>
    <n v="22"/>
    <n v="24.8"/>
    <n v="16.899999999999999"/>
    <n v="19.7"/>
    <n v="26.3"/>
    <n v="22.4"/>
  </r>
  <r>
    <x v="8"/>
    <x v="56"/>
    <x v="1"/>
    <x v="1"/>
    <x v="1"/>
    <x v="1"/>
    <n v="4"/>
    <n v="1503"/>
    <n v="7507"/>
    <n v="21.48"/>
    <n v="-6.78"/>
    <n v="534"/>
    <n v="52"/>
    <n v="3"/>
    <n v="9"/>
    <n v="12"/>
    <n v="12"/>
    <n v="11"/>
    <n v="43"/>
    <n v="18.8"/>
    <n v="26.6"/>
    <n v="28.6"/>
    <n v="31.4"/>
    <n v="19.7"/>
    <n v="16.100000000000001"/>
    <n v="21.3"/>
    <n v="23.9"/>
    <n v="18.8"/>
    <n v="26.6"/>
    <n v="28.6"/>
    <n v="31.4"/>
    <n v="19.7"/>
    <n v="16.100000000000001"/>
    <n v="21.3"/>
    <n v="23.9"/>
  </r>
  <r>
    <x v="8"/>
    <x v="26"/>
    <x v="0"/>
    <x v="0"/>
    <x v="1"/>
    <x v="0"/>
    <n v="4"/>
    <n v="1503"/>
    <n v="7507"/>
    <n v="21.48"/>
    <n v="-6.78"/>
    <n v="533"/>
    <n v="53"/>
    <n v="3"/>
    <n v="9"/>
    <n v="12"/>
    <n v="12"/>
    <n v="11"/>
    <n v="51"/>
    <n v="19.7"/>
    <n v="23"/>
    <n v="30.3"/>
    <n v="24"/>
    <n v="26.2"/>
    <n v="20.3"/>
    <n v="24.3"/>
    <n v="23"/>
    <n v="19.7"/>
    <n v="23"/>
    <n v="30.3"/>
    <n v="24"/>
    <n v="26.2"/>
    <n v="20.3"/>
    <n v="24.3"/>
    <n v="23"/>
  </r>
  <r>
    <x v="8"/>
    <x v="57"/>
    <x v="1"/>
    <x v="0"/>
    <x v="1"/>
    <x v="1"/>
    <n v="4"/>
    <n v="1503"/>
    <n v="7507"/>
    <n v="21.48"/>
    <n v="-6.78"/>
    <n v="532"/>
    <n v="54"/>
    <n v="3"/>
    <n v="9"/>
    <n v="12"/>
    <n v="12"/>
    <n v="11"/>
    <n v="50"/>
    <n v="18.7"/>
    <n v="16.7"/>
    <n v="24.7"/>
    <n v="30.8"/>
    <n v="30.5"/>
    <n v="23.7"/>
    <n v="23"/>
    <n v="34.5"/>
    <n v="18.7"/>
    <n v="16.7"/>
    <n v="24.7"/>
    <n v="30.8"/>
    <n v="30.5"/>
    <n v="23.7"/>
    <n v="23"/>
    <n v="34.5"/>
  </r>
  <r>
    <x v="8"/>
    <x v="27"/>
    <x v="1"/>
    <x v="2"/>
    <x v="0"/>
    <x v="1"/>
    <n v="4"/>
    <n v="1503"/>
    <n v="7507"/>
    <n v="21.48"/>
    <n v="-6.78"/>
    <n v="531"/>
    <n v="55"/>
    <n v="3"/>
    <n v="9"/>
    <n v="12"/>
    <n v="12"/>
    <n v="12"/>
    <n v="5"/>
    <n v="13.2"/>
    <n v="22.4"/>
    <n v="31.1"/>
    <n v="26"/>
    <n v="26.9"/>
    <n v="16.8"/>
    <n v="16.899999999999999"/>
    <n v="13"/>
    <n v="13.2"/>
    <n v="22.4"/>
    <n v="31.1"/>
    <n v="26"/>
    <n v="26.9"/>
    <n v="16.8"/>
    <n v="16.899999999999999"/>
    <n v="13"/>
  </r>
  <r>
    <x v="8"/>
    <x v="58"/>
    <x v="0"/>
    <x v="2"/>
    <x v="0"/>
    <x v="0"/>
    <n v="4"/>
    <n v="1503"/>
    <n v="7507"/>
    <n v="21.48"/>
    <n v="-6.78"/>
    <n v="530"/>
    <n v="56"/>
    <n v="3"/>
    <n v="9"/>
    <n v="12"/>
    <n v="12"/>
    <n v="12"/>
    <n v="12"/>
    <n v="21.2"/>
    <n v="30.7"/>
    <n v="29"/>
    <n v="26.7"/>
    <n v="20.6"/>
    <n v="8.9"/>
    <n v="14.4"/>
    <n v="7.1"/>
    <n v="21.2"/>
    <n v="30.7"/>
    <n v="29"/>
    <n v="26.7"/>
    <n v="20.6"/>
    <n v="8.9"/>
    <n v="14.4"/>
    <n v="7.1"/>
  </r>
  <r>
    <x v="8"/>
    <x v="28"/>
    <x v="1"/>
    <x v="3"/>
    <x v="1"/>
    <x v="1"/>
    <n v="4"/>
    <n v="1503"/>
    <n v="7507"/>
    <n v="21.48"/>
    <n v="-6.78"/>
    <n v="529"/>
    <n v="57"/>
    <n v="3"/>
    <n v="9"/>
    <n v="12"/>
    <n v="12"/>
    <n v="12"/>
    <n v="20"/>
    <n v="20.2"/>
    <n v="13.9"/>
    <n v="24"/>
    <n v="28.8"/>
    <n v="25.6"/>
    <n v="19.3"/>
    <n v="22.6"/>
    <n v="30.9"/>
    <n v="20.2"/>
    <n v="13.9"/>
    <n v="24"/>
    <n v="28.8"/>
    <n v="25.6"/>
    <n v="19.3"/>
    <n v="22.6"/>
    <n v="30.9"/>
  </r>
  <r>
    <x v="8"/>
    <x v="59"/>
    <x v="0"/>
    <x v="3"/>
    <x v="1"/>
    <x v="0"/>
    <n v="4"/>
    <n v="1503"/>
    <n v="7507"/>
    <n v="21.48"/>
    <n v="-6.78"/>
    <n v="528"/>
    <n v="58"/>
    <n v="3"/>
    <n v="9"/>
    <n v="12"/>
    <n v="12"/>
    <n v="12"/>
    <n v="27"/>
    <n v="21.9"/>
    <n v="20.399999999999999"/>
    <n v="28.6"/>
    <n v="26.9"/>
    <n v="30"/>
    <n v="22.1"/>
    <n v="20.6"/>
    <n v="30.5"/>
    <n v="21.9"/>
    <n v="20.399999999999999"/>
    <n v="28.6"/>
    <n v="26.9"/>
    <n v="30"/>
    <n v="22.1"/>
    <n v="20.6"/>
    <n v="30.5"/>
  </r>
  <r>
    <x v="8"/>
    <x v="29"/>
    <x v="1"/>
    <x v="1"/>
    <x v="0"/>
    <x v="1"/>
    <n v="4"/>
    <n v="1503"/>
    <n v="7507"/>
    <n v="21.48"/>
    <n v="-6.78"/>
    <n v="527"/>
    <n v="59"/>
    <n v="3"/>
    <n v="9"/>
    <n v="12"/>
    <n v="12"/>
    <n v="12"/>
    <n v="34"/>
    <n v="17.100000000000001"/>
    <n v="17"/>
    <n v="23.2"/>
    <n v="28.8"/>
    <n v="29.5"/>
    <n v="16.399999999999999"/>
    <n v="14.2"/>
    <n v="11.2"/>
    <n v="17.100000000000001"/>
    <n v="17"/>
    <n v="23.2"/>
    <n v="28.8"/>
    <n v="29.5"/>
    <n v="16.399999999999999"/>
    <n v="14.2"/>
    <n v="11.2"/>
  </r>
  <r>
    <x v="8"/>
    <x v="60"/>
    <x v="0"/>
    <x v="1"/>
    <x v="0"/>
    <x v="0"/>
    <n v="4"/>
    <n v="1503"/>
    <n v="7507"/>
    <n v="21.48"/>
    <n v="-6.78"/>
    <n v="526"/>
    <n v="60"/>
    <n v="3"/>
    <n v="9"/>
    <n v="12"/>
    <n v="12"/>
    <n v="12"/>
    <n v="41"/>
    <n v="15.3"/>
    <n v="24.4"/>
    <n v="26.9"/>
    <n v="30.4"/>
    <n v="14.7"/>
    <n v="8.8000000000000007"/>
    <n v="14.4"/>
    <n v="12.5"/>
    <n v="15.3"/>
    <n v="24.4"/>
    <n v="26.9"/>
    <n v="30.4"/>
    <n v="14.7"/>
    <n v="8.8000000000000007"/>
    <n v="14.4"/>
    <n v="12.5"/>
  </r>
  <r>
    <x v="8"/>
    <x v="30"/>
    <x v="0"/>
    <x v="3"/>
    <x v="0"/>
    <x v="0"/>
    <n v="4"/>
    <n v="1503"/>
    <n v="7507"/>
    <n v="21.48"/>
    <n v="-6.78"/>
    <n v="525"/>
    <n v="61"/>
    <n v="3"/>
    <n v="9"/>
    <n v="12"/>
    <n v="12"/>
    <n v="12"/>
    <n v="40"/>
    <n v="34.799999999999997"/>
    <n v="27.1"/>
    <n v="28.8"/>
    <n v="22.6"/>
    <n v="13.2"/>
    <n v="13.3"/>
    <n v="14.8"/>
    <n v="10.199999999999999"/>
    <n v="34.799999999999997"/>
    <n v="27.1"/>
    <n v="28.8"/>
    <n v="22.6"/>
    <n v="13.2"/>
    <n v="13.3"/>
    <n v="14.8"/>
    <n v="10.199999999999999"/>
  </r>
  <r>
    <x v="8"/>
    <x v="61"/>
    <x v="1"/>
    <x v="3"/>
    <x v="0"/>
    <x v="1"/>
    <n v="4"/>
    <n v="1503"/>
    <n v="7507"/>
    <n v="21.48"/>
    <n v="-6.78"/>
    <n v="524"/>
    <n v="62"/>
    <n v="3"/>
    <n v="9"/>
    <n v="12"/>
    <n v="12"/>
    <n v="12"/>
    <n v="54"/>
    <n v="12.3"/>
    <n v="30.3"/>
    <n v="26"/>
    <n v="28.3"/>
    <n v="18.7"/>
    <n v="12.7"/>
    <n v="15.1"/>
    <n v="11.3"/>
    <n v="12.3"/>
    <n v="30.3"/>
    <n v="26"/>
    <n v="28.3"/>
    <n v="18.7"/>
    <n v="12.7"/>
    <n v="15.100000000000001"/>
    <n v="11.3"/>
  </r>
  <r>
    <x v="8"/>
    <x v="31"/>
    <x v="0"/>
    <x v="2"/>
    <x v="1"/>
    <x v="0"/>
    <n v="4"/>
    <n v="1503"/>
    <n v="7507"/>
    <n v="21.48"/>
    <n v="-6.78"/>
    <n v="523"/>
    <n v="63"/>
    <n v="3"/>
    <n v="9"/>
    <n v="12"/>
    <n v="12"/>
    <n v="13"/>
    <n v="1"/>
    <n v="29"/>
    <n v="26.5"/>
    <n v="29.2"/>
    <n v="29.7"/>
    <n v="16.399999999999999"/>
    <n v="17.100000000000001"/>
    <n v="22.7"/>
    <n v="30.5"/>
    <n v="29"/>
    <n v="26.5"/>
    <n v="29.2"/>
    <n v="29.7"/>
    <n v="16.399999999999999"/>
    <n v="17.100000000000001"/>
    <n v="22.7"/>
    <n v="30.5"/>
  </r>
  <r>
    <x v="8"/>
    <x v="62"/>
    <x v="1"/>
    <x v="2"/>
    <x v="1"/>
    <x v="1"/>
    <n v="4"/>
    <n v="1503"/>
    <n v="7507"/>
    <n v="21.48"/>
    <n v="-6.78"/>
    <n v="522"/>
    <n v="64"/>
    <n v="3"/>
    <n v="9"/>
    <n v="12"/>
    <n v="12"/>
    <n v="13"/>
    <n v="0"/>
    <n v="21.7"/>
    <n v="23.8"/>
    <n v="30.3"/>
    <n v="32.6"/>
    <n v="24.5"/>
    <n v="15.4"/>
    <n v="23.8"/>
    <n v="20.100000000000001"/>
    <n v="21.7"/>
    <n v="23.8"/>
    <n v="30.3"/>
    <n v="32.6"/>
    <n v="24.5"/>
    <n v="15.400000000000002"/>
    <n v="23.8"/>
    <n v="20.100000000000001"/>
  </r>
  <r>
    <x v="9"/>
    <x v="0"/>
    <x v="0"/>
    <x v="0"/>
    <x v="0"/>
    <x v="0"/>
    <n v="1"/>
    <n v="1503"/>
    <n v="7525"/>
    <n v="21.48"/>
    <n v="-6.78"/>
    <n v="585"/>
    <n v="1"/>
    <n v="3"/>
    <n v="9"/>
    <n v="12"/>
    <n v="18"/>
    <n v="6"/>
    <n v="7"/>
    <n v="24.5"/>
    <n v="26.7"/>
    <n v="27.3"/>
    <n v="15.4"/>
    <n v="14.4"/>
    <n v="17.2"/>
    <n v="16.600000000000001"/>
    <n v="11.4"/>
    <n v="24.5"/>
    <n v="26.7"/>
    <n v="27.3"/>
    <n v="15.400000000000002"/>
    <n v="14.4"/>
    <n v="17.2"/>
    <n v="16.600000000000001"/>
    <n v="11.4"/>
  </r>
  <r>
    <x v="9"/>
    <x v="32"/>
    <x v="1"/>
    <x v="0"/>
    <x v="0"/>
    <x v="1"/>
    <n v="1"/>
    <n v="1503"/>
    <n v="7525"/>
    <n v="21.48"/>
    <n v="-6.78"/>
    <n v="584"/>
    <n v="2"/>
    <n v="3"/>
    <n v="9"/>
    <n v="12"/>
    <n v="18"/>
    <n v="6"/>
    <n v="13"/>
    <n v="32.5"/>
    <n v="32.299999999999997"/>
    <n v="30.1"/>
    <n v="26.9"/>
    <n v="21"/>
    <n v="15.2"/>
    <n v="15.9"/>
    <n v="10.4"/>
    <n v="32.5"/>
    <n v="32.299999999999997"/>
    <n v="30.1"/>
    <n v="26.9"/>
    <n v="21"/>
    <n v="15.2"/>
    <n v="15.900000000000002"/>
    <n v="10.4"/>
  </r>
  <r>
    <x v="9"/>
    <x v="1"/>
    <x v="1"/>
    <x v="0"/>
    <x v="1"/>
    <x v="1"/>
    <n v="1"/>
    <n v="1503"/>
    <n v="7525"/>
    <n v="21.48"/>
    <n v="-6.78"/>
    <n v="583"/>
    <n v="3"/>
    <n v="3"/>
    <n v="9"/>
    <n v="12"/>
    <n v="18"/>
    <n v="6"/>
    <n v="10"/>
    <n v="17.8"/>
    <n v="18.100000000000001"/>
    <n v="12.5"/>
    <n v="14.5"/>
    <n v="20.2"/>
    <n v="26.1"/>
    <n v="23.6"/>
    <n v="27.7"/>
    <n v="17.8"/>
    <n v="18.100000000000001"/>
    <n v="12.5"/>
    <n v="14.5"/>
    <n v="20.2"/>
    <n v="26.1"/>
    <n v="23.6"/>
    <n v="27.7"/>
  </r>
  <r>
    <x v="9"/>
    <x v="33"/>
    <x v="0"/>
    <x v="0"/>
    <x v="1"/>
    <x v="0"/>
    <n v="1"/>
    <n v="1503"/>
    <n v="7525"/>
    <n v="21.48"/>
    <n v="-6.78"/>
    <n v="582"/>
    <n v="4"/>
    <n v="3"/>
    <n v="9"/>
    <n v="12"/>
    <n v="18"/>
    <n v="6"/>
    <n v="24"/>
    <n v="13"/>
    <n v="9.5"/>
    <n v="22"/>
    <n v="21.7"/>
    <n v="24"/>
    <n v="16.7"/>
    <n v="20.3"/>
    <n v="23.2"/>
    <n v="13"/>
    <n v="9.5"/>
    <n v="22"/>
    <n v="21.7"/>
    <n v="24"/>
    <n v="16.7"/>
    <n v="20.3"/>
    <n v="23.2"/>
  </r>
  <r>
    <x v="9"/>
    <x v="2"/>
    <x v="1"/>
    <x v="1"/>
    <x v="0"/>
    <x v="1"/>
    <n v="1"/>
    <n v="1503"/>
    <n v="7525"/>
    <n v="21.48"/>
    <n v="-6.78"/>
    <n v="581"/>
    <n v="5"/>
    <n v="3"/>
    <n v="9"/>
    <n v="12"/>
    <n v="18"/>
    <n v="6"/>
    <n v="21"/>
    <n v="16.7"/>
    <n v="10.8"/>
    <n v="25.4"/>
    <n v="23.7"/>
    <n v="17.3"/>
    <n v="21.8"/>
    <n v="15.7"/>
    <n v="13.4"/>
    <n v="16.7"/>
    <n v="10.8"/>
    <n v="25.4"/>
    <n v="23.7"/>
    <n v="17.3"/>
    <n v="21.8"/>
    <n v="15.7"/>
    <n v="13.4"/>
  </r>
  <r>
    <x v="9"/>
    <x v="34"/>
    <x v="0"/>
    <x v="1"/>
    <x v="0"/>
    <x v="0"/>
    <n v="1"/>
    <n v="1503"/>
    <n v="7525"/>
    <n v="21.48"/>
    <n v="-6.78"/>
    <n v="580"/>
    <n v="6"/>
    <n v="3"/>
    <n v="9"/>
    <n v="12"/>
    <n v="18"/>
    <n v="6"/>
    <n v="35"/>
    <n v="15.3"/>
    <n v="33.799999999999997"/>
    <n v="28.8"/>
    <n v="26.6"/>
    <n v="26.6"/>
    <n v="10.3"/>
    <n v="13.5"/>
    <n v="8.9"/>
    <n v="15.3"/>
    <n v="33.799999999999997"/>
    <n v="28.8"/>
    <n v="26.6"/>
    <n v="26.6"/>
    <n v="10.3"/>
    <n v="13.5"/>
    <n v="8.9"/>
  </r>
  <r>
    <x v="9"/>
    <x v="3"/>
    <x v="0"/>
    <x v="1"/>
    <x v="1"/>
    <x v="0"/>
    <n v="1"/>
    <n v="1503"/>
    <n v="7525"/>
    <n v="21.48"/>
    <n v="-6.78"/>
    <n v="579"/>
    <n v="7"/>
    <n v="3"/>
    <n v="9"/>
    <n v="12"/>
    <n v="18"/>
    <n v="6"/>
    <n v="41"/>
    <n v="24.9"/>
    <n v="29.3"/>
    <n v="32.1"/>
    <n v="33.799999999999997"/>
    <n v="27.6"/>
    <n v="27.9"/>
    <n v="21"/>
    <n v="18.899999999999999"/>
    <n v="24.9"/>
    <n v="29.3"/>
    <n v="32.1"/>
    <n v="33.799999999999997"/>
    <n v="27.6"/>
    <n v="27.9"/>
    <n v="21"/>
    <n v="18.899999999999999"/>
  </r>
  <r>
    <x v="9"/>
    <x v="35"/>
    <x v="1"/>
    <x v="1"/>
    <x v="1"/>
    <x v="1"/>
    <n v="1"/>
    <n v="1503"/>
    <n v="7525"/>
    <n v="21.48"/>
    <n v="-6.78"/>
    <n v="578"/>
    <n v="8"/>
    <n v="3"/>
    <n v="9"/>
    <n v="12"/>
    <n v="18"/>
    <n v="6"/>
    <n v="47"/>
    <n v="21.6"/>
    <n v="23"/>
    <n v="28.6"/>
    <n v="30.6"/>
    <n v="27.2"/>
    <n v="27.9"/>
    <n v="25"/>
    <n v="26"/>
    <n v="21.6"/>
    <n v="23"/>
    <n v="28.6"/>
    <n v="30.6"/>
    <n v="27.2"/>
    <n v="27.9"/>
    <n v="25"/>
    <n v="26"/>
  </r>
  <r>
    <x v="9"/>
    <x v="4"/>
    <x v="0"/>
    <x v="2"/>
    <x v="0"/>
    <x v="0"/>
    <n v="1"/>
    <n v="1503"/>
    <n v="7525"/>
    <n v="21.48"/>
    <n v="-6.78"/>
    <n v="577"/>
    <n v="9"/>
    <n v="3"/>
    <n v="9"/>
    <n v="12"/>
    <n v="18"/>
    <n v="6"/>
    <n v="55"/>
    <n v="23.7"/>
    <n v="18.8"/>
    <n v="19.600000000000001"/>
    <n v="25.5"/>
    <n v="24.5"/>
    <n v="17.100000000000001"/>
    <n v="13.6"/>
    <n v="11.5"/>
    <n v="23.7"/>
    <n v="18.8"/>
    <n v="19.600000000000001"/>
    <n v="25.5"/>
    <n v="24.5"/>
    <n v="17.100000000000001"/>
    <n v="13.6"/>
    <n v="11.5"/>
  </r>
  <r>
    <x v="9"/>
    <x v="36"/>
    <x v="1"/>
    <x v="2"/>
    <x v="0"/>
    <x v="1"/>
    <n v="1"/>
    <n v="1503"/>
    <n v="7525"/>
    <n v="21.48"/>
    <n v="-6.78"/>
    <n v="576"/>
    <n v="10"/>
    <n v="3"/>
    <n v="9"/>
    <n v="12"/>
    <n v="18"/>
    <n v="7"/>
    <n v="1"/>
    <n v="26.8"/>
    <n v="9.1"/>
    <n v="10.4"/>
    <n v="10.7"/>
    <n v="11.3"/>
    <n v="13.1"/>
    <n v="15.2"/>
    <n v="14.9"/>
    <n v="26.8"/>
    <n v="9.1"/>
    <n v="10.4"/>
    <n v="10.7"/>
    <n v="11.3"/>
    <n v="13.1"/>
    <n v="15.2"/>
    <n v="14.9"/>
  </r>
  <r>
    <x v="9"/>
    <x v="5"/>
    <x v="0"/>
    <x v="3"/>
    <x v="0"/>
    <x v="0"/>
    <n v="1"/>
    <n v="1503"/>
    <n v="7525"/>
    <n v="21.48"/>
    <n v="-6.78"/>
    <n v="575"/>
    <n v="11"/>
    <n v="3"/>
    <n v="9"/>
    <n v="12"/>
    <n v="18"/>
    <n v="7"/>
    <n v="0"/>
    <n v="32.799999999999997"/>
    <n v="30.9"/>
    <n v="25.6"/>
    <n v="24.6"/>
    <n v="20.8"/>
    <n v="18.8"/>
    <n v="15.2"/>
    <n v="12.7"/>
    <n v="32.799999999999997"/>
    <n v="30.9"/>
    <n v="25.6"/>
    <n v="24.6"/>
    <n v="20.8"/>
    <n v="18.8"/>
    <n v="15.2"/>
    <n v="12.7"/>
  </r>
  <r>
    <x v="9"/>
    <x v="37"/>
    <x v="1"/>
    <x v="3"/>
    <x v="0"/>
    <x v="1"/>
    <n v="1"/>
    <n v="1503"/>
    <n v="7525"/>
    <n v="21.48"/>
    <n v="-6.78"/>
    <n v="574"/>
    <n v="12"/>
    <n v="3"/>
    <n v="9"/>
    <n v="12"/>
    <n v="18"/>
    <n v="7"/>
    <n v="13"/>
    <n v="28.3"/>
    <n v="28.5"/>
    <n v="26.1"/>
    <n v="26"/>
    <n v="22.6"/>
    <n v="18.3"/>
    <n v="15.3"/>
    <n v="15"/>
    <n v="28.3"/>
    <n v="28.5"/>
    <n v="26.1"/>
    <n v="26"/>
    <n v="22.6"/>
    <n v="18.3"/>
    <n v="15.3"/>
    <n v="15"/>
  </r>
  <r>
    <x v="9"/>
    <x v="6"/>
    <x v="1"/>
    <x v="3"/>
    <x v="1"/>
    <x v="1"/>
    <n v="1"/>
    <n v="1503"/>
    <n v="7525"/>
    <n v="21.48"/>
    <n v="-6.78"/>
    <n v="573"/>
    <n v="13"/>
    <n v="3"/>
    <n v="9"/>
    <n v="12"/>
    <n v="18"/>
    <n v="7"/>
    <n v="11"/>
    <n v="6.3"/>
    <n v="10.9"/>
    <n v="18.7"/>
    <n v="12"/>
    <n v="14.7"/>
    <n v="19.899999999999999"/>
    <n v="23.7"/>
    <n v="23.7"/>
    <n v="6.3"/>
    <n v="10.9"/>
    <n v="18.7"/>
    <n v="12"/>
    <n v="14.7"/>
    <n v="19.899999999999999"/>
    <n v="23.7"/>
    <n v="23.7"/>
  </r>
  <r>
    <x v="9"/>
    <x v="38"/>
    <x v="0"/>
    <x v="3"/>
    <x v="1"/>
    <x v="0"/>
    <n v="1"/>
    <n v="1503"/>
    <n v="7525"/>
    <n v="21.48"/>
    <n v="-6.78"/>
    <n v="572"/>
    <n v="14"/>
    <n v="3"/>
    <n v="9"/>
    <n v="12"/>
    <n v="18"/>
    <n v="7"/>
    <n v="25"/>
    <n v="23.8"/>
    <n v="24.9"/>
    <n v="17.8"/>
    <n v="19.7"/>
    <n v="21"/>
    <n v="20.9"/>
    <n v="22.1"/>
    <n v="24.1"/>
    <n v="23.8"/>
    <n v="24.9"/>
    <n v="17.8"/>
    <n v="19.7"/>
    <n v="21"/>
    <n v="20.9"/>
    <n v="22.1"/>
    <n v="24.1"/>
  </r>
  <r>
    <x v="9"/>
    <x v="7"/>
    <x v="0"/>
    <x v="2"/>
    <x v="1"/>
    <x v="0"/>
    <n v="1"/>
    <n v="1503"/>
    <n v="7525"/>
    <n v="21.48"/>
    <n v="-6.78"/>
    <n v="571"/>
    <n v="15"/>
    <n v="3"/>
    <n v="9"/>
    <n v="12"/>
    <n v="18"/>
    <n v="7"/>
    <n v="33"/>
    <n v="33"/>
    <n v="24.9"/>
    <n v="23.6"/>
    <n v="25"/>
    <n v="18.8"/>
    <n v="19.399999999999999"/>
    <n v="20"/>
    <n v="21.3"/>
    <n v="33"/>
    <n v="24.9"/>
    <n v="23.6"/>
    <n v="25"/>
    <n v="18.8"/>
    <n v="19.399999999999999"/>
    <n v="20"/>
    <n v="21.3"/>
  </r>
  <r>
    <x v="9"/>
    <x v="39"/>
    <x v="1"/>
    <x v="2"/>
    <x v="1"/>
    <x v="1"/>
    <n v="1"/>
    <n v="1503"/>
    <n v="7525"/>
    <n v="21.48"/>
    <n v="-6.78"/>
    <n v="570"/>
    <n v="16"/>
    <n v="3"/>
    <n v="9"/>
    <n v="12"/>
    <n v="18"/>
    <n v="7"/>
    <n v="31"/>
    <n v="28.2"/>
    <n v="27.3"/>
    <n v="26.2"/>
    <n v="22"/>
    <n v="23.3"/>
    <n v="18.3"/>
    <n v="20.100000000000001"/>
    <n v="23.3"/>
    <n v="28.2"/>
    <n v="27.3"/>
    <n v="26.2"/>
    <n v="22"/>
    <n v="23.3"/>
    <n v="18.3"/>
    <n v="20.100000000000001"/>
    <n v="23.3"/>
  </r>
  <r>
    <x v="9"/>
    <x v="8"/>
    <x v="1"/>
    <x v="0"/>
    <x v="1"/>
    <x v="1"/>
    <n v="2"/>
    <n v="1503"/>
    <n v="7525"/>
    <n v="21.48"/>
    <n v="-6.78"/>
    <n v="569"/>
    <n v="17"/>
    <n v="3"/>
    <n v="9"/>
    <n v="12"/>
    <n v="18"/>
    <n v="7"/>
    <n v="45"/>
    <n v="21.4"/>
    <n v="32.6"/>
    <n v="27.3"/>
    <n v="17"/>
    <n v="26.4"/>
    <n v="13.5"/>
    <n v="16.399999999999999"/>
    <n v="18"/>
    <n v="21.4"/>
    <n v="32.6"/>
    <n v="27.3"/>
    <n v="17"/>
    <n v="26.4"/>
    <n v="13.5"/>
    <n v="16.399999999999999"/>
    <n v="18"/>
  </r>
  <r>
    <x v="9"/>
    <x v="40"/>
    <x v="0"/>
    <x v="0"/>
    <x v="1"/>
    <x v="0"/>
    <n v="2"/>
    <n v="1503"/>
    <n v="7525"/>
    <n v="21.48"/>
    <n v="-6.78"/>
    <n v="568"/>
    <n v="18"/>
    <n v="3"/>
    <n v="9"/>
    <n v="12"/>
    <n v="18"/>
    <n v="7"/>
    <n v="52"/>
    <n v="28.7"/>
    <n v="28.4"/>
    <n v="21.2"/>
    <n v="22.3"/>
    <n v="26.1"/>
    <n v="20.100000000000001"/>
    <n v="21.2"/>
    <n v="17.399999999999999"/>
    <n v="28.7"/>
    <n v="28.4"/>
    <n v="21.2"/>
    <n v="22.3"/>
    <n v="26.1"/>
    <n v="20.100000000000001"/>
    <n v="21.2"/>
    <n v="17.399999999999999"/>
  </r>
  <r>
    <x v="9"/>
    <x v="9"/>
    <x v="1"/>
    <x v="3"/>
    <x v="1"/>
    <x v="1"/>
    <n v="2"/>
    <n v="1503"/>
    <n v="7525"/>
    <n v="21.48"/>
    <n v="-6.78"/>
    <n v="567"/>
    <n v="19"/>
    <n v="3"/>
    <n v="9"/>
    <n v="12"/>
    <n v="18"/>
    <n v="7"/>
    <n v="57"/>
    <n v="24.7"/>
    <n v="26.9"/>
    <n v="28.4"/>
    <n v="23.3"/>
    <n v="27.1"/>
    <n v="21.3"/>
    <n v="21"/>
    <n v="24"/>
    <n v="24.7"/>
    <n v="26.9"/>
    <n v="28.4"/>
    <n v="23.3"/>
    <n v="27.1"/>
    <n v="21.3"/>
    <n v="21"/>
    <n v="24"/>
  </r>
  <r>
    <x v="9"/>
    <x v="41"/>
    <x v="0"/>
    <x v="3"/>
    <x v="1"/>
    <x v="0"/>
    <n v="2"/>
    <n v="1503"/>
    <n v="7525"/>
    <n v="21.48"/>
    <n v="-6.78"/>
    <n v="566"/>
    <n v="20"/>
    <n v="3"/>
    <n v="9"/>
    <n v="12"/>
    <n v="18"/>
    <n v="8"/>
    <n v="3"/>
    <n v="19.5"/>
    <n v="18.2"/>
    <n v="24.4"/>
    <n v="28.1"/>
    <n v="20.6"/>
    <n v="16.3"/>
    <n v="17.399999999999999"/>
    <n v="22.1"/>
    <n v="19.5"/>
    <n v="18.2"/>
    <n v="24.4"/>
    <n v="28.1"/>
    <n v="20.6"/>
    <n v="16.3"/>
    <n v="17.399999999999999"/>
    <n v="22.1"/>
  </r>
  <r>
    <x v="9"/>
    <x v="10"/>
    <x v="1"/>
    <x v="2"/>
    <x v="0"/>
    <x v="1"/>
    <n v="2"/>
    <n v="1503"/>
    <n v="7525"/>
    <n v="21.48"/>
    <n v="-6.78"/>
    <n v="565"/>
    <n v="21"/>
    <n v="3"/>
    <n v="9"/>
    <n v="12"/>
    <n v="18"/>
    <n v="8"/>
    <n v="11"/>
    <n v="35"/>
    <n v="26.7"/>
    <n v="19.600000000000001"/>
    <n v="26.4"/>
    <n v="18.399999999999999"/>
    <n v="15"/>
    <n v="14.2"/>
    <n v="12.4"/>
    <n v="35"/>
    <n v="26.7"/>
    <n v="19.600000000000001"/>
    <n v="26.4"/>
    <n v="18.399999999999999"/>
    <n v="15"/>
    <n v="14.2"/>
    <n v="12.4"/>
  </r>
  <r>
    <x v="9"/>
    <x v="42"/>
    <x v="0"/>
    <x v="2"/>
    <x v="0"/>
    <x v="0"/>
    <n v="2"/>
    <n v="1503"/>
    <n v="7525"/>
    <n v="21.48"/>
    <n v="-6.78"/>
    <n v="564"/>
    <n v="22"/>
    <n v="3"/>
    <n v="9"/>
    <n v="12"/>
    <n v="18"/>
    <n v="8"/>
    <n v="17"/>
    <n v="27.9"/>
    <n v="13.2"/>
    <n v="17.8"/>
    <n v="18.3"/>
    <n v="14.5"/>
    <n v="15.4"/>
    <n v="15.1"/>
    <n v="11.3"/>
    <n v="27.9"/>
    <n v="13.2"/>
    <n v="17.8"/>
    <n v="18.3"/>
    <n v="14.5"/>
    <n v="15.400000000000002"/>
    <n v="15.100000000000001"/>
    <n v="11.3"/>
  </r>
  <r>
    <x v="9"/>
    <x v="11"/>
    <x v="0"/>
    <x v="1"/>
    <x v="1"/>
    <x v="0"/>
    <n v="2"/>
    <n v="1503"/>
    <n v="7525"/>
    <n v="21.48"/>
    <n v="-6.78"/>
    <n v="563"/>
    <n v="23"/>
    <n v="3"/>
    <n v="9"/>
    <n v="12"/>
    <n v="18"/>
    <n v="8"/>
    <n v="23"/>
    <n v="31.1"/>
    <n v="28.5"/>
    <n v="28.2"/>
    <n v="27.5"/>
    <n v="27.2"/>
    <n v="23.5"/>
    <n v="20.8"/>
    <n v="20.399999999999999"/>
    <n v="31.1"/>
    <n v="28.5"/>
    <n v="28.2"/>
    <n v="27.5"/>
    <n v="27.2"/>
    <n v="23.5"/>
    <n v="20.8"/>
    <n v="20.399999999999999"/>
  </r>
  <r>
    <x v="9"/>
    <x v="43"/>
    <x v="1"/>
    <x v="1"/>
    <x v="1"/>
    <x v="1"/>
    <n v="2"/>
    <n v="1503"/>
    <n v="7525"/>
    <n v="21.48"/>
    <n v="-6.78"/>
    <n v="562"/>
    <n v="24"/>
    <n v="3"/>
    <n v="9"/>
    <n v="12"/>
    <n v="18"/>
    <n v="8"/>
    <n v="21"/>
    <n v="24.4"/>
    <n v="14.1"/>
    <n v="17.8"/>
    <n v="23.1"/>
    <n v="25.4"/>
    <n v="17.899999999999999"/>
    <n v="22.9"/>
    <n v="21.5"/>
    <n v="24.4"/>
    <n v="14.1"/>
    <n v="17.8"/>
    <n v="23.1"/>
    <n v="25.4"/>
    <n v="17.899999999999999"/>
    <n v="22.9"/>
    <n v="21.5"/>
  </r>
  <r>
    <x v="9"/>
    <x v="12"/>
    <x v="1"/>
    <x v="0"/>
    <x v="0"/>
    <x v="1"/>
    <n v="2"/>
    <n v="1503"/>
    <n v="7525"/>
    <n v="21.48"/>
    <n v="-6.78"/>
    <n v="561"/>
    <n v="25"/>
    <n v="3"/>
    <n v="9"/>
    <n v="12"/>
    <n v="18"/>
    <n v="8"/>
    <n v="35"/>
    <n v="30.8"/>
    <n v="28.7"/>
    <n v="23.2"/>
    <n v="17.100000000000001"/>
    <n v="24.8"/>
    <n v="22.6"/>
    <n v="15.7"/>
    <n v="10.4"/>
    <n v="30.8"/>
    <n v="28.7"/>
    <n v="23.2"/>
    <n v="17.100000000000001"/>
    <n v="24.8"/>
    <n v="22.6"/>
    <n v="15.7"/>
    <n v="10.4"/>
  </r>
  <r>
    <x v="9"/>
    <x v="44"/>
    <x v="0"/>
    <x v="0"/>
    <x v="0"/>
    <x v="0"/>
    <n v="2"/>
    <n v="1503"/>
    <n v="7525"/>
    <n v="21.48"/>
    <n v="-6.78"/>
    <n v="560"/>
    <n v="26"/>
    <n v="3"/>
    <n v="9"/>
    <n v="12"/>
    <n v="18"/>
    <n v="8"/>
    <n v="41"/>
    <n v="33.799999999999997"/>
    <n v="31.1"/>
    <n v="27.5"/>
    <n v="19.8"/>
    <n v="12"/>
    <n v="13.3"/>
    <n v="15"/>
    <n v="11.6"/>
    <n v="33.799999999999997"/>
    <n v="31.1"/>
    <n v="27.5"/>
    <n v="19.8"/>
    <n v="12"/>
    <n v="13.3"/>
    <n v="15"/>
    <n v="11.6"/>
  </r>
  <r>
    <x v="9"/>
    <x v="13"/>
    <x v="1"/>
    <x v="1"/>
    <x v="0"/>
    <x v="1"/>
    <n v="2"/>
    <n v="1503"/>
    <n v="7525"/>
    <n v="21.48"/>
    <n v="-6.78"/>
    <n v="559"/>
    <n v="27"/>
    <n v="3"/>
    <n v="9"/>
    <n v="12"/>
    <n v="18"/>
    <n v="8"/>
    <n v="46"/>
    <n v="21.4"/>
    <n v="22.8"/>
    <n v="32.700000000000003"/>
    <n v="24"/>
    <n v="24.3"/>
    <n v="14.2"/>
    <n v="14.1"/>
    <n v="12.7"/>
    <n v="21.4"/>
    <n v="22.8"/>
    <n v="32.700000000000003"/>
    <n v="24"/>
    <n v="24.3"/>
    <n v="14.2"/>
    <n v="14.1"/>
    <n v="12.7"/>
  </r>
  <r>
    <x v="9"/>
    <x v="45"/>
    <x v="0"/>
    <x v="1"/>
    <x v="0"/>
    <x v="0"/>
    <n v="2"/>
    <n v="1503"/>
    <n v="7525"/>
    <n v="21.48"/>
    <n v="-6.78"/>
    <n v="558"/>
    <n v="28"/>
    <n v="3"/>
    <n v="9"/>
    <n v="12"/>
    <n v="18"/>
    <n v="8"/>
    <n v="53"/>
    <n v="16.600000000000001"/>
    <n v="19.899999999999999"/>
    <n v="27.1"/>
    <n v="20.6"/>
    <n v="21.7"/>
    <n v="10.1"/>
    <n v="13"/>
    <n v="12.1"/>
    <n v="16.600000000000001"/>
    <n v="19.899999999999999"/>
    <n v="27.1"/>
    <n v="20.6"/>
    <n v="21.7"/>
    <n v="10.1"/>
    <n v="13"/>
    <n v="12.1"/>
  </r>
  <r>
    <x v="9"/>
    <x v="14"/>
    <x v="0"/>
    <x v="2"/>
    <x v="1"/>
    <x v="0"/>
    <n v="2"/>
    <n v="1503"/>
    <n v="7525"/>
    <n v="21.48"/>
    <n v="-6.78"/>
    <n v="557"/>
    <n v="29"/>
    <n v="3"/>
    <n v="9"/>
    <n v="12"/>
    <n v="18"/>
    <n v="8"/>
    <n v="50"/>
    <n v="18"/>
    <n v="29.3"/>
    <n v="32.9"/>
    <n v="26.7"/>
    <n v="21.7"/>
    <n v="15.7"/>
    <n v="22.1"/>
    <n v="17.5"/>
    <n v="18"/>
    <n v="29.3"/>
    <n v="32.9"/>
    <n v="26.7"/>
    <n v="21.7"/>
    <n v="15.7"/>
    <n v="22.1"/>
    <n v="17.5"/>
  </r>
  <r>
    <x v="9"/>
    <x v="63"/>
    <x v="1"/>
    <x v="2"/>
    <x v="1"/>
    <x v="1"/>
    <n v="2"/>
    <n v="1503"/>
    <n v="7525"/>
    <n v="21.48"/>
    <n v="-6.78"/>
    <n v="556"/>
    <n v="30"/>
    <n v="3"/>
    <n v="9"/>
    <n v="12"/>
    <n v="18"/>
    <n v="9"/>
    <n v="4"/>
    <n v="31.6"/>
    <n v="24.1"/>
    <n v="20.399999999999999"/>
    <n v="14.9"/>
    <n v="22.1"/>
    <n v="19.5"/>
    <n v="19.8"/>
    <n v="20.8"/>
    <n v="31.6"/>
    <n v="24.1"/>
    <n v="20.399999999999999"/>
    <n v="14.900000000000002"/>
    <n v="22.1"/>
    <n v="19.5"/>
    <n v="19.8"/>
    <n v="20.8"/>
  </r>
  <r>
    <x v="9"/>
    <x v="15"/>
    <x v="0"/>
    <x v="3"/>
    <x v="0"/>
    <x v="0"/>
    <n v="2"/>
    <n v="1503"/>
    <n v="7525"/>
    <n v="21.48"/>
    <n v="-6.78"/>
    <n v="555"/>
    <n v="31"/>
    <n v="3"/>
    <n v="9"/>
    <n v="12"/>
    <n v="18"/>
    <n v="9"/>
    <n v="10"/>
    <n v="19.8"/>
    <n v="16.2"/>
    <n v="15.8"/>
    <n v="22.6"/>
    <n v="10.7"/>
    <n v="11.4"/>
    <n v="14.7"/>
    <n v="11.8"/>
    <n v="19.8"/>
    <n v="16.2"/>
    <n v="15.8"/>
    <n v="22.6"/>
    <n v="10.7"/>
    <n v="11.4"/>
    <n v="14.7"/>
    <n v="11.8"/>
  </r>
  <r>
    <x v="9"/>
    <x v="46"/>
    <x v="1"/>
    <x v="3"/>
    <x v="0"/>
    <x v="1"/>
    <n v="2"/>
    <n v="1503"/>
    <n v="7525"/>
    <n v="21.48"/>
    <n v="-6.78"/>
    <n v="554"/>
    <n v="32"/>
    <n v="3"/>
    <n v="9"/>
    <n v="12"/>
    <n v="18"/>
    <n v="9"/>
    <n v="16"/>
    <n v="34.700000000000003"/>
    <n v="30.9"/>
    <n v="27.2"/>
    <n v="25.5"/>
    <n v="16.399999999999999"/>
    <n v="18.399999999999999"/>
    <n v="15.4"/>
    <n v="8.9"/>
    <n v="34.700000000000003"/>
    <n v="30.9"/>
    <n v="27.2"/>
    <n v="25.5"/>
    <n v="16.399999999999999"/>
    <n v="18.399999999999999"/>
    <n v="15.400000000000002"/>
    <n v="8.9"/>
  </r>
  <r>
    <x v="9"/>
    <x v="16"/>
    <x v="0"/>
    <x v="3"/>
    <x v="1"/>
    <x v="0"/>
    <n v="3"/>
    <n v="1503"/>
    <n v="7525"/>
    <n v="21.48"/>
    <n v="-6.78"/>
    <n v="553"/>
    <n v="33"/>
    <n v="3"/>
    <n v="9"/>
    <n v="12"/>
    <n v="18"/>
    <n v="9"/>
    <n v="22"/>
    <n v="36.1"/>
    <n v="32"/>
    <n v="27.6"/>
    <n v="30.7"/>
    <n v="18.600000000000001"/>
    <n v="22.7"/>
    <n v="23.2"/>
    <n v="19.399999999999999"/>
    <n v="36.1"/>
    <n v="32"/>
    <n v="27.6"/>
    <n v="30.7"/>
    <n v="18.600000000000001"/>
    <n v="22.7"/>
    <n v="23.2"/>
    <n v="19.399999999999999"/>
  </r>
  <r>
    <x v="9"/>
    <x v="47"/>
    <x v="1"/>
    <x v="3"/>
    <x v="1"/>
    <x v="1"/>
    <n v="3"/>
    <n v="1503"/>
    <n v="7525"/>
    <n v="21.48"/>
    <n v="-6.78"/>
    <n v="552"/>
    <n v="34"/>
    <n v="3"/>
    <n v="9"/>
    <n v="12"/>
    <n v="18"/>
    <n v="9"/>
    <n v="20"/>
    <n v="32.299999999999997"/>
    <n v="25.3"/>
    <n v="21.8"/>
    <n v="27"/>
    <n v="15.5"/>
    <n v="19.899999999999999"/>
    <n v="19.7"/>
    <n v="25.8"/>
    <n v="32.299999999999997"/>
    <n v="25.3"/>
    <n v="21.8"/>
    <n v="27"/>
    <n v="15.5"/>
    <n v="19.899999999999999"/>
    <n v="19.7"/>
    <n v="25.8"/>
  </r>
  <r>
    <x v="9"/>
    <x v="17"/>
    <x v="1"/>
    <x v="2"/>
    <x v="0"/>
    <x v="1"/>
    <n v="3"/>
    <n v="1503"/>
    <n v="7525"/>
    <n v="21.48"/>
    <n v="-6.78"/>
    <n v="551"/>
    <n v="35"/>
    <n v="3"/>
    <n v="9"/>
    <n v="12"/>
    <n v="18"/>
    <n v="9"/>
    <n v="33"/>
    <n v="27.6"/>
    <n v="21.9"/>
    <n v="27.6"/>
    <n v="24.4"/>
    <n v="21.6"/>
    <n v="14.9"/>
    <n v="14.9"/>
    <n v="11.6"/>
    <n v="27.6"/>
    <n v="21.9"/>
    <n v="27.6"/>
    <n v="24.4"/>
    <n v="21.6"/>
    <n v="14.900000000000002"/>
    <n v="14.900000000000002"/>
    <n v="11.6"/>
  </r>
  <r>
    <x v="9"/>
    <x v="48"/>
    <x v="0"/>
    <x v="2"/>
    <x v="0"/>
    <x v="0"/>
    <n v="3"/>
    <n v="1503"/>
    <n v="7525"/>
    <n v="21.48"/>
    <n v="-6.78"/>
    <n v="550"/>
    <n v="36"/>
    <n v="3"/>
    <n v="9"/>
    <n v="12"/>
    <n v="18"/>
    <n v="9"/>
    <n v="40"/>
    <n v="24.6"/>
    <n v="5.0999999999999996"/>
    <n v="17.600000000000001"/>
    <n v="21.4"/>
    <n v="16.7"/>
    <n v="8.5"/>
    <n v="12.2"/>
    <n v="13.1"/>
    <n v="24.6"/>
    <n v="5.0999999999999996"/>
    <n v="17.600000000000001"/>
    <n v="21.4"/>
    <n v="16.7"/>
    <n v="8.5"/>
    <n v="12.2"/>
    <n v="13.1"/>
  </r>
  <r>
    <x v="9"/>
    <x v="18"/>
    <x v="0"/>
    <x v="2"/>
    <x v="1"/>
    <x v="0"/>
    <n v="3"/>
    <n v="1503"/>
    <n v="7525"/>
    <n v="21.48"/>
    <n v="-6.78"/>
    <n v="549"/>
    <n v="37"/>
    <n v="3"/>
    <n v="9"/>
    <n v="12"/>
    <n v="18"/>
    <n v="9"/>
    <n v="41"/>
    <n v="21.2"/>
    <n v="16.3"/>
    <n v="14.7"/>
    <n v="24.9"/>
    <n v="19"/>
    <n v="18.8"/>
    <n v="20.5"/>
    <n v="17.2"/>
    <n v="21.2"/>
    <n v="16.3"/>
    <n v="14.7"/>
    <n v="24.9"/>
    <n v="19"/>
    <n v="18.8"/>
    <n v="20.5"/>
    <n v="17.2"/>
  </r>
  <r>
    <x v="9"/>
    <x v="49"/>
    <x v="1"/>
    <x v="2"/>
    <x v="1"/>
    <x v="1"/>
    <n v="3"/>
    <n v="1503"/>
    <n v="7525"/>
    <n v="21.48"/>
    <n v="-6.78"/>
    <n v="548"/>
    <n v="38"/>
    <n v="3"/>
    <n v="9"/>
    <n v="12"/>
    <n v="18"/>
    <n v="9"/>
    <n v="55"/>
    <n v="16.600000000000001"/>
    <n v="18.3"/>
    <n v="32.9"/>
    <n v="24.8"/>
    <n v="27"/>
    <n v="20.5"/>
    <n v="23.4"/>
    <n v="20"/>
    <n v="16.600000000000001"/>
    <n v="18.3"/>
    <n v="32.9"/>
    <n v="24.8"/>
    <n v="27"/>
    <n v="20.5"/>
    <n v="23.4"/>
    <n v="20"/>
  </r>
  <r>
    <x v="9"/>
    <x v="19"/>
    <x v="1"/>
    <x v="0"/>
    <x v="0"/>
    <x v="1"/>
    <n v="3"/>
    <n v="1503"/>
    <n v="7525"/>
    <n v="21.48"/>
    <n v="-6.78"/>
    <n v="547"/>
    <n v="39"/>
    <n v="3"/>
    <n v="9"/>
    <n v="12"/>
    <n v="18"/>
    <n v="10"/>
    <n v="1"/>
    <n v="17.600000000000001"/>
    <n v="20.7"/>
    <n v="31.5"/>
    <n v="15.5"/>
    <n v="23"/>
    <n v="13.3"/>
    <n v="14.3"/>
    <n v="17.2"/>
    <n v="17.600000000000001"/>
    <n v="20.7"/>
    <n v="31.5"/>
    <n v="15.5"/>
    <n v="23"/>
    <n v="13.3"/>
    <n v="14.3"/>
    <n v="17.2"/>
  </r>
  <r>
    <x v="9"/>
    <x v="50"/>
    <x v="0"/>
    <x v="0"/>
    <x v="0"/>
    <x v="0"/>
    <n v="3"/>
    <n v="1503"/>
    <n v="7525"/>
    <n v="21.48"/>
    <n v="-6.78"/>
    <n v="546"/>
    <n v="40"/>
    <n v="3"/>
    <n v="9"/>
    <n v="12"/>
    <n v="18"/>
    <n v="10"/>
    <n v="7"/>
    <n v="18.3"/>
    <n v="12.2"/>
    <n v="29.9"/>
    <n v="22.5"/>
    <n v="12.9"/>
    <n v="17.5"/>
    <n v="13.6"/>
    <n v="8.9"/>
    <n v="18.3"/>
    <n v="12.2"/>
    <n v="29.9"/>
    <n v="22.5"/>
    <n v="12.9"/>
    <n v="17.5"/>
    <n v="13.6"/>
    <n v="8.9"/>
  </r>
  <r>
    <x v="9"/>
    <x v="20"/>
    <x v="0"/>
    <x v="0"/>
    <x v="1"/>
    <x v="0"/>
    <n v="3"/>
    <n v="1503"/>
    <n v="7525"/>
    <n v="21.48"/>
    <n v="-6.78"/>
    <n v="545"/>
    <n v="41"/>
    <n v="3"/>
    <n v="9"/>
    <n v="12"/>
    <n v="18"/>
    <n v="10"/>
    <n v="13"/>
    <n v="27.5"/>
    <n v="21.6"/>
    <n v="30.9"/>
    <n v="28.6"/>
    <n v="28.1"/>
    <n v="22.3"/>
    <n v="23.7"/>
    <n v="25.1"/>
    <n v="27.5"/>
    <n v="21.6"/>
    <n v="30.9"/>
    <n v="28.6"/>
    <n v="28.1"/>
    <n v="22.3"/>
    <n v="23.7"/>
    <n v="25.1"/>
  </r>
  <r>
    <x v="9"/>
    <x v="51"/>
    <x v="1"/>
    <x v="0"/>
    <x v="1"/>
    <x v="1"/>
    <n v="3"/>
    <n v="1503"/>
    <n v="7525"/>
    <n v="21.48"/>
    <n v="-6.78"/>
    <n v="544"/>
    <n v="42"/>
    <n v="3"/>
    <n v="9"/>
    <n v="12"/>
    <n v="18"/>
    <n v="10"/>
    <n v="10"/>
    <n v="29.9"/>
    <n v="25.6"/>
    <n v="28.1"/>
    <n v="17.899999999999999"/>
    <n v="27.2"/>
    <n v="16.7"/>
    <n v="21"/>
    <n v="21.4"/>
    <n v="29.9"/>
    <n v="25.6"/>
    <n v="28.1"/>
    <n v="17.899999999999999"/>
    <n v="27.2"/>
    <n v="16.7"/>
    <n v="21"/>
    <n v="21.4"/>
  </r>
  <r>
    <x v="9"/>
    <x v="21"/>
    <x v="0"/>
    <x v="1"/>
    <x v="1"/>
    <x v="0"/>
    <n v="3"/>
    <n v="1503"/>
    <n v="7525"/>
    <n v="21.48"/>
    <n v="-6.78"/>
    <n v="543"/>
    <n v="43"/>
    <n v="3"/>
    <n v="9"/>
    <n v="12"/>
    <n v="18"/>
    <n v="10"/>
    <n v="24"/>
    <n v="13.5"/>
    <n v="15.6"/>
    <n v="12.8"/>
    <n v="28.4"/>
    <n v="23.5"/>
    <n v="21.2"/>
    <n v="21.3"/>
    <n v="20"/>
    <n v="13.5"/>
    <n v="15.600000000000001"/>
    <n v="12.8"/>
    <n v="28.4"/>
    <n v="23.5"/>
    <n v="21.2"/>
    <n v="21.3"/>
    <n v="20"/>
  </r>
  <r>
    <x v="9"/>
    <x v="52"/>
    <x v="1"/>
    <x v="1"/>
    <x v="1"/>
    <x v="1"/>
    <n v="3"/>
    <n v="1503"/>
    <n v="7525"/>
    <n v="21.48"/>
    <n v="-6.78"/>
    <n v="542"/>
    <n v="44"/>
    <n v="3"/>
    <n v="9"/>
    <n v="12"/>
    <n v="18"/>
    <n v="10"/>
    <n v="30"/>
    <n v="15.3"/>
    <n v="25"/>
    <n v="16.899999999999999"/>
    <n v="23.8"/>
    <n v="27.3"/>
    <n v="20.7"/>
    <n v="22.9"/>
    <n v="20.5"/>
    <n v="15.3"/>
    <n v="25"/>
    <n v="16.899999999999999"/>
    <n v="23.8"/>
    <n v="27.3"/>
    <n v="20.7"/>
    <n v="22.9"/>
    <n v="20.5"/>
  </r>
  <r>
    <x v="9"/>
    <x v="22"/>
    <x v="0"/>
    <x v="3"/>
    <x v="0"/>
    <x v="0"/>
    <n v="3"/>
    <n v="1503"/>
    <n v="7525"/>
    <n v="21.48"/>
    <n v="-6.78"/>
    <n v="541"/>
    <n v="45"/>
    <n v="3"/>
    <n v="9"/>
    <n v="12"/>
    <n v="18"/>
    <n v="10"/>
    <n v="36"/>
    <n v="17.7"/>
    <n v="26.4"/>
    <n v="28"/>
    <n v="23.5"/>
    <n v="25.1"/>
    <n v="9.9"/>
    <n v="13"/>
    <n v="10"/>
    <n v="17.7"/>
    <n v="26.4"/>
    <n v="28"/>
    <n v="23.5"/>
    <n v="25.1"/>
    <n v="9.9"/>
    <n v="13"/>
    <n v="10"/>
  </r>
  <r>
    <x v="9"/>
    <x v="53"/>
    <x v="1"/>
    <x v="3"/>
    <x v="0"/>
    <x v="1"/>
    <n v="3"/>
    <n v="1503"/>
    <n v="7525"/>
    <n v="21.48"/>
    <n v="-6.78"/>
    <n v="540"/>
    <n v="46"/>
    <n v="3"/>
    <n v="9"/>
    <n v="12"/>
    <n v="18"/>
    <n v="10"/>
    <n v="41"/>
    <n v="36"/>
    <n v="26.6"/>
    <n v="27.7"/>
    <n v="29"/>
    <n v="14.9"/>
    <n v="12.2"/>
    <n v="15.9"/>
    <n v="13.3"/>
    <n v="36"/>
    <n v="26.6"/>
    <n v="27.7"/>
    <n v="29"/>
    <n v="14.900000000000002"/>
    <n v="12.2"/>
    <n v="15.900000000000002"/>
    <n v="13.3"/>
  </r>
  <r>
    <x v="9"/>
    <x v="23"/>
    <x v="0"/>
    <x v="1"/>
    <x v="0"/>
    <x v="0"/>
    <n v="3"/>
    <n v="1503"/>
    <n v="7525"/>
    <n v="21.48"/>
    <n v="-6.78"/>
    <n v="539"/>
    <n v="47"/>
    <n v="3"/>
    <n v="9"/>
    <n v="12"/>
    <n v="18"/>
    <n v="10"/>
    <n v="47"/>
    <n v="13.6"/>
    <n v="24.7"/>
    <n v="28.9"/>
    <n v="26.1"/>
    <n v="19.100000000000001"/>
    <n v="11.2"/>
    <n v="13.5"/>
    <n v="11"/>
    <n v="13.6"/>
    <n v="24.7"/>
    <n v="28.9"/>
    <n v="26.1"/>
    <n v="19.100000000000001"/>
    <n v="11.2"/>
    <n v="13.5"/>
    <n v="11"/>
  </r>
  <r>
    <x v="9"/>
    <x v="54"/>
    <x v="1"/>
    <x v="1"/>
    <x v="0"/>
    <x v="1"/>
    <n v="3"/>
    <n v="1503"/>
    <n v="7525"/>
    <n v="21.48"/>
    <n v="-6.78"/>
    <n v="538"/>
    <n v="48"/>
    <n v="3"/>
    <n v="9"/>
    <n v="12"/>
    <n v="18"/>
    <n v="10"/>
    <n v="53"/>
    <n v="23.4"/>
    <n v="24.3"/>
    <n v="31.2"/>
    <n v="30.5"/>
    <n v="10.8"/>
    <n v="9.5"/>
    <n v="14.5"/>
    <n v="13.6"/>
    <n v="23.4"/>
    <n v="24.3"/>
    <n v="31.2"/>
    <n v="30.5"/>
    <n v="10.8"/>
    <n v="9.5"/>
    <n v="14.5"/>
    <n v="13.6"/>
  </r>
  <r>
    <x v="9"/>
    <x v="24"/>
    <x v="0"/>
    <x v="0"/>
    <x v="0"/>
    <x v="0"/>
    <n v="4"/>
    <n v="1503"/>
    <n v="7525"/>
    <n v="21.48"/>
    <n v="-6.78"/>
    <n v="537"/>
    <n v="49"/>
    <n v="3"/>
    <n v="9"/>
    <n v="12"/>
    <n v="18"/>
    <n v="10"/>
    <n v="50"/>
    <n v="22.5"/>
    <n v="22.9"/>
    <n v="33.1"/>
    <n v="32.200000000000003"/>
    <n v="21.1"/>
    <n v="7.5"/>
    <n v="11.2"/>
    <n v="9.6999999999999993"/>
    <n v="22.5"/>
    <n v="22.9"/>
    <n v="33.1"/>
    <n v="32.200000000000003"/>
    <n v="21.1"/>
    <n v="7.5"/>
    <n v="11.2"/>
    <n v="9.6999999999999993"/>
  </r>
  <r>
    <x v="9"/>
    <x v="55"/>
    <x v="1"/>
    <x v="0"/>
    <x v="0"/>
    <x v="1"/>
    <n v="4"/>
    <n v="1503"/>
    <n v="7525"/>
    <n v="21.48"/>
    <n v="-6.78"/>
    <n v="536"/>
    <n v="50"/>
    <n v="3"/>
    <n v="9"/>
    <n v="12"/>
    <n v="18"/>
    <n v="11"/>
    <n v="4"/>
    <n v="34.299999999999997"/>
    <n v="23.9"/>
    <n v="24.7"/>
    <n v="27.3"/>
    <n v="16"/>
    <n v="18"/>
    <n v="14.9"/>
    <n v="11.1"/>
    <n v="34.299999999999997"/>
    <n v="23.9"/>
    <n v="24.7"/>
    <n v="27.3"/>
    <n v="16"/>
    <n v="18"/>
    <n v="14.900000000000002"/>
    <n v="11.1"/>
  </r>
  <r>
    <x v="9"/>
    <x v="25"/>
    <x v="0"/>
    <x v="1"/>
    <x v="1"/>
    <x v="0"/>
    <n v="4"/>
    <n v="1503"/>
    <n v="7525"/>
    <n v="21.48"/>
    <n v="-6.78"/>
    <n v="535"/>
    <n v="51"/>
    <n v="3"/>
    <n v="9"/>
    <n v="12"/>
    <n v="18"/>
    <n v="11"/>
    <n v="1"/>
    <n v="30"/>
    <n v="26.7"/>
    <n v="21.4"/>
    <n v="24.4"/>
    <n v="15.7"/>
    <n v="18.899999999999999"/>
    <n v="23"/>
    <n v="18.100000000000001"/>
    <n v="30"/>
    <n v="26.7"/>
    <n v="21.4"/>
    <n v="24.4"/>
    <n v="15.7"/>
    <n v="18.899999999999999"/>
    <n v="23"/>
    <n v="18.100000000000001"/>
  </r>
  <r>
    <x v="9"/>
    <x v="56"/>
    <x v="1"/>
    <x v="1"/>
    <x v="1"/>
    <x v="1"/>
    <n v="4"/>
    <n v="1503"/>
    <n v="7525"/>
    <n v="21.48"/>
    <n v="-6.78"/>
    <n v="534"/>
    <n v="52"/>
    <n v="3"/>
    <n v="9"/>
    <n v="12"/>
    <n v="18"/>
    <n v="11"/>
    <n v="15"/>
    <n v="18.2"/>
    <n v="26.7"/>
    <n v="27.9"/>
    <n v="30.6"/>
    <n v="18.7"/>
    <n v="14.6"/>
    <n v="20.5"/>
    <n v="20.7"/>
    <n v="18.2"/>
    <n v="26.7"/>
    <n v="27.9"/>
    <n v="30.6"/>
    <n v="18.7"/>
    <n v="14.6"/>
    <n v="20.5"/>
    <n v="20.7"/>
  </r>
  <r>
    <x v="9"/>
    <x v="26"/>
    <x v="0"/>
    <x v="0"/>
    <x v="1"/>
    <x v="0"/>
    <n v="4"/>
    <n v="1503"/>
    <n v="7525"/>
    <n v="21.48"/>
    <n v="-6.78"/>
    <n v="533"/>
    <n v="53"/>
    <n v="3"/>
    <n v="9"/>
    <n v="12"/>
    <n v="18"/>
    <n v="11"/>
    <n v="21"/>
    <n v="19.600000000000001"/>
    <n v="22.8"/>
    <n v="30"/>
    <n v="23"/>
    <n v="25.2"/>
    <n v="18.2"/>
    <n v="20.9"/>
    <n v="17.7"/>
    <n v="19.600000000000001"/>
    <n v="22.8"/>
    <n v="30"/>
    <n v="23"/>
    <n v="25.2"/>
    <n v="18.2"/>
    <n v="20.9"/>
    <n v="17.7"/>
  </r>
  <r>
    <x v="9"/>
    <x v="57"/>
    <x v="1"/>
    <x v="0"/>
    <x v="1"/>
    <x v="1"/>
    <n v="4"/>
    <n v="1503"/>
    <n v="7525"/>
    <n v="21.48"/>
    <n v="-6.78"/>
    <n v="532"/>
    <n v="54"/>
    <n v="3"/>
    <n v="9"/>
    <n v="12"/>
    <n v="18"/>
    <n v="14"/>
    <n v="20"/>
    <n v="18.399999999999999"/>
    <n v="16.3"/>
    <n v="23.9"/>
    <n v="30.3"/>
    <n v="29.3"/>
    <n v="21.7"/>
    <n v="21.9"/>
    <n v="29.3"/>
    <n v="18.399999999999999"/>
    <n v="16.3"/>
    <n v="23.9"/>
    <n v="30.3"/>
    <n v="29.3"/>
    <n v="21.7"/>
    <n v="21.9"/>
    <n v="29.3"/>
  </r>
  <r>
    <x v="9"/>
    <x v="27"/>
    <x v="1"/>
    <x v="2"/>
    <x v="0"/>
    <x v="1"/>
    <n v="4"/>
    <n v="1503"/>
    <n v="7525"/>
    <n v="21.48"/>
    <n v="-6.78"/>
    <n v="531"/>
    <n v="55"/>
    <n v="3"/>
    <n v="9"/>
    <n v="12"/>
    <n v="18"/>
    <n v="14"/>
    <n v="26"/>
    <n v="13"/>
    <n v="22"/>
    <n v="30.6"/>
    <n v="24.5"/>
    <n v="25.1"/>
    <n v="15.2"/>
    <n v="15.8"/>
    <n v="14.5"/>
    <n v="13"/>
    <n v="22"/>
    <n v="30.6"/>
    <n v="24.5"/>
    <n v="25.1"/>
    <n v="15.2"/>
    <n v="15.8"/>
    <n v="14.5"/>
  </r>
  <r>
    <x v="9"/>
    <x v="58"/>
    <x v="0"/>
    <x v="2"/>
    <x v="0"/>
    <x v="0"/>
    <n v="4"/>
    <n v="1503"/>
    <n v="7525"/>
    <n v="21.48"/>
    <n v="-6.78"/>
    <n v="530"/>
    <n v="56"/>
    <n v="3"/>
    <n v="9"/>
    <n v="12"/>
    <n v="18"/>
    <n v="14"/>
    <n v="32"/>
    <n v="21.1"/>
    <n v="29.5"/>
    <n v="27.3"/>
    <n v="25.4"/>
    <n v="19.399999999999999"/>
    <n v="7.8"/>
    <n v="13.1"/>
    <n v="8.1999999999999993"/>
    <n v="21.1"/>
    <n v="29.5"/>
    <n v="27.3"/>
    <n v="25.4"/>
    <n v="19.399999999999999"/>
    <n v="7.8"/>
    <n v="13.1"/>
    <n v="8.1999999999999993"/>
  </r>
  <r>
    <x v="9"/>
    <x v="28"/>
    <x v="1"/>
    <x v="3"/>
    <x v="1"/>
    <x v="1"/>
    <n v="4"/>
    <n v="1503"/>
    <n v="7525"/>
    <n v="21.48"/>
    <n v="-6.78"/>
    <n v="529"/>
    <n v="57"/>
    <n v="3"/>
    <n v="9"/>
    <n v="12"/>
    <n v="18"/>
    <n v="14"/>
    <n v="37"/>
    <n v="20.2"/>
    <n v="13.5"/>
    <n v="23.8"/>
    <n v="27.2"/>
    <n v="24.1"/>
    <n v="17.5"/>
    <n v="20.6"/>
    <n v="23.9"/>
    <n v="20.2"/>
    <n v="13.5"/>
    <n v="23.8"/>
    <n v="27.2"/>
    <n v="24.1"/>
    <n v="17.5"/>
    <n v="20.6"/>
    <n v="23.9"/>
  </r>
  <r>
    <x v="9"/>
    <x v="59"/>
    <x v="0"/>
    <x v="3"/>
    <x v="1"/>
    <x v="0"/>
    <n v="4"/>
    <n v="1503"/>
    <n v="7525"/>
    <n v="21.48"/>
    <n v="-6.78"/>
    <n v="528"/>
    <n v="58"/>
    <n v="3"/>
    <n v="9"/>
    <n v="12"/>
    <n v="18"/>
    <n v="14"/>
    <n v="42"/>
    <n v="21.7"/>
    <n v="19.100000000000001"/>
    <n v="28.1"/>
    <n v="25.7"/>
    <n v="29.3"/>
    <n v="20.6"/>
    <n v="19.2"/>
    <n v="21.3"/>
    <n v="21.7"/>
    <n v="19.100000000000001"/>
    <n v="28.1"/>
    <n v="25.7"/>
    <n v="29.3"/>
    <n v="20.6"/>
    <n v="19.2"/>
    <n v="21.3"/>
  </r>
  <r>
    <x v="9"/>
    <x v="29"/>
    <x v="1"/>
    <x v="1"/>
    <x v="0"/>
    <x v="1"/>
    <n v="4"/>
    <n v="1503"/>
    <n v="7525"/>
    <n v="21.48"/>
    <n v="-6.78"/>
    <n v="527"/>
    <n v="59"/>
    <n v="3"/>
    <n v="9"/>
    <n v="12"/>
    <n v="18"/>
    <n v="14"/>
    <n v="40"/>
    <n v="16.600000000000001"/>
    <n v="16.7"/>
    <n v="21.4"/>
    <n v="27.7"/>
    <n v="27.2"/>
    <n v="15.8"/>
    <n v="13.5"/>
    <n v="12.3"/>
    <n v="16.600000000000001"/>
    <n v="16.7"/>
    <n v="21.4"/>
    <n v="27.7"/>
    <n v="27.2"/>
    <n v="15.8"/>
    <n v="13.5"/>
    <n v="12.3"/>
  </r>
  <r>
    <x v="9"/>
    <x v="60"/>
    <x v="0"/>
    <x v="1"/>
    <x v="0"/>
    <x v="0"/>
    <n v="4"/>
    <n v="1503"/>
    <n v="7525"/>
    <n v="21.48"/>
    <n v="-6.78"/>
    <n v="526"/>
    <n v="60"/>
    <n v="3"/>
    <n v="9"/>
    <n v="12"/>
    <n v="18"/>
    <n v="14"/>
    <n v="54"/>
    <n v="15.4"/>
    <n v="24.2"/>
    <n v="25.9"/>
    <n v="30.6"/>
    <n v="12.7"/>
    <n v="7.4"/>
    <n v="13"/>
    <n v="12.9"/>
    <n v="15.400000000000002"/>
    <n v="24.2"/>
    <n v="25.9"/>
    <n v="30.6"/>
    <n v="12.7"/>
    <n v="7.4"/>
    <n v="13"/>
    <n v="12.9"/>
  </r>
  <r>
    <x v="9"/>
    <x v="30"/>
    <x v="0"/>
    <x v="3"/>
    <x v="0"/>
    <x v="0"/>
    <n v="4"/>
    <n v="1503"/>
    <n v="7525"/>
    <n v="21.48"/>
    <n v="-6.78"/>
    <n v="525"/>
    <n v="62"/>
    <n v="3"/>
    <n v="9"/>
    <n v="12"/>
    <n v="18"/>
    <n v="14"/>
    <n v="51"/>
    <n v="34"/>
    <n v="26.2"/>
    <n v="28.6"/>
    <n v="20.3"/>
    <n v="10.4"/>
    <n v="11.8"/>
    <n v="14"/>
    <n v="8.9"/>
    <n v="34"/>
    <n v="26.2"/>
    <n v="28.6"/>
    <n v="20.3"/>
    <n v="10.4"/>
    <n v="11.8"/>
    <n v="14"/>
    <n v="8.9"/>
  </r>
  <r>
    <x v="9"/>
    <x v="61"/>
    <x v="1"/>
    <x v="3"/>
    <x v="0"/>
    <x v="1"/>
    <n v="4"/>
    <n v="1503"/>
    <n v="7525"/>
    <n v="21.48"/>
    <n v="-6.78"/>
    <n v="524"/>
    <n v="62"/>
    <n v="3"/>
    <n v="9"/>
    <n v="12"/>
    <n v="18"/>
    <n v="15"/>
    <n v="6"/>
    <n v="12.5"/>
    <n v="29.3"/>
    <n v="25.3"/>
    <n v="27.5"/>
    <n v="16.3"/>
    <n v="11"/>
    <n v="14.2"/>
    <n v="11.5"/>
    <n v="12.5"/>
    <n v="29.3"/>
    <n v="25.3"/>
    <n v="27.5"/>
    <n v="16.3"/>
    <n v="11"/>
    <n v="14.2"/>
    <n v="11.5"/>
  </r>
  <r>
    <x v="9"/>
    <x v="31"/>
    <x v="0"/>
    <x v="2"/>
    <x v="1"/>
    <x v="0"/>
    <n v="4"/>
    <n v="1503"/>
    <n v="7525"/>
    <n v="21.48"/>
    <n v="-6.78"/>
    <n v="523"/>
    <n v="63"/>
    <n v="3"/>
    <n v="9"/>
    <n v="12"/>
    <n v="18"/>
    <n v="15"/>
    <n v="12"/>
    <n v="28.3"/>
    <n v="26.4"/>
    <n v="28.1"/>
    <n v="29.3"/>
    <n v="14.5"/>
    <n v="14.5"/>
    <n v="19.899999999999999"/>
    <n v="19.2"/>
    <n v="28.3"/>
    <n v="26.4"/>
    <n v="28.1"/>
    <n v="29.3"/>
    <n v="14.5"/>
    <n v="14.5"/>
    <n v="19.899999999999999"/>
    <n v="19.2"/>
  </r>
  <r>
    <x v="9"/>
    <x v="62"/>
    <x v="1"/>
    <x v="2"/>
    <x v="1"/>
    <x v="1"/>
    <n v="4"/>
    <n v="1503"/>
    <n v="7525"/>
    <n v="21.48"/>
    <n v="-6.78"/>
    <n v="522"/>
    <n v="64"/>
    <n v="3"/>
    <n v="9"/>
    <n v="12"/>
    <n v="18"/>
    <n v="15"/>
    <n v="17"/>
    <n v="22.2"/>
    <n v="23.6"/>
    <n v="29.5"/>
    <n v="31.1"/>
    <n v="23.1"/>
    <n v="13"/>
    <n v="18.399999999999999"/>
    <n v="20"/>
    <n v="22.2"/>
    <n v="23.6"/>
    <n v="29.5"/>
    <n v="31.1"/>
    <n v="23.1"/>
    <n v="13"/>
    <n v="18.399999999999999"/>
    <n v="20"/>
  </r>
  <r>
    <x v="10"/>
    <x v="0"/>
    <x v="0"/>
    <x v="0"/>
    <x v="0"/>
    <x v="0"/>
    <n v="1"/>
    <n v="1503"/>
    <n v="7503"/>
    <n v="21.48"/>
    <n v="-6.78"/>
    <n v="560"/>
    <n v="1"/>
    <n v="3"/>
    <n v="9"/>
    <n v="12"/>
    <n v="28"/>
    <n v="7"/>
    <n v="55"/>
    <n v="24.1"/>
    <n v="26.6"/>
    <n v="26"/>
    <n v="12.8"/>
    <n v="10.8"/>
    <n v="14.1"/>
    <n v="13.8"/>
    <n v="8.5"/>
    <n v="24.1"/>
    <n v="26.6"/>
    <n v="26"/>
    <n v="12.8"/>
    <n v="10.8"/>
    <n v="14.1"/>
    <n v="13.8"/>
    <n v="8.5"/>
  </r>
  <r>
    <x v="10"/>
    <x v="1"/>
    <x v="1"/>
    <x v="0"/>
    <x v="1"/>
    <x v="1"/>
    <n v="1"/>
    <n v="1503"/>
    <n v="7503"/>
    <n v="21.48"/>
    <n v="-6.78"/>
    <n v="559"/>
    <n v="3"/>
    <n v="3"/>
    <n v="9"/>
    <n v="12"/>
    <n v="28"/>
    <n v="8"/>
    <n v="4"/>
    <n v="17.899999999999999"/>
    <n v="17.5"/>
    <n v="11.8"/>
    <n v="13.7"/>
    <n v="19.600000000000001"/>
    <n v="26.2"/>
    <n v="24.2"/>
    <n v="25.4"/>
    <n v="17.899999999999999"/>
    <n v="17.5"/>
    <n v="11.8"/>
    <n v="13.7"/>
    <n v="19.600000000000001"/>
    <n v="26.2"/>
    <n v="24.2"/>
    <n v="25.4"/>
  </r>
  <r>
    <x v="10"/>
    <x v="2"/>
    <x v="1"/>
    <x v="1"/>
    <x v="0"/>
    <x v="1"/>
    <n v="1"/>
    <n v="1503"/>
    <n v="7503"/>
    <n v="21.48"/>
    <n v="-6.78"/>
    <n v="558"/>
    <n v="5"/>
    <n v="3"/>
    <n v="9"/>
    <n v="12"/>
    <n v="28"/>
    <n v="8"/>
    <n v="11"/>
    <n v="16.5"/>
    <n v="10.199999999999999"/>
    <n v="24.7"/>
    <n v="21.9"/>
    <n v="14.2"/>
    <n v="18.7"/>
    <n v="14.6"/>
    <n v="13.8"/>
    <n v="16.5"/>
    <n v="10.199999999999999"/>
    <n v="24.7"/>
    <n v="21.9"/>
    <n v="14.2"/>
    <n v="18.7"/>
    <n v="14.6"/>
    <n v="13.8"/>
  </r>
  <r>
    <x v="10"/>
    <x v="3"/>
    <x v="0"/>
    <x v="1"/>
    <x v="1"/>
    <x v="0"/>
    <n v="1"/>
    <n v="1503"/>
    <n v="7503"/>
    <n v="21.48"/>
    <n v="-6.78"/>
    <n v="557"/>
    <n v="7"/>
    <n v="3"/>
    <n v="9"/>
    <n v="12"/>
    <n v="28"/>
    <n v="8"/>
    <n v="11"/>
    <n v="24.9"/>
    <n v="27.9"/>
    <n v="31.1"/>
    <n v="33.299999999999997"/>
    <n v="26.8"/>
    <n v="27.4"/>
    <n v="20.3"/>
    <n v="16.8"/>
    <n v="24.9"/>
    <n v="27.9"/>
    <n v="31.1"/>
    <n v="33.299999999999997"/>
    <n v="26.8"/>
    <n v="27.4"/>
    <n v="20.3"/>
    <n v="16.8"/>
  </r>
  <r>
    <x v="10"/>
    <x v="35"/>
    <x v="1"/>
    <x v="1"/>
    <x v="1"/>
    <x v="1"/>
    <n v="1"/>
    <n v="1503"/>
    <n v="7503"/>
    <n v="21.48"/>
    <n v="-6.78"/>
    <n v="556"/>
    <n v="8"/>
    <n v="3"/>
    <n v="9"/>
    <n v="12"/>
    <n v="28"/>
    <n v="8"/>
    <n v="27"/>
    <n v="21.3"/>
    <n v="22.7"/>
    <n v="28.1"/>
    <n v="30.2"/>
    <n v="27"/>
    <n v="28.1"/>
    <n v="24.6"/>
    <n v="22.9"/>
    <n v="21.3"/>
    <n v="22.7"/>
    <n v="28.1"/>
    <n v="30.2"/>
    <n v="27"/>
    <n v="28.1"/>
    <n v="24.6"/>
    <n v="22.9"/>
  </r>
  <r>
    <x v="10"/>
    <x v="34"/>
    <x v="0"/>
    <x v="1"/>
    <x v="0"/>
    <x v="0"/>
    <n v="1"/>
    <n v="1503"/>
    <n v="7503"/>
    <n v="21.48"/>
    <n v="-6.78"/>
    <n v="555"/>
    <n v="6"/>
    <n v="3"/>
    <n v="9"/>
    <n v="12"/>
    <n v="28"/>
    <n v="8"/>
    <n v="34"/>
    <n v="14.9"/>
    <n v="33.5"/>
    <n v="26.1"/>
    <n v="23.9"/>
    <n v="24.7"/>
    <n v="8.9"/>
    <n v="12"/>
    <n v="7.2"/>
    <n v="14.900000000000002"/>
    <n v="33.5"/>
    <n v="26.1"/>
    <n v="23.9"/>
    <n v="24.7"/>
    <n v="8.9"/>
    <n v="12"/>
    <n v="7.2"/>
  </r>
  <r>
    <x v="10"/>
    <x v="33"/>
    <x v="0"/>
    <x v="0"/>
    <x v="1"/>
    <x v="0"/>
    <n v="1"/>
    <n v="1503"/>
    <n v="7503"/>
    <n v="21.48"/>
    <n v="-6.78"/>
    <n v="554"/>
    <n v="4"/>
    <n v="3"/>
    <n v="9"/>
    <n v="12"/>
    <n v="28"/>
    <n v="8"/>
    <n v="44"/>
    <n v="12.1"/>
    <n v="8.3000000000000007"/>
    <n v="21.4"/>
    <n v="19.5"/>
    <n v="23.5"/>
    <n v="16"/>
    <n v="19.100000000000001"/>
    <n v="21.3"/>
    <n v="12.1"/>
    <n v="8.3000000000000007"/>
    <n v="21.4"/>
    <n v="19.5"/>
    <n v="23.5"/>
    <n v="16"/>
    <n v="19.100000000000001"/>
    <n v="21.3"/>
  </r>
  <r>
    <x v="10"/>
    <x v="32"/>
    <x v="1"/>
    <x v="0"/>
    <x v="0"/>
    <x v="1"/>
    <n v="1"/>
    <n v="1503"/>
    <n v="7503"/>
    <n v="21.48"/>
    <n v="-6.78"/>
    <n v="553"/>
    <n v="2"/>
    <n v="3"/>
    <n v="9"/>
    <n v="12"/>
    <n v="28"/>
    <n v="8"/>
    <n v="52"/>
    <n v="32.299999999999997"/>
    <n v="31.9"/>
    <n v="29.8"/>
    <n v="24.5"/>
    <n v="18"/>
    <n v="13.3"/>
    <n v="14.3"/>
    <n v="9"/>
    <n v="32.299999999999997"/>
    <n v="31.9"/>
    <n v="29.8"/>
    <n v="24.5"/>
    <n v="18"/>
    <n v="13.3"/>
    <n v="14.3"/>
    <n v="9"/>
  </r>
  <r>
    <x v="10"/>
    <x v="4"/>
    <x v="0"/>
    <x v="2"/>
    <x v="0"/>
    <x v="0"/>
    <n v="1"/>
    <n v="1503"/>
    <n v="7503"/>
    <n v="21.48"/>
    <n v="-6.78"/>
    <n v="552"/>
    <n v="9"/>
    <n v="3"/>
    <n v="9"/>
    <n v="12"/>
    <n v="28"/>
    <n v="9"/>
    <n v="2"/>
    <n v="21.5"/>
    <n v="16.600000000000001"/>
    <n v="18.399999999999999"/>
    <n v="22.8"/>
    <n v="20.7"/>
    <n v="14.8"/>
    <n v="12"/>
    <n v="9.6"/>
    <n v="21.5"/>
    <n v="16.600000000000001"/>
    <n v="18.399999999999999"/>
    <n v="22.8"/>
    <n v="20.7"/>
    <n v="14.8"/>
    <n v="12"/>
    <n v="9.6"/>
  </r>
  <r>
    <x v="10"/>
    <x v="36"/>
    <x v="1"/>
    <x v="2"/>
    <x v="0"/>
    <x v="1"/>
    <n v="1"/>
    <n v="1503"/>
    <n v="7503"/>
    <n v="21.48"/>
    <n v="-6.78"/>
    <n v="551"/>
    <n v="10"/>
    <n v="3"/>
    <n v="9"/>
    <n v="12"/>
    <n v="28"/>
    <n v="9"/>
    <n v="12"/>
    <n v="24.4"/>
    <n v="8.1999999999999993"/>
    <n v="9"/>
    <n v="8.3000000000000007"/>
    <n v="7.4"/>
    <n v="9.3000000000000007"/>
    <n v="12"/>
    <n v="9.8000000000000007"/>
    <n v="24.4"/>
    <n v="8.1999999999999993"/>
    <n v="9"/>
    <n v="8.3000000000000007"/>
    <n v="7.4"/>
    <n v="9.3000000000000007"/>
    <n v="12"/>
    <n v="9.8000000000000007"/>
  </r>
  <r>
    <x v="10"/>
    <x v="5"/>
    <x v="0"/>
    <x v="3"/>
    <x v="0"/>
    <x v="0"/>
    <n v="1"/>
    <n v="1503"/>
    <n v="7503"/>
    <n v="21.48"/>
    <n v="-6.78"/>
    <n v="550"/>
    <n v="11"/>
    <n v="3"/>
    <n v="9"/>
    <n v="12"/>
    <n v="28"/>
    <n v="9"/>
    <n v="20"/>
    <n v="32.5"/>
    <n v="30.3"/>
    <n v="24"/>
    <n v="22.4"/>
    <n v="18.8"/>
    <n v="17"/>
    <n v="13.9"/>
    <n v="12.9"/>
    <n v="32.5"/>
    <n v="30.3"/>
    <n v="24"/>
    <n v="22.4"/>
    <n v="18.8"/>
    <n v="17"/>
    <n v="13.9"/>
    <n v="12.9"/>
  </r>
  <r>
    <x v="10"/>
    <x v="37"/>
    <x v="1"/>
    <x v="3"/>
    <x v="0"/>
    <x v="1"/>
    <n v="1"/>
    <n v="1503"/>
    <n v="7503"/>
    <n v="21.48"/>
    <n v="-6.78"/>
    <n v="549"/>
    <n v="12"/>
    <n v="3"/>
    <n v="9"/>
    <n v="12"/>
    <n v="28"/>
    <n v="9"/>
    <n v="27"/>
    <n v="27.3"/>
    <n v="27.4"/>
    <n v="24.9"/>
    <n v="24.5"/>
    <n v="20.7"/>
    <n v="17.2"/>
    <n v="13.3"/>
    <n v="11.5"/>
    <n v="27.3"/>
    <n v="27.4"/>
    <n v="24.9"/>
    <n v="24.5"/>
    <n v="20.7"/>
    <n v="17.2"/>
    <n v="13.3"/>
    <n v="11.5"/>
  </r>
  <r>
    <x v="10"/>
    <x v="6"/>
    <x v="1"/>
    <x v="3"/>
    <x v="1"/>
    <x v="1"/>
    <n v="1"/>
    <n v="1503"/>
    <n v="7503"/>
    <n v="21.48"/>
    <n v="-6.78"/>
    <n v="548"/>
    <n v="13"/>
    <n v="3"/>
    <n v="9"/>
    <n v="12"/>
    <n v="28"/>
    <n v="9"/>
    <n v="34"/>
    <n v="6"/>
    <n v="10.199999999999999"/>
    <n v="18"/>
    <n v="11.3"/>
    <n v="14.1"/>
    <n v="19.8"/>
    <n v="24.1"/>
    <n v="19.7"/>
    <n v="6"/>
    <n v="10.199999999999999"/>
    <n v="18"/>
    <n v="11.3"/>
    <n v="14.1"/>
    <n v="19.8"/>
    <n v="24.1"/>
    <n v="19.7"/>
  </r>
  <r>
    <x v="10"/>
    <x v="38"/>
    <x v="0"/>
    <x v="3"/>
    <x v="1"/>
    <x v="0"/>
    <n v="1"/>
    <n v="1503"/>
    <n v="7503"/>
    <n v="21.48"/>
    <n v="-6.78"/>
    <n v="547"/>
    <n v="14"/>
    <n v="3"/>
    <n v="9"/>
    <n v="12"/>
    <n v="28"/>
    <n v="9"/>
    <n v="41"/>
    <n v="23.1"/>
    <n v="22.9"/>
    <n v="15.6"/>
    <n v="18.8"/>
    <n v="20"/>
    <n v="20.8"/>
    <n v="22.7"/>
    <n v="22.9"/>
    <n v="23.1"/>
    <n v="22.9"/>
    <n v="15.600000000000001"/>
    <n v="18.8"/>
    <n v="20"/>
    <n v="20.8"/>
    <n v="22.7"/>
    <n v="22.9"/>
  </r>
  <r>
    <x v="10"/>
    <x v="7"/>
    <x v="0"/>
    <x v="2"/>
    <x v="1"/>
    <x v="0"/>
    <n v="1"/>
    <n v="1503"/>
    <n v="7503"/>
    <n v="21.48"/>
    <n v="-6.78"/>
    <n v="546"/>
    <n v="15"/>
    <n v="3"/>
    <n v="9"/>
    <n v="12"/>
    <n v="28"/>
    <n v="9"/>
    <n v="40"/>
    <n v="32.4"/>
    <n v="23.2"/>
    <n v="22.5"/>
    <n v="23.4"/>
    <n v="16.8"/>
    <n v="16.8"/>
    <n v="18"/>
    <n v="19.5"/>
    <n v="32.4"/>
    <n v="23.2"/>
    <n v="22.5"/>
    <n v="23.4"/>
    <n v="16.8"/>
    <n v="16.8"/>
    <n v="18"/>
    <n v="19.5"/>
  </r>
  <r>
    <x v="10"/>
    <x v="39"/>
    <x v="1"/>
    <x v="2"/>
    <x v="1"/>
    <x v="1"/>
    <n v="1"/>
    <n v="1503"/>
    <n v="7503"/>
    <n v="21.48"/>
    <n v="-6.78"/>
    <n v="545"/>
    <n v="16"/>
    <n v="3"/>
    <n v="9"/>
    <n v="12"/>
    <n v="28"/>
    <n v="9"/>
    <n v="57"/>
    <n v="27.5"/>
    <n v="26.7"/>
    <n v="25.8"/>
    <n v="20"/>
    <n v="22.4"/>
    <n v="18"/>
    <n v="19.7"/>
    <n v="20.8"/>
    <n v="27.5"/>
    <n v="26.7"/>
    <n v="25.8"/>
    <n v="20"/>
    <n v="22.4"/>
    <n v="18"/>
    <n v="19.7"/>
    <n v="20.8"/>
  </r>
  <r>
    <x v="10"/>
    <x v="8"/>
    <x v="1"/>
    <x v="0"/>
    <x v="1"/>
    <x v="1"/>
    <n v="2"/>
    <n v="1503"/>
    <n v="7503"/>
    <n v="21.48"/>
    <n v="-6.78"/>
    <n v="544"/>
    <n v="17"/>
    <n v="3"/>
    <n v="9"/>
    <n v="12"/>
    <n v="28"/>
    <n v="10"/>
    <n v="1"/>
    <n v="21.1"/>
    <n v="31.8"/>
    <n v="26.7"/>
    <n v="16.100000000000001"/>
    <n v="25.4"/>
    <n v="12.2"/>
    <n v="14.6"/>
    <n v="19.600000000000001"/>
    <n v="21.1"/>
    <n v="31.8"/>
    <n v="26.7"/>
    <n v="16.100000000000001"/>
    <n v="25.4"/>
    <n v="12.2"/>
    <n v="14.6"/>
    <n v="19.600000000000001"/>
  </r>
  <r>
    <x v="10"/>
    <x v="40"/>
    <x v="0"/>
    <x v="0"/>
    <x v="1"/>
    <x v="0"/>
    <n v="2"/>
    <n v="1503"/>
    <n v="7503"/>
    <n v="21.48"/>
    <n v="-6.78"/>
    <n v="543"/>
    <n v="18"/>
    <n v="3"/>
    <n v="9"/>
    <n v="12"/>
    <n v="28"/>
    <n v="10"/>
    <n v="16"/>
    <n v="28.2"/>
    <n v="27.5"/>
    <n v="19.7"/>
    <n v="21.4"/>
    <n v="24.8"/>
    <n v="18.8"/>
    <n v="20"/>
    <n v="18.3"/>
    <n v="28.2"/>
    <n v="27.5"/>
    <n v="19.7"/>
    <n v="21.4"/>
    <n v="24.8"/>
    <n v="18.8"/>
    <n v="20"/>
    <n v="18.3"/>
  </r>
  <r>
    <x v="10"/>
    <x v="9"/>
    <x v="1"/>
    <x v="3"/>
    <x v="1"/>
    <x v="1"/>
    <n v="2"/>
    <n v="1503"/>
    <n v="7503"/>
    <n v="21.48"/>
    <n v="-6.78"/>
    <n v="542"/>
    <n v="19"/>
    <n v="3"/>
    <n v="9"/>
    <n v="12"/>
    <n v="28"/>
    <n v="10"/>
    <n v="22"/>
    <n v="24.6"/>
    <n v="26.1"/>
    <n v="27.9"/>
    <n v="22.4"/>
    <n v="26.7"/>
    <n v="21.7"/>
    <n v="22.5"/>
    <n v="26.5"/>
    <n v="24.6"/>
    <n v="26.1"/>
    <n v="27.9"/>
    <n v="22.4"/>
    <n v="26.7"/>
    <n v="21.7"/>
    <n v="22.5"/>
    <n v="26.5"/>
  </r>
  <r>
    <x v="10"/>
    <x v="41"/>
    <x v="0"/>
    <x v="3"/>
    <x v="1"/>
    <x v="0"/>
    <n v="2"/>
    <n v="1503"/>
    <n v="7503"/>
    <n v="21.48"/>
    <n v="-6.78"/>
    <n v="541"/>
    <n v="20"/>
    <n v="3"/>
    <n v="9"/>
    <n v="12"/>
    <n v="28"/>
    <n v="10"/>
    <n v="30"/>
    <n v="19.3"/>
    <n v="17.2"/>
    <n v="23.3"/>
    <n v="27.2"/>
    <n v="19.100000000000001"/>
    <n v="14.4"/>
    <n v="15.8"/>
    <n v="21"/>
    <n v="19.3"/>
    <n v="17.2"/>
    <n v="23.3"/>
    <n v="27.2"/>
    <n v="19.100000000000001"/>
    <n v="14.4"/>
    <n v="15.8"/>
    <n v="21"/>
  </r>
  <r>
    <x v="10"/>
    <x v="10"/>
    <x v="1"/>
    <x v="2"/>
    <x v="0"/>
    <x v="1"/>
    <n v="2"/>
    <n v="1503"/>
    <n v="7503"/>
    <n v="21.48"/>
    <n v="-6.78"/>
    <n v="540"/>
    <n v="21"/>
    <n v="3"/>
    <n v="9"/>
    <n v="12"/>
    <n v="28"/>
    <n v="10"/>
    <n v="36"/>
    <n v="35"/>
    <n v="23.8"/>
    <n v="17.399999999999999"/>
    <n v="24.7"/>
    <n v="16.2"/>
    <n v="12.8"/>
    <n v="12.2"/>
    <n v="9.5"/>
    <n v="35"/>
    <n v="23.8"/>
    <n v="17.399999999999999"/>
    <n v="24.7"/>
    <n v="16.2"/>
    <n v="12.8"/>
    <n v="12.2"/>
    <n v="9.5"/>
  </r>
  <r>
    <x v="10"/>
    <x v="42"/>
    <x v="0"/>
    <x v="2"/>
    <x v="0"/>
    <x v="0"/>
    <n v="2"/>
    <n v="1503"/>
    <n v="7503"/>
    <n v="21.48"/>
    <n v="-6.78"/>
    <n v="539"/>
    <n v="22"/>
    <n v="3"/>
    <n v="9"/>
    <n v="12"/>
    <n v="28"/>
    <n v="10"/>
    <n v="44"/>
    <n v="24.9"/>
    <n v="12.2"/>
    <n v="15.8"/>
    <n v="15.7"/>
    <n v="11.2"/>
    <n v="11.3"/>
    <n v="12.9"/>
    <n v="8.9"/>
    <n v="24.9"/>
    <n v="12.2"/>
    <n v="15.8"/>
    <n v="15.7"/>
    <n v="11.2"/>
    <n v="11.3"/>
    <n v="12.9"/>
    <n v="8.9"/>
  </r>
  <r>
    <x v="10"/>
    <x v="11"/>
    <x v="0"/>
    <x v="1"/>
    <x v="1"/>
    <x v="0"/>
    <n v="2"/>
    <n v="1503"/>
    <n v="7503"/>
    <n v="21.48"/>
    <n v="-6.78"/>
    <n v="538"/>
    <n v="23"/>
    <n v="3"/>
    <n v="9"/>
    <n v="12"/>
    <n v="28"/>
    <n v="10"/>
    <n v="51"/>
    <n v="31.2"/>
    <n v="28.7"/>
    <n v="27.9"/>
    <n v="27.2"/>
    <n v="26.5"/>
    <n v="22.6"/>
    <n v="19.600000000000001"/>
    <n v="19.899999999999999"/>
    <n v="31.2"/>
    <n v="28.7"/>
    <n v="27.9"/>
    <n v="27.2"/>
    <n v="26.5"/>
    <n v="22.6"/>
    <n v="19.600000000000001"/>
    <n v="19.899999999999999"/>
  </r>
  <r>
    <x v="10"/>
    <x v="43"/>
    <x v="1"/>
    <x v="1"/>
    <x v="1"/>
    <x v="1"/>
    <n v="2"/>
    <n v="1503"/>
    <n v="7503"/>
    <n v="21.48"/>
    <n v="-6.78"/>
    <n v="537"/>
    <n v="24"/>
    <n v="3"/>
    <n v="9"/>
    <n v="12"/>
    <n v="28"/>
    <n v="10"/>
    <n v="50"/>
    <n v="22.2"/>
    <n v="13.1"/>
    <n v="15.9"/>
    <n v="22.3"/>
    <n v="25.1"/>
    <n v="20.3"/>
    <n v="23.5"/>
    <n v="21.3"/>
    <n v="22.2"/>
    <n v="13.1"/>
    <n v="15.900000000000002"/>
    <n v="22.3"/>
    <n v="25.1"/>
    <n v="20.3"/>
    <n v="23.5"/>
    <n v="21.3"/>
  </r>
  <r>
    <x v="10"/>
    <x v="12"/>
    <x v="1"/>
    <x v="0"/>
    <x v="0"/>
    <x v="1"/>
    <n v="2"/>
    <n v="1503"/>
    <n v="7503"/>
    <n v="21.48"/>
    <n v="-6.78"/>
    <n v="536"/>
    <n v="25"/>
    <n v="3"/>
    <n v="9"/>
    <n v="12"/>
    <n v="28"/>
    <n v="11"/>
    <n v="5"/>
    <n v="30"/>
    <n v="28.7"/>
    <n v="20.8"/>
    <n v="14.4"/>
    <n v="23.8"/>
    <n v="21.7"/>
    <n v="14.7"/>
    <n v="8.9"/>
    <n v="30"/>
    <n v="28.7"/>
    <n v="20.8"/>
    <n v="14.4"/>
    <n v="23.8"/>
    <n v="21.7"/>
    <n v="14.7"/>
    <n v="8.9"/>
  </r>
  <r>
    <x v="10"/>
    <x v="44"/>
    <x v="0"/>
    <x v="0"/>
    <x v="0"/>
    <x v="0"/>
    <n v="2"/>
    <n v="1503"/>
    <n v="7503"/>
    <n v="21.48"/>
    <n v="-6.78"/>
    <n v="535"/>
    <n v="26"/>
    <n v="3"/>
    <n v="9"/>
    <n v="12"/>
    <n v="28"/>
    <n v="11"/>
    <n v="12"/>
    <n v="32.799999999999997"/>
    <n v="29.6"/>
    <n v="25.9"/>
    <n v="16.5"/>
    <n v="8.9"/>
    <n v="9.8000000000000007"/>
    <n v="12.2"/>
    <n v="9"/>
    <n v="32.799999999999997"/>
    <n v="29.6"/>
    <n v="25.9"/>
    <n v="16.5"/>
    <n v="8.9"/>
    <n v="9.8000000000000007"/>
    <n v="12.2"/>
    <n v="9"/>
  </r>
  <r>
    <x v="10"/>
    <x v="13"/>
    <x v="1"/>
    <x v="1"/>
    <x v="0"/>
    <x v="1"/>
    <n v="2"/>
    <n v="1503"/>
    <n v="7503"/>
    <n v="21.48"/>
    <n v="-6.78"/>
    <n v="534"/>
    <n v="27"/>
    <n v="3"/>
    <n v="9"/>
    <n v="12"/>
    <n v="28"/>
    <n v="11"/>
    <n v="10"/>
    <n v="20.2"/>
    <n v="21.5"/>
    <n v="31.9"/>
    <n v="21.5"/>
    <n v="21.8"/>
    <n v="12.1"/>
    <n v="12"/>
    <n v="9.6999999999999993"/>
    <n v="20.2"/>
    <n v="21.5"/>
    <n v="31.9"/>
    <n v="21.5"/>
    <n v="21.8"/>
    <n v="12.1"/>
    <n v="12"/>
    <n v="9.6999999999999993"/>
  </r>
  <r>
    <x v="10"/>
    <x v="45"/>
    <x v="0"/>
    <x v="1"/>
    <x v="0"/>
    <x v="0"/>
    <n v="2"/>
    <n v="1503"/>
    <n v="7503"/>
    <n v="21.48"/>
    <n v="-6.78"/>
    <n v="533"/>
    <n v="28"/>
    <n v="3"/>
    <n v="9"/>
    <n v="12"/>
    <n v="28"/>
    <n v="11"/>
    <n v="26"/>
    <n v="16.3"/>
    <n v="19.3"/>
    <n v="25.5"/>
    <n v="16.399999999999999"/>
    <n v="19.100000000000001"/>
    <n v="8.5"/>
    <n v="11.1"/>
    <n v="9.4"/>
    <n v="16.3"/>
    <n v="19.3"/>
    <n v="25.5"/>
    <n v="16.399999999999999"/>
    <n v="19.100000000000001"/>
    <n v="8.5"/>
    <n v="11.1"/>
    <n v="9.4"/>
  </r>
  <r>
    <x v="10"/>
    <x v="14"/>
    <x v="0"/>
    <x v="2"/>
    <x v="1"/>
    <x v="0"/>
    <n v="2"/>
    <n v="1503"/>
    <n v="7503"/>
    <n v="21.48"/>
    <n v="-6.78"/>
    <n v="532"/>
    <n v="29"/>
    <n v="3"/>
    <n v="9"/>
    <n v="12"/>
    <n v="28"/>
    <n v="11"/>
    <n v="33"/>
    <n v="17.7"/>
    <n v="28.6"/>
    <n v="31.9"/>
    <n v="25.7"/>
    <n v="19.3"/>
    <n v="13"/>
    <n v="20"/>
    <n v="17.899999999999999"/>
    <n v="17.7"/>
    <n v="28.6"/>
    <n v="31.9"/>
    <n v="25.7"/>
    <n v="19.3"/>
    <n v="13"/>
    <n v="20"/>
    <n v="17.899999999999999"/>
  </r>
  <r>
    <x v="10"/>
    <x v="63"/>
    <x v="1"/>
    <x v="2"/>
    <x v="1"/>
    <x v="1"/>
    <n v="2"/>
    <n v="1503"/>
    <n v="7503"/>
    <n v="21.48"/>
    <n v="-6.78"/>
    <n v="531"/>
    <n v="30"/>
    <n v="3"/>
    <n v="9"/>
    <n v="12"/>
    <n v="28"/>
    <n v="11"/>
    <n v="31"/>
    <n v="30.6"/>
    <n v="23.1"/>
    <n v="18.899999999999999"/>
    <n v="14.3"/>
    <n v="20.6"/>
    <n v="18.899999999999999"/>
    <n v="19.899999999999999"/>
    <n v="21.1"/>
    <n v="30.6"/>
    <n v="23.1"/>
    <n v="18.899999999999999"/>
    <n v="14.3"/>
    <n v="20.6"/>
    <n v="18.899999999999999"/>
    <n v="19.899999999999999"/>
    <n v="21.1"/>
  </r>
  <r>
    <x v="10"/>
    <x v="15"/>
    <x v="0"/>
    <x v="3"/>
    <x v="0"/>
    <x v="0"/>
    <n v="2"/>
    <n v="1503"/>
    <n v="7503"/>
    <n v="21.48"/>
    <n v="-6.78"/>
    <n v="530"/>
    <n v="31"/>
    <n v="3"/>
    <n v="9"/>
    <n v="12"/>
    <n v="28"/>
    <n v="12"/>
    <n v="40"/>
    <n v="17.899999999999999"/>
    <n v="15.1"/>
    <n v="14.3"/>
    <n v="20.3"/>
    <n v="7.5"/>
    <n v="7.7"/>
    <n v="11.3"/>
    <n v="9.3000000000000007"/>
    <n v="17.899999999999999"/>
    <n v="15.100000000000001"/>
    <n v="14.3"/>
    <n v="20.3"/>
    <n v="7.5"/>
    <n v="7.7"/>
    <n v="11.3"/>
    <n v="9.3000000000000007"/>
  </r>
  <r>
    <x v="10"/>
    <x v="46"/>
    <x v="1"/>
    <x v="3"/>
    <x v="0"/>
    <x v="1"/>
    <n v="2"/>
    <n v="1503"/>
    <n v="7503"/>
    <n v="21.48"/>
    <n v="-6.78"/>
    <n v="529"/>
    <n v="32"/>
    <n v="3"/>
    <n v="9"/>
    <n v="12"/>
    <n v="28"/>
    <n v="12"/>
    <n v="45"/>
    <n v="34.200000000000003"/>
    <n v="30.7"/>
    <n v="26.5"/>
    <n v="24"/>
    <n v="14"/>
    <n v="15.4"/>
    <n v="13"/>
    <n v="7.2"/>
    <n v="34.200000000000003"/>
    <n v="30.7"/>
    <n v="26.5"/>
    <n v="24"/>
    <n v="14"/>
    <n v="15.400000000000002"/>
    <n v="13"/>
    <n v="7.2"/>
  </r>
  <r>
    <x v="10"/>
    <x v="16"/>
    <x v="0"/>
    <x v="3"/>
    <x v="1"/>
    <x v="0"/>
    <n v="3"/>
    <n v="1503"/>
    <n v="7503"/>
    <n v="21.48"/>
    <n v="-6.78"/>
    <n v="528"/>
    <n v="33"/>
    <n v="3"/>
    <n v="9"/>
    <n v="12"/>
    <n v="28"/>
    <n v="12"/>
    <n v="52"/>
    <n v="35"/>
    <n v="31.4"/>
    <n v="25.6"/>
    <n v="30.1"/>
    <n v="16.899999999999999"/>
    <n v="21.4"/>
    <n v="22.3"/>
    <n v="19.399999999999999"/>
    <n v="35"/>
    <n v="31.4"/>
    <n v="25.6"/>
    <n v="30.1"/>
    <n v="16.899999999999999"/>
    <n v="21.4"/>
    <n v="22.3"/>
    <n v="19.399999999999999"/>
  </r>
  <r>
    <x v="10"/>
    <x v="47"/>
    <x v="1"/>
    <x v="3"/>
    <x v="1"/>
    <x v="1"/>
    <n v="3"/>
    <n v="1503"/>
    <n v="7503"/>
    <n v="21.48"/>
    <n v="-6.78"/>
    <n v="527"/>
    <n v="34"/>
    <n v="3"/>
    <n v="9"/>
    <n v="12"/>
    <n v="28"/>
    <n v="12"/>
    <n v="50"/>
    <n v="30.9"/>
    <n v="24"/>
    <n v="20.7"/>
    <n v="26.1"/>
    <n v="13.7"/>
    <n v="17.7"/>
    <n v="18.7"/>
    <n v="25.7"/>
    <n v="30.9"/>
    <n v="24"/>
    <n v="20.7"/>
    <n v="26.1"/>
    <n v="13.7"/>
    <n v="17.7"/>
    <n v="18.7"/>
    <n v="25.7"/>
  </r>
  <r>
    <x v="10"/>
    <x v="17"/>
    <x v="1"/>
    <x v="2"/>
    <x v="0"/>
    <x v="1"/>
    <n v="3"/>
    <n v="1503"/>
    <n v="7503"/>
    <n v="21.48"/>
    <n v="-6.78"/>
    <n v="526"/>
    <n v="35"/>
    <n v="3"/>
    <n v="9"/>
    <n v="12"/>
    <n v="28"/>
    <n v="13"/>
    <n v="4"/>
    <n v="26.8"/>
    <n v="21.3"/>
    <n v="26.5"/>
    <n v="21.8"/>
    <n v="17.5"/>
    <n v="13.3"/>
    <n v="13.1"/>
    <n v="9.6999999999999993"/>
    <n v="26.8"/>
    <n v="21.3"/>
    <n v="26.5"/>
    <n v="21.8"/>
    <n v="17.5"/>
    <n v="13.3"/>
    <n v="13.1"/>
    <n v="9.6999999999999993"/>
  </r>
  <r>
    <x v="10"/>
    <x v="48"/>
    <x v="0"/>
    <x v="2"/>
    <x v="0"/>
    <x v="0"/>
    <n v="3"/>
    <n v="1503"/>
    <n v="7503"/>
    <n v="21.48"/>
    <n v="-6.78"/>
    <n v="525"/>
    <n v="36"/>
    <n v="3"/>
    <n v="9"/>
    <n v="12"/>
    <n v="28"/>
    <n v="13"/>
    <n v="10"/>
    <n v="23.8"/>
    <n v="4.5999999999999996"/>
    <n v="15.8"/>
    <n v="19"/>
    <n v="13.8"/>
    <n v="6.3"/>
    <n v="9.6"/>
    <n v="9.9"/>
    <n v="23.8"/>
    <n v="4.5999999999999996"/>
    <n v="15.8"/>
    <n v="19"/>
    <n v="13.8"/>
    <n v="6.3"/>
    <n v="9.6"/>
    <n v="9.9"/>
  </r>
  <r>
    <x v="10"/>
    <x v="18"/>
    <x v="0"/>
    <x v="2"/>
    <x v="1"/>
    <x v="0"/>
    <n v="3"/>
    <n v="1503"/>
    <n v="7503"/>
    <n v="21.48"/>
    <n v="-6.78"/>
    <n v="524"/>
    <n v="37"/>
    <n v="3"/>
    <n v="9"/>
    <n v="12"/>
    <n v="28"/>
    <n v="13"/>
    <n v="16"/>
    <n v="20.3"/>
    <n v="15.1"/>
    <n v="14"/>
    <n v="23.3"/>
    <n v="17.399999999999999"/>
    <n v="16.7"/>
    <n v="18.399999999999999"/>
    <n v="17.399999999999999"/>
    <n v="20.3"/>
    <n v="15.100000000000001"/>
    <n v="14"/>
    <n v="23.3"/>
    <n v="17.399999999999999"/>
    <n v="16.7"/>
    <n v="18.399999999999999"/>
    <n v="17.399999999999999"/>
  </r>
  <r>
    <x v="10"/>
    <x v="49"/>
    <x v="1"/>
    <x v="2"/>
    <x v="1"/>
    <x v="1"/>
    <n v="3"/>
    <n v="1503"/>
    <n v="7503"/>
    <n v="21.48"/>
    <n v="-6.78"/>
    <n v="523"/>
    <n v="38"/>
    <n v="3"/>
    <n v="9"/>
    <n v="12"/>
    <n v="28"/>
    <n v="13"/>
    <n v="22"/>
    <n v="16.5"/>
    <n v="17.7"/>
    <n v="31.9"/>
    <n v="23.5"/>
    <n v="26.1"/>
    <n v="20.2"/>
    <n v="23.1"/>
    <n v="20.5"/>
    <n v="16.5"/>
    <n v="17.7"/>
    <n v="31.9"/>
    <n v="23.5"/>
    <n v="26.1"/>
    <n v="20.2"/>
    <n v="23.1"/>
    <n v="20.5"/>
  </r>
  <r>
    <x v="10"/>
    <x v="19"/>
    <x v="1"/>
    <x v="0"/>
    <x v="0"/>
    <x v="1"/>
    <n v="3"/>
    <n v="1503"/>
    <n v="7503"/>
    <n v="21.48"/>
    <n v="-6.78"/>
    <n v="522"/>
    <n v="39"/>
    <n v="3"/>
    <n v="9"/>
    <n v="12"/>
    <n v="28"/>
    <n v="13"/>
    <n v="20"/>
    <n v="17"/>
    <n v="19.5"/>
    <n v="30.5"/>
    <n v="13.5"/>
    <n v="20"/>
    <n v="11.4"/>
    <n v="12.5"/>
    <n v="13.3"/>
    <n v="17"/>
    <n v="19.5"/>
    <n v="30.5"/>
    <n v="13.5"/>
    <n v="20"/>
    <n v="11.4"/>
    <n v="12.5"/>
    <n v="13.3"/>
  </r>
  <r>
    <x v="10"/>
    <x v="50"/>
    <x v="0"/>
    <x v="0"/>
    <x v="0"/>
    <x v="0"/>
    <n v="3"/>
    <n v="1503"/>
    <n v="7503"/>
    <n v="21.48"/>
    <n v="-6.78"/>
    <n v="521"/>
    <n v="40"/>
    <n v="3"/>
    <n v="9"/>
    <n v="12"/>
    <n v="28"/>
    <n v="13"/>
    <n v="34"/>
    <n v="17.5"/>
    <n v="11.3"/>
    <n v="28.1"/>
    <n v="18.8"/>
    <n v="10.5"/>
    <n v="12.7"/>
    <n v="11.6"/>
    <n v="7.7"/>
    <n v="17.5"/>
    <n v="11.3"/>
    <n v="28.1"/>
    <n v="18.8"/>
    <n v="10.5"/>
    <n v="12.7"/>
    <n v="11.6"/>
    <n v="7.7"/>
  </r>
  <r>
    <x v="10"/>
    <x v="20"/>
    <x v="0"/>
    <x v="0"/>
    <x v="1"/>
    <x v="0"/>
    <n v="3"/>
    <n v="1503"/>
    <n v="7503"/>
    <n v="21.48"/>
    <n v="-6.78"/>
    <n v="520"/>
    <n v="41"/>
    <n v="3"/>
    <n v="9"/>
    <n v="12"/>
    <n v="28"/>
    <n v="13"/>
    <n v="31"/>
    <n v="26.5"/>
    <n v="20.2"/>
    <n v="29.7"/>
    <n v="27.6"/>
    <n v="27"/>
    <n v="21"/>
    <n v="22.6"/>
    <n v="27"/>
    <n v="26.5"/>
    <n v="20.2"/>
    <n v="29.7"/>
    <n v="27.6"/>
    <n v="27"/>
    <n v="21"/>
    <n v="22.6"/>
    <n v="27"/>
  </r>
  <r>
    <x v="10"/>
    <x v="51"/>
    <x v="1"/>
    <x v="0"/>
    <x v="1"/>
    <x v="1"/>
    <n v="3"/>
    <n v="1503"/>
    <n v="7503"/>
    <n v="21.48"/>
    <n v="-6.78"/>
    <n v="519"/>
    <n v="42"/>
    <n v="3"/>
    <n v="9"/>
    <n v="12"/>
    <n v="28"/>
    <n v="13"/>
    <n v="45"/>
    <n v="29"/>
    <n v="24.3"/>
    <n v="26.7"/>
    <n v="16.600000000000001"/>
    <n v="26.1"/>
    <n v="16.100000000000001"/>
    <n v="19.8"/>
    <n v="23"/>
    <n v="29"/>
    <n v="24.3"/>
    <n v="26.7"/>
    <n v="16.600000000000001"/>
    <n v="26.1"/>
    <n v="16.100000000000001"/>
    <n v="19.8"/>
    <n v="23"/>
  </r>
  <r>
    <x v="10"/>
    <x v="21"/>
    <x v="0"/>
    <x v="1"/>
    <x v="1"/>
    <x v="0"/>
    <n v="3"/>
    <n v="1503"/>
    <n v="7503"/>
    <n v="21.48"/>
    <n v="-6.78"/>
    <n v="518"/>
    <n v="43"/>
    <n v="3"/>
    <n v="9"/>
    <n v="12"/>
    <n v="28"/>
    <n v="13"/>
    <n v="51"/>
    <n v="13.1"/>
    <n v="15.1"/>
    <n v="11.9"/>
    <n v="26.1"/>
    <n v="22.7"/>
    <n v="20.3"/>
    <n v="20.3"/>
    <n v="20.8"/>
    <n v="13.1"/>
    <n v="15.100000000000001"/>
    <n v="11.9"/>
    <n v="26.1"/>
    <n v="22.7"/>
    <n v="20.3"/>
    <n v="20.3"/>
    <n v="20.8"/>
  </r>
  <r>
    <x v="10"/>
    <x v="52"/>
    <x v="1"/>
    <x v="1"/>
    <x v="1"/>
    <x v="1"/>
    <n v="3"/>
    <n v="1503"/>
    <n v="7503"/>
    <n v="21.48"/>
    <n v="-6.78"/>
    <n v="517"/>
    <n v="44"/>
    <n v="3"/>
    <n v="9"/>
    <n v="12"/>
    <n v="28"/>
    <n v="13"/>
    <n v="57"/>
    <n v="15.1"/>
    <n v="23.2"/>
    <n v="15.5"/>
    <n v="22.3"/>
    <n v="26.9"/>
    <n v="19.8"/>
    <n v="22.1"/>
    <n v="22.6"/>
    <n v="15.100000000000001"/>
    <n v="23.2"/>
    <n v="15.5"/>
    <n v="22.3"/>
    <n v="26.9"/>
    <n v="19.8"/>
    <n v="22.1"/>
    <n v="22.6"/>
  </r>
  <r>
    <x v="10"/>
    <x v="22"/>
    <x v="0"/>
    <x v="3"/>
    <x v="0"/>
    <x v="0"/>
    <n v="3"/>
    <n v="1503"/>
    <n v="7503"/>
    <n v="21.48"/>
    <n v="-6.78"/>
    <n v="516"/>
    <n v="45"/>
    <n v="3"/>
    <n v="9"/>
    <n v="12"/>
    <n v="28"/>
    <n v="14"/>
    <n v="4"/>
    <n v="17.2"/>
    <n v="25.5"/>
    <n v="26.9"/>
    <n v="20.7"/>
    <n v="22.4"/>
    <n v="8.9"/>
    <n v="11.3"/>
    <n v="7.8"/>
    <n v="17.2"/>
    <n v="25.5"/>
    <n v="26.9"/>
    <n v="20.7"/>
    <n v="22.4"/>
    <n v="8.9"/>
    <n v="11.3"/>
    <n v="7.8"/>
  </r>
  <r>
    <x v="10"/>
    <x v="53"/>
    <x v="1"/>
    <x v="3"/>
    <x v="0"/>
    <x v="1"/>
    <n v="3"/>
    <n v="1503"/>
    <n v="7503"/>
    <n v="21.48"/>
    <n v="-6.78"/>
    <n v="515"/>
    <n v="46"/>
    <n v="3"/>
    <n v="9"/>
    <n v="12"/>
    <n v="28"/>
    <n v="14"/>
    <n v="10"/>
    <n v="36.200000000000003"/>
    <n v="25.2"/>
    <n v="26.7"/>
    <n v="27.9"/>
    <n v="12.7"/>
    <n v="9.6999999999999993"/>
    <n v="13.8"/>
    <n v="10.3"/>
    <n v="36.200000000000003"/>
    <n v="25.2"/>
    <n v="26.7"/>
    <n v="27.9"/>
    <n v="12.7"/>
    <n v="9.6999999999999993"/>
    <n v="13.8"/>
    <n v="10.3"/>
  </r>
  <r>
    <x v="10"/>
    <x v="23"/>
    <x v="0"/>
    <x v="1"/>
    <x v="0"/>
    <x v="0"/>
    <n v="3"/>
    <n v="1503"/>
    <n v="7503"/>
    <n v="21.48"/>
    <n v="-6.78"/>
    <n v="514"/>
    <n v="47"/>
    <n v="3"/>
    <n v="9"/>
    <n v="12"/>
    <n v="28"/>
    <n v="14"/>
    <n v="15"/>
    <n v="12.9"/>
    <n v="23.5"/>
    <n v="26.8"/>
    <n v="24.5"/>
    <n v="17.3"/>
    <n v="9.6999999999999993"/>
    <n v="11.3"/>
    <n v="9.1"/>
    <n v="12.9"/>
    <n v="23.5"/>
    <n v="26.8"/>
    <n v="24.5"/>
    <n v="17.3"/>
    <n v="9.6999999999999993"/>
    <n v="11.3"/>
    <n v="9.1"/>
  </r>
  <r>
    <x v="10"/>
    <x v="54"/>
    <x v="1"/>
    <x v="1"/>
    <x v="0"/>
    <x v="1"/>
    <n v="3"/>
    <n v="1503"/>
    <n v="7503"/>
    <n v="21.48"/>
    <n v="-6.78"/>
    <n v="513"/>
    <n v="48"/>
    <n v="3"/>
    <n v="9"/>
    <n v="12"/>
    <n v="28"/>
    <n v="14"/>
    <n v="21"/>
    <n v="22.9"/>
    <n v="22.8"/>
    <n v="30.2"/>
    <n v="29.6"/>
    <n v="8.6999999999999993"/>
    <n v="6.9"/>
    <n v="11.6"/>
    <n v="10.199999999999999"/>
    <n v="22.9"/>
    <n v="22.8"/>
    <n v="30.2"/>
    <n v="29.6"/>
    <n v="8.6999999999999993"/>
    <n v="6.9"/>
    <n v="11.6"/>
    <n v="10.199999999999999"/>
  </r>
  <r>
    <x v="10"/>
    <x v="24"/>
    <x v="0"/>
    <x v="0"/>
    <x v="0"/>
    <x v="0"/>
    <n v="4"/>
    <n v="1503"/>
    <n v="7503"/>
    <n v="21.48"/>
    <n v="-6.78"/>
    <n v="512"/>
    <n v="49"/>
    <n v="3"/>
    <n v="9"/>
    <n v="12"/>
    <n v="28"/>
    <n v="14"/>
    <n v="27"/>
    <n v="21.8"/>
    <n v="22.1"/>
    <n v="32.4"/>
    <n v="32.200000000000003"/>
    <n v="18.399999999999999"/>
    <n v="5.7"/>
    <n v="8.6999999999999993"/>
    <n v="8.1"/>
    <n v="21.8"/>
    <n v="22.1"/>
    <n v="32.4"/>
    <n v="32.200000000000003"/>
    <n v="18.399999999999999"/>
    <n v="5.7"/>
    <n v="8.6999999999999993"/>
    <n v="8.1"/>
  </r>
  <r>
    <x v="10"/>
    <x v="55"/>
    <x v="1"/>
    <x v="0"/>
    <x v="0"/>
    <x v="1"/>
    <n v="4"/>
    <n v="1503"/>
    <n v="7503"/>
    <n v="21.48"/>
    <n v="-6.78"/>
    <n v="511"/>
    <n v="50"/>
    <n v="3"/>
    <n v="9"/>
    <n v="12"/>
    <n v="28"/>
    <n v="14"/>
    <n v="32"/>
    <n v="33"/>
    <n v="22.6"/>
    <n v="23.4"/>
    <n v="25.3"/>
    <n v="12.1"/>
    <n v="14.6"/>
    <n v="12.6"/>
    <n v="8.8000000000000007"/>
    <n v="33"/>
    <n v="22.6"/>
    <n v="23.4"/>
    <n v="25.3"/>
    <n v="12.1"/>
    <n v="14.6"/>
    <n v="12.6"/>
    <n v="8.8000000000000007"/>
  </r>
  <r>
    <x v="10"/>
    <x v="25"/>
    <x v="0"/>
    <x v="1"/>
    <x v="1"/>
    <x v="0"/>
    <n v="4"/>
    <n v="1503"/>
    <n v="7503"/>
    <n v="21.48"/>
    <n v="-6.78"/>
    <n v="510"/>
    <n v="51"/>
    <n v="3"/>
    <n v="9"/>
    <n v="12"/>
    <n v="28"/>
    <n v="14"/>
    <n v="30"/>
    <n v="28.9"/>
    <n v="25.5"/>
    <n v="20.5"/>
    <n v="23.2"/>
    <n v="14.5"/>
    <n v="17.600000000000001"/>
    <n v="22.6"/>
    <n v="17.399999999999999"/>
    <n v="28.9"/>
    <n v="25.5"/>
    <n v="20.5"/>
    <n v="23.2"/>
    <n v="14.5"/>
    <n v="17.600000000000001"/>
    <n v="22.6"/>
    <n v="17.399999999999999"/>
  </r>
  <r>
    <x v="10"/>
    <x v="56"/>
    <x v="1"/>
    <x v="1"/>
    <x v="1"/>
    <x v="1"/>
    <n v="4"/>
    <n v="1503"/>
    <n v="7503"/>
    <n v="21.48"/>
    <n v="-6.78"/>
    <n v="509"/>
    <n v="52"/>
    <n v="3"/>
    <n v="9"/>
    <n v="12"/>
    <n v="28"/>
    <n v="14"/>
    <n v="44"/>
    <n v="17.899999999999999"/>
    <n v="26.1"/>
    <n v="27.4"/>
    <n v="29.9"/>
    <n v="17.399999999999999"/>
    <n v="13.3"/>
    <n v="19.600000000000001"/>
    <n v="21.1"/>
    <n v="17.899999999999999"/>
    <n v="26.1"/>
    <n v="27.4"/>
    <n v="29.9"/>
    <n v="17.399999999999999"/>
    <n v="13.3"/>
    <n v="19.600000000000001"/>
    <n v="21.1"/>
  </r>
  <r>
    <x v="10"/>
    <x v="26"/>
    <x v="0"/>
    <x v="0"/>
    <x v="1"/>
    <x v="0"/>
    <n v="4"/>
    <n v="1503"/>
    <n v="7503"/>
    <n v="21.48"/>
    <n v="-6.78"/>
    <n v="508"/>
    <n v="53"/>
    <n v="3"/>
    <n v="9"/>
    <n v="12"/>
    <n v="28"/>
    <n v="14"/>
    <n v="50"/>
    <n v="19.3"/>
    <n v="21.8"/>
    <n v="29.3"/>
    <n v="21.7"/>
    <n v="24.3"/>
    <n v="16.5"/>
    <n v="20"/>
    <n v="20"/>
    <n v="19.3"/>
    <n v="21.8"/>
    <n v="29.3"/>
    <n v="21.7"/>
    <n v="24.3"/>
    <n v="16.5"/>
    <n v="20"/>
    <n v="20"/>
  </r>
  <r>
    <x v="10"/>
    <x v="57"/>
    <x v="1"/>
    <x v="0"/>
    <x v="1"/>
    <x v="1"/>
    <n v="4"/>
    <n v="1503"/>
    <n v="7503"/>
    <n v="21.48"/>
    <n v="-6.78"/>
    <n v="507"/>
    <n v="54"/>
    <n v="3"/>
    <n v="9"/>
    <n v="12"/>
    <n v="28"/>
    <n v="14"/>
    <n v="56"/>
    <n v="18.399999999999999"/>
    <n v="16.2"/>
    <n v="23"/>
    <n v="29.5"/>
    <n v="29.5"/>
    <n v="22.4"/>
    <n v="21.4"/>
    <n v="28.4"/>
    <n v="18.399999999999999"/>
    <n v="16.2"/>
    <n v="23"/>
    <n v="29.5"/>
    <n v="29.5"/>
    <n v="22.4"/>
    <n v="21.4"/>
    <n v="28.4"/>
  </r>
  <r>
    <x v="10"/>
    <x v="27"/>
    <x v="1"/>
    <x v="2"/>
    <x v="0"/>
    <x v="1"/>
    <n v="4"/>
    <n v="1503"/>
    <n v="7503"/>
    <n v="21.48"/>
    <n v="-6.78"/>
    <n v="506"/>
    <n v="55"/>
    <n v="3"/>
    <n v="9"/>
    <n v="12"/>
    <n v="28"/>
    <n v="15"/>
    <n v="1"/>
    <n v="12.9"/>
    <n v="20.7"/>
    <n v="29.6"/>
    <n v="22.4"/>
    <n v="22.3"/>
    <n v="13"/>
    <n v="13.7"/>
    <n v="11.2"/>
    <n v="12.9"/>
    <n v="20.7"/>
    <n v="29.6"/>
    <n v="22.4"/>
    <n v="22.3"/>
    <n v="13"/>
    <n v="13.7"/>
    <n v="11.2"/>
  </r>
  <r>
    <x v="10"/>
    <x v="58"/>
    <x v="0"/>
    <x v="2"/>
    <x v="0"/>
    <x v="0"/>
    <n v="4"/>
    <n v="1503"/>
    <n v="7503"/>
    <n v="21.48"/>
    <n v="-6.78"/>
    <n v="505"/>
    <n v="56"/>
    <n v="3"/>
    <n v="9"/>
    <n v="12"/>
    <n v="28"/>
    <n v="15"/>
    <n v="7"/>
    <n v="19.7"/>
    <n v="27.9"/>
    <n v="25.5"/>
    <n v="22.9"/>
    <n v="18.399999999999999"/>
    <n v="7.1"/>
    <n v="11.3"/>
    <n v="7.1"/>
    <n v="19.7"/>
    <n v="27.9"/>
    <n v="25.5"/>
    <n v="22.9"/>
    <n v="18.399999999999999"/>
    <n v="7.1"/>
    <n v="11.3"/>
    <n v="7.1"/>
  </r>
  <r>
    <x v="10"/>
    <x v="28"/>
    <x v="1"/>
    <x v="3"/>
    <x v="1"/>
    <x v="1"/>
    <n v="4"/>
    <n v="1503"/>
    <n v="7503"/>
    <n v="21.48"/>
    <n v="-6.78"/>
    <n v="504"/>
    <n v="57"/>
    <n v="3"/>
    <n v="9"/>
    <n v="12"/>
    <n v="28"/>
    <n v="15"/>
    <n v="12"/>
    <n v="20"/>
    <n v="13.3"/>
    <n v="22.8"/>
    <n v="25.6"/>
    <n v="23.1"/>
    <n v="17.8"/>
    <n v="21.6"/>
    <n v="26"/>
    <n v="20"/>
    <n v="13.3"/>
    <n v="22.8"/>
    <n v="25.6"/>
    <n v="23.1"/>
    <n v="17.8"/>
    <n v="21.6"/>
    <n v="26"/>
  </r>
  <r>
    <x v="10"/>
    <x v="59"/>
    <x v="0"/>
    <x v="3"/>
    <x v="1"/>
    <x v="0"/>
    <n v="4"/>
    <n v="1503"/>
    <n v="7503"/>
    <n v="21.48"/>
    <n v="-6.78"/>
    <n v="503"/>
    <n v="58"/>
    <n v="3"/>
    <n v="9"/>
    <n v="12"/>
    <n v="28"/>
    <n v="15"/>
    <n v="10"/>
    <n v="21.4"/>
    <n v="17.600000000000001"/>
    <n v="27.8"/>
    <n v="24.9"/>
    <n v="29.3"/>
    <n v="19.399999999999999"/>
    <n v="18.5"/>
    <n v="21.3"/>
    <n v="21.4"/>
    <n v="17.600000000000001"/>
    <n v="27.8"/>
    <n v="24.9"/>
    <n v="29.3"/>
    <n v="19.399999999999999"/>
    <n v="18.5"/>
    <n v="21.3"/>
  </r>
  <r>
    <x v="10"/>
    <x v="29"/>
    <x v="1"/>
    <x v="1"/>
    <x v="0"/>
    <x v="1"/>
    <n v="4"/>
    <n v="1503"/>
    <n v="7503"/>
    <n v="21.48"/>
    <n v="-6.78"/>
    <n v="502"/>
    <n v="59"/>
    <n v="3"/>
    <n v="9"/>
    <n v="12"/>
    <n v="28"/>
    <n v="15"/>
    <n v="24"/>
    <n v="16.3"/>
    <n v="16.100000000000001"/>
    <n v="18.399999999999999"/>
    <n v="24.7"/>
    <n v="24.6"/>
    <n v="13.8"/>
    <n v="12.2"/>
    <n v="10"/>
    <n v="16.3"/>
    <n v="16.100000000000001"/>
    <n v="18.399999999999999"/>
    <n v="24.7"/>
    <n v="24.6"/>
    <n v="13.8"/>
    <n v="12.2"/>
    <n v="10"/>
  </r>
  <r>
    <x v="10"/>
    <x v="60"/>
    <x v="0"/>
    <x v="1"/>
    <x v="0"/>
    <x v="0"/>
    <n v="4"/>
    <n v="1503"/>
    <n v="7503"/>
    <n v="21.48"/>
    <n v="-6.78"/>
    <n v="501"/>
    <n v="60"/>
    <n v="3"/>
    <n v="9"/>
    <n v="12"/>
    <n v="28"/>
    <n v="15"/>
    <n v="21"/>
    <n v="15.1"/>
    <n v="23.6"/>
    <n v="24.4"/>
    <n v="29.4"/>
    <n v="11.3"/>
    <n v="6.2"/>
    <n v="10.6"/>
    <n v="13"/>
    <n v="15.100000000000001"/>
    <n v="23.6"/>
    <n v="24.4"/>
    <n v="29.4"/>
    <n v="11.3"/>
    <n v="6.2"/>
    <n v="10.6"/>
    <n v="13"/>
  </r>
  <r>
    <x v="10"/>
    <x v="30"/>
    <x v="0"/>
    <x v="3"/>
    <x v="0"/>
    <x v="0"/>
    <n v="4"/>
    <n v="1503"/>
    <n v="7503"/>
    <n v="21.48"/>
    <n v="-6.78"/>
    <n v="500"/>
    <n v="61"/>
    <n v="3"/>
    <n v="9"/>
    <n v="12"/>
    <n v="28"/>
    <n v="15"/>
    <n v="35"/>
    <n v="34.299999999999997"/>
    <n v="25.8"/>
    <n v="27.9"/>
    <n v="17.899999999999999"/>
    <n v="8.3000000000000007"/>
    <n v="10"/>
    <n v="12.2"/>
    <n v="7.6"/>
    <n v="34.299999999999997"/>
    <n v="25.8"/>
    <n v="27.9"/>
    <n v="17.899999999999999"/>
    <n v="8.3000000000000007"/>
    <n v="10"/>
    <n v="12.2"/>
    <n v="7.6"/>
  </r>
  <r>
    <x v="10"/>
    <x v="61"/>
    <x v="1"/>
    <x v="3"/>
    <x v="0"/>
    <x v="1"/>
    <n v="4"/>
    <n v="1503"/>
    <n v="7503"/>
    <n v="21.48"/>
    <n v="-6.78"/>
    <n v="499"/>
    <n v="62"/>
    <n v="3"/>
    <n v="9"/>
    <n v="12"/>
    <n v="28"/>
    <n v="15"/>
    <n v="40"/>
    <n v="11.9"/>
    <n v="29.4"/>
    <n v="23.6"/>
    <n v="26.9"/>
    <n v="13.2"/>
    <n v="9.3000000000000007"/>
    <n v="12"/>
    <n v="10.1"/>
    <n v="11.9"/>
    <n v="29.4"/>
    <n v="23.6"/>
    <n v="26.9"/>
    <n v="13.2"/>
    <n v="9.3000000000000007"/>
    <n v="12"/>
    <n v="10.1"/>
  </r>
  <r>
    <x v="10"/>
    <x v="31"/>
    <x v="0"/>
    <x v="2"/>
    <x v="1"/>
    <x v="0"/>
    <n v="4"/>
    <n v="1503"/>
    <n v="7503"/>
    <n v="21.48"/>
    <n v="-6.78"/>
    <n v="498"/>
    <n v="63"/>
    <n v="3"/>
    <n v="9"/>
    <n v="12"/>
    <n v="28"/>
    <n v="15"/>
    <n v="45"/>
    <n v="27.1"/>
    <n v="25.9"/>
    <n v="27.5"/>
    <n v="29.9"/>
    <n v="11.9"/>
    <n v="12.6"/>
    <n v="19.100000000000001"/>
    <n v="21.1"/>
    <n v="27.1"/>
    <n v="25.9"/>
    <n v="27.5"/>
    <n v="29.9"/>
    <n v="11.9"/>
    <n v="12.6"/>
    <n v="19.100000000000001"/>
    <n v="21.1"/>
  </r>
  <r>
    <x v="10"/>
    <x v="62"/>
    <x v="1"/>
    <x v="2"/>
    <x v="1"/>
    <x v="1"/>
    <n v="4"/>
    <n v="1503"/>
    <n v="7503"/>
    <n v="21.48"/>
    <n v="-6.78"/>
    <n v="497"/>
    <n v="64"/>
    <n v="3"/>
    <n v="9"/>
    <n v="12"/>
    <n v="28"/>
    <n v="15"/>
    <n v="51"/>
    <n v="21.5"/>
    <n v="23.1"/>
    <n v="28.7"/>
    <n v="31.4"/>
    <n v="21.7"/>
    <n v="11.9"/>
    <n v="17.2"/>
    <n v="20.7"/>
    <n v="21.5"/>
    <n v="23.1"/>
    <n v="28.7"/>
    <n v="31.4"/>
    <n v="21.7"/>
    <n v="11.9"/>
    <n v="17.2"/>
    <n v="20.7"/>
  </r>
  <r>
    <x v="11"/>
    <x v="0"/>
    <x v="0"/>
    <x v="0"/>
    <x v="0"/>
    <x v="0"/>
    <n v="1"/>
    <n v="1503"/>
    <n v="7503"/>
    <n v="21.48"/>
    <n v="-6.78"/>
    <n v="536"/>
    <n v="1"/>
    <n v="3"/>
    <n v="10"/>
    <n v="1"/>
    <n v="6"/>
    <n v="9"/>
    <n v="40"/>
    <n v="22.8"/>
    <n v="25.6"/>
    <n v="24.7"/>
    <n v="10.6"/>
    <n v="7.7"/>
    <n v="11.1"/>
    <n v="11.7"/>
    <n v="6.2"/>
    <n v="22.8"/>
    <n v="25.6"/>
    <n v="24.7"/>
    <n v="10.6"/>
    <n v="7.7"/>
    <n v="11.1"/>
    <n v="11.7"/>
    <n v="6.2"/>
  </r>
  <r>
    <x v="11"/>
    <x v="32"/>
    <x v="1"/>
    <x v="0"/>
    <x v="0"/>
    <x v="1"/>
    <n v="1"/>
    <n v="1503"/>
    <n v="7503"/>
    <n v="21.48"/>
    <n v="-6.78"/>
    <n v="535"/>
    <n v="2"/>
    <n v="3"/>
    <n v="10"/>
    <n v="1"/>
    <n v="6"/>
    <n v="9"/>
    <n v="54"/>
    <n v="31.4"/>
    <n v="31.1"/>
    <n v="29"/>
    <n v="22.3"/>
    <n v="15.6"/>
    <n v="11.2"/>
    <n v="12.7"/>
    <n v="7.4"/>
    <n v="31.4"/>
    <n v="31.1"/>
    <n v="29"/>
    <n v="22.3"/>
    <n v="15.600000000000001"/>
    <n v="11.2"/>
    <n v="12.7"/>
    <n v="7.4"/>
  </r>
  <r>
    <x v="11"/>
    <x v="1"/>
    <x v="1"/>
    <x v="0"/>
    <x v="1"/>
    <x v="1"/>
    <n v="1"/>
    <n v="1503"/>
    <n v="7503"/>
    <n v="21.48"/>
    <n v="-6.78"/>
    <n v="534"/>
    <n v="3"/>
    <n v="3"/>
    <n v="10"/>
    <n v="1"/>
    <n v="6"/>
    <n v="9"/>
    <n v="51"/>
    <n v="17.399999999999999"/>
    <n v="17.100000000000001"/>
    <n v="11"/>
    <n v="12.9"/>
    <n v="20.3"/>
    <n v="28.7"/>
    <n v="30"/>
    <n v="31.3"/>
    <n v="17.399999999999999"/>
    <n v="17.100000000000001"/>
    <n v="11"/>
    <n v="12.9"/>
    <n v="20.3"/>
    <n v="28.7"/>
    <n v="30"/>
    <n v="31.3"/>
  </r>
  <r>
    <x v="11"/>
    <x v="33"/>
    <x v="0"/>
    <x v="0"/>
    <x v="1"/>
    <x v="0"/>
    <n v="1"/>
    <n v="1503"/>
    <n v="7503"/>
    <n v="21.48"/>
    <n v="-6.78"/>
    <n v="533"/>
    <n v="4"/>
    <n v="3"/>
    <n v="10"/>
    <n v="1"/>
    <n v="6"/>
    <n v="10"/>
    <n v="5"/>
    <n v="11.1"/>
    <n v="7.6"/>
    <n v="20.2"/>
    <n v="18.3"/>
    <n v="22.4"/>
    <n v="14.6"/>
    <n v="17.7"/>
    <n v="29.7"/>
    <n v="11.1"/>
    <n v="7.6"/>
    <n v="20.2"/>
    <n v="18.3"/>
    <n v="22.4"/>
    <n v="14.6"/>
    <n v="17.7"/>
    <n v="29.7"/>
  </r>
  <r>
    <x v="11"/>
    <x v="2"/>
    <x v="1"/>
    <x v="1"/>
    <x v="0"/>
    <x v="1"/>
    <n v="1"/>
    <n v="1503"/>
    <n v="7503"/>
    <n v="21.48"/>
    <n v="-6.78"/>
    <n v="532"/>
    <n v="5"/>
    <n v="3"/>
    <n v="10"/>
    <n v="1"/>
    <n v="6"/>
    <n v="10"/>
    <n v="10"/>
    <n v="15.6"/>
    <n v="9.9"/>
    <n v="23.5"/>
    <n v="19.399999999999999"/>
    <n v="12"/>
    <n v="15.3"/>
    <n v="12.6"/>
    <n v="8"/>
    <n v="15.600000000000001"/>
    <n v="9.9"/>
    <n v="23.5"/>
    <n v="19.399999999999999"/>
    <n v="12"/>
    <n v="15.3"/>
    <n v="12.6"/>
    <n v="8"/>
  </r>
  <r>
    <x v="11"/>
    <x v="34"/>
    <x v="0"/>
    <x v="1"/>
    <x v="0"/>
    <x v="0"/>
    <n v="1"/>
    <n v="1503"/>
    <n v="7503"/>
    <n v="21.48"/>
    <n v="-6.78"/>
    <n v="531"/>
    <n v="6"/>
    <n v="3"/>
    <n v="10"/>
    <n v="1"/>
    <n v="6"/>
    <n v="10"/>
    <n v="16"/>
    <n v="14.4"/>
    <n v="32.4"/>
    <n v="23.9"/>
    <n v="20.2"/>
    <n v="22.1"/>
    <n v="7.8"/>
    <n v="10.1"/>
    <n v="5.6"/>
    <n v="14.4"/>
    <n v="32.4"/>
    <n v="23.9"/>
    <n v="20.2"/>
    <n v="22.1"/>
    <n v="7.8"/>
    <n v="10.1"/>
    <n v="5.6"/>
  </r>
  <r>
    <x v="11"/>
    <x v="3"/>
    <x v="0"/>
    <x v="1"/>
    <x v="1"/>
    <x v="0"/>
    <n v="1"/>
    <n v="1503"/>
    <n v="7503"/>
    <n v="21.48"/>
    <n v="-6.78"/>
    <n v="530"/>
    <n v="7"/>
    <n v="3"/>
    <n v="10"/>
    <n v="1"/>
    <n v="6"/>
    <n v="10"/>
    <n v="22"/>
    <n v="24.1"/>
    <n v="26"/>
    <n v="28.7"/>
    <n v="32.4"/>
    <n v="25.4"/>
    <n v="26.9"/>
    <n v="25.5"/>
    <n v="15"/>
    <n v="24.1"/>
    <n v="26"/>
    <n v="28.7"/>
    <n v="32.4"/>
    <n v="25.4"/>
    <n v="26.9"/>
    <n v="25.5"/>
    <n v="15"/>
  </r>
  <r>
    <x v="11"/>
    <x v="35"/>
    <x v="1"/>
    <x v="1"/>
    <x v="1"/>
    <x v="1"/>
    <n v="1"/>
    <n v="1503"/>
    <n v="7503"/>
    <n v="21.48"/>
    <n v="-6.78"/>
    <n v="529"/>
    <n v="8"/>
    <n v="3"/>
    <n v="10"/>
    <n v="1"/>
    <n v="6"/>
    <n v="10"/>
    <n v="20"/>
    <n v="20.8"/>
    <n v="22.4"/>
    <n v="27.4"/>
    <n v="29.4"/>
    <n v="27.5"/>
    <n v="29.3"/>
    <n v="28.6"/>
    <n v="26.5"/>
    <n v="20.8"/>
    <n v="22.4"/>
    <n v="27.4"/>
    <n v="29.4"/>
    <n v="27.5"/>
    <n v="29.3"/>
    <n v="28.6"/>
    <n v="26.5"/>
  </r>
  <r>
    <x v="11"/>
    <x v="4"/>
    <x v="0"/>
    <x v="2"/>
    <x v="0"/>
    <x v="0"/>
    <n v="1"/>
    <n v="1503"/>
    <n v="7503"/>
    <n v="21.48"/>
    <n v="-6.78"/>
    <n v="528"/>
    <n v="9"/>
    <n v="3"/>
    <n v="10"/>
    <n v="1"/>
    <n v="6"/>
    <n v="10"/>
    <n v="34"/>
    <n v="18.2"/>
    <n v="14.6"/>
    <n v="16.8"/>
    <n v="19.2"/>
    <n v="16.5"/>
    <n v="12.8"/>
    <n v="10.9"/>
    <n v="8"/>
    <n v="18.2"/>
    <n v="14.6"/>
    <n v="16.8"/>
    <n v="19.2"/>
    <n v="16.5"/>
    <n v="12.8"/>
    <n v="10.9"/>
    <n v="8"/>
  </r>
  <r>
    <x v="11"/>
    <x v="36"/>
    <x v="1"/>
    <x v="2"/>
    <x v="0"/>
    <x v="1"/>
    <n v="1"/>
    <n v="1503"/>
    <n v="7503"/>
    <n v="21.48"/>
    <n v="-6.78"/>
    <n v="527"/>
    <n v="10"/>
    <n v="3"/>
    <n v="10"/>
    <n v="1"/>
    <n v="6"/>
    <n v="10"/>
    <n v="40"/>
    <n v="22.1"/>
    <n v="6.6"/>
    <n v="7.6"/>
    <n v="6.2"/>
    <n v="4.5999999999999996"/>
    <n v="7.3"/>
    <n v="9.6"/>
    <n v="7"/>
    <n v="22.1"/>
    <n v="6.6"/>
    <n v="7.6"/>
    <n v="6.2"/>
    <n v="4.5999999999999996"/>
    <n v="7.3"/>
    <n v="9.6"/>
    <n v="7"/>
  </r>
  <r>
    <x v="11"/>
    <x v="5"/>
    <x v="0"/>
    <x v="3"/>
    <x v="0"/>
    <x v="0"/>
    <n v="1"/>
    <n v="1503"/>
    <n v="7503"/>
    <n v="21.48"/>
    <n v="-6.78"/>
    <n v="526"/>
    <n v="11"/>
    <n v="3"/>
    <n v="10"/>
    <n v="1"/>
    <n v="6"/>
    <n v="10"/>
    <n v="46"/>
    <n v="31.7"/>
    <n v="29.1"/>
    <n v="21.4"/>
    <n v="20.5"/>
    <n v="17"/>
    <n v="14.8"/>
    <n v="12"/>
    <n v="9"/>
    <n v="31.7"/>
    <n v="29.1"/>
    <n v="21.4"/>
    <n v="20.5"/>
    <n v="17"/>
    <n v="14.8"/>
    <n v="12"/>
    <n v="9"/>
  </r>
  <r>
    <x v="11"/>
    <x v="37"/>
    <x v="1"/>
    <x v="3"/>
    <x v="0"/>
    <x v="1"/>
    <n v="1"/>
    <n v="1503"/>
    <n v="7503"/>
    <n v="21.48"/>
    <n v="-6.78"/>
    <n v="525"/>
    <n v="12"/>
    <n v="3"/>
    <n v="10"/>
    <n v="1"/>
    <n v="6"/>
    <n v="10"/>
    <n v="52"/>
    <n v="25.2"/>
    <n v="27.1"/>
    <n v="23.3"/>
    <n v="22.3"/>
    <n v="18.3"/>
    <n v="15"/>
    <n v="11.6"/>
    <n v="9"/>
    <n v="25.2"/>
    <n v="27.1"/>
    <n v="23.3"/>
    <n v="22.3"/>
    <n v="18.3"/>
    <n v="15"/>
    <n v="11.6"/>
    <n v="9"/>
  </r>
  <r>
    <x v="11"/>
    <x v="6"/>
    <x v="1"/>
    <x v="3"/>
    <x v="1"/>
    <x v="1"/>
    <n v="1"/>
    <n v="1503"/>
    <n v="7503"/>
    <n v="21.48"/>
    <n v="-6.78"/>
    <n v="524"/>
    <n v="13"/>
    <n v="3"/>
    <n v="10"/>
    <n v="1"/>
    <n v="6"/>
    <n v="10"/>
    <n v="50"/>
    <n v="5.5"/>
    <n v="9.6"/>
    <n v="17.2"/>
    <n v="10.7"/>
    <n v="14.1"/>
    <n v="21.4"/>
    <n v="25.1"/>
    <n v="27.1"/>
    <n v="5.5"/>
    <n v="9.6"/>
    <n v="17.2"/>
    <n v="10.7"/>
    <n v="14.1"/>
    <n v="21.4"/>
    <n v="25.1"/>
    <n v="27.1"/>
  </r>
  <r>
    <x v="11"/>
    <x v="38"/>
    <x v="0"/>
    <x v="3"/>
    <x v="1"/>
    <x v="0"/>
    <n v="1"/>
    <n v="1503"/>
    <n v="7503"/>
    <n v="21.48"/>
    <n v="-6.78"/>
    <n v="523"/>
    <n v="14"/>
    <n v="3"/>
    <n v="10"/>
    <n v="1"/>
    <n v="6"/>
    <n v="11"/>
    <n v="4"/>
    <n v="22.1"/>
    <n v="20.9"/>
    <n v="14.4"/>
    <n v="18.2"/>
    <n v="20.399999999999999"/>
    <n v="22.3"/>
    <n v="25.8"/>
    <n v="28.3"/>
    <n v="22.1"/>
    <n v="20.9"/>
    <n v="14.4"/>
    <n v="18.2"/>
    <n v="20.399999999999999"/>
    <n v="22.3"/>
    <n v="25.8"/>
    <n v="28.3"/>
  </r>
  <r>
    <x v="11"/>
    <x v="7"/>
    <x v="0"/>
    <x v="2"/>
    <x v="1"/>
    <x v="0"/>
    <n v="1"/>
    <n v="1503"/>
    <n v="7503"/>
    <n v="21.48"/>
    <n v="-6.78"/>
    <n v="522"/>
    <n v="15"/>
    <n v="3"/>
    <n v="10"/>
    <n v="1"/>
    <n v="6"/>
    <n v="11"/>
    <n v="11"/>
    <n v="31.3"/>
    <n v="22.6"/>
    <n v="21.7"/>
    <n v="21.5"/>
    <n v="15.2"/>
    <n v="15.4"/>
    <n v="17.899999999999999"/>
    <n v="27.2"/>
    <n v="31.3"/>
    <n v="22.6"/>
    <n v="21.7"/>
    <n v="21.5"/>
    <n v="15.2"/>
    <n v="15.400000000000002"/>
    <n v="17.899999999999999"/>
    <n v="27.2"/>
  </r>
  <r>
    <x v="11"/>
    <x v="39"/>
    <x v="1"/>
    <x v="2"/>
    <x v="1"/>
    <x v="1"/>
    <n v="1"/>
    <n v="1503"/>
    <n v="7503"/>
    <n v="21.48"/>
    <n v="-6.78"/>
    <n v="521"/>
    <n v="16"/>
    <n v="3"/>
    <n v="10"/>
    <n v="1"/>
    <n v="6"/>
    <n v="11"/>
    <n v="10"/>
    <n v="27.1"/>
    <n v="26.3"/>
    <n v="25.4"/>
    <n v="18.8"/>
    <n v="22.4"/>
    <n v="20.2"/>
    <n v="23.9"/>
    <n v="27.2"/>
    <n v="27.1"/>
    <n v="26.3"/>
    <n v="25.4"/>
    <n v="18.8"/>
    <n v="22.4"/>
    <n v="20.2"/>
    <n v="23.9"/>
    <n v="27.2"/>
  </r>
  <r>
    <x v="11"/>
    <x v="8"/>
    <x v="1"/>
    <x v="0"/>
    <x v="1"/>
    <x v="1"/>
    <n v="2"/>
    <n v="1503"/>
    <n v="7503"/>
    <n v="21.48"/>
    <n v="-6.78"/>
    <n v="520"/>
    <n v="17"/>
    <n v="3"/>
    <n v="10"/>
    <n v="1"/>
    <n v="6"/>
    <n v="11"/>
    <n v="24"/>
    <n v="20.100000000000001"/>
    <n v="31.4"/>
    <n v="25.6"/>
    <n v="15.2"/>
    <n v="24.7"/>
    <n v="13.5"/>
    <n v="17.100000000000001"/>
    <n v="24.4"/>
    <n v="20.100000000000001"/>
    <n v="31.4"/>
    <n v="25.6"/>
    <n v="15.2"/>
    <n v="24.7"/>
    <n v="13.5"/>
    <n v="17.100000000000001"/>
    <n v="24.4"/>
  </r>
  <r>
    <x v="11"/>
    <x v="40"/>
    <x v="0"/>
    <x v="0"/>
    <x v="1"/>
    <x v="0"/>
    <n v="2"/>
    <n v="1503"/>
    <n v="7503"/>
    <n v="21.48"/>
    <n v="-6.78"/>
    <n v="519"/>
    <n v="18"/>
    <n v="3"/>
    <n v="10"/>
    <n v="1"/>
    <n v="6"/>
    <n v="11"/>
    <n v="30"/>
    <n v="27.9"/>
    <n v="26.9"/>
    <n v="18.899999999999999"/>
    <n v="20.6"/>
    <n v="24.2"/>
    <n v="18.600000000000001"/>
    <n v="20.8"/>
    <n v="20.7"/>
    <n v="27.9"/>
    <n v="26.9"/>
    <n v="18.899999999999999"/>
    <n v="20.6"/>
    <n v="24.2"/>
    <n v="18.600000000000001"/>
    <n v="20.8"/>
    <n v="20.7"/>
  </r>
  <r>
    <x v="11"/>
    <x v="9"/>
    <x v="1"/>
    <x v="3"/>
    <x v="1"/>
    <x v="1"/>
    <n v="2"/>
    <n v="1503"/>
    <n v="7503"/>
    <n v="21.48"/>
    <n v="-6.78"/>
    <n v="518"/>
    <n v="19"/>
    <n v="3"/>
    <n v="10"/>
    <n v="1"/>
    <n v="6"/>
    <n v="11"/>
    <n v="36"/>
    <n v="23.6"/>
    <n v="25.4"/>
    <n v="27.2"/>
    <n v="21.3"/>
    <n v="26.4"/>
    <n v="25.2"/>
    <n v="27.3"/>
    <n v="32.9"/>
    <n v="23.6"/>
    <n v="25.4"/>
    <n v="27.2"/>
    <n v="21.3"/>
    <n v="26.4"/>
    <n v="25.2"/>
    <n v="27.3"/>
    <n v="32.9"/>
  </r>
  <r>
    <x v="11"/>
    <x v="41"/>
    <x v="0"/>
    <x v="3"/>
    <x v="1"/>
    <x v="0"/>
    <n v="2"/>
    <n v="1503"/>
    <n v="7503"/>
    <n v="21.48"/>
    <n v="-6.78"/>
    <n v="517"/>
    <n v="20"/>
    <n v="3"/>
    <n v="10"/>
    <n v="1"/>
    <n v="6"/>
    <n v="11"/>
    <n v="42"/>
    <n v="19"/>
    <n v="16.2"/>
    <n v="22.6"/>
    <n v="25.3"/>
    <n v="17.399999999999999"/>
    <n v="12.8"/>
    <n v="18"/>
    <n v="27.1"/>
    <n v="19"/>
    <n v="16.2"/>
    <n v="22.6"/>
    <n v="25.3"/>
    <n v="17.399999999999999"/>
    <n v="12.8"/>
    <n v="18"/>
    <n v="27.1"/>
  </r>
  <r>
    <x v="11"/>
    <x v="10"/>
    <x v="1"/>
    <x v="2"/>
    <x v="0"/>
    <x v="1"/>
    <n v="2"/>
    <n v="1503"/>
    <n v="7503"/>
    <n v="21.48"/>
    <n v="-6.78"/>
    <n v="516"/>
    <n v="21"/>
    <n v="3"/>
    <n v="10"/>
    <n v="1"/>
    <n v="6"/>
    <n v="11"/>
    <n v="40"/>
    <n v="33.6"/>
    <n v="21.9"/>
    <n v="15.2"/>
    <n v="22"/>
    <n v="14.3"/>
    <n v="10.9"/>
    <n v="10.6"/>
    <n v="7.6"/>
    <n v="33.6"/>
    <n v="21.9"/>
    <n v="15.2"/>
    <n v="22"/>
    <n v="14.3"/>
    <n v="10.9"/>
    <n v="10.6"/>
    <n v="7.6"/>
  </r>
  <r>
    <x v="11"/>
    <x v="42"/>
    <x v="0"/>
    <x v="2"/>
    <x v="0"/>
    <x v="0"/>
    <n v="2"/>
    <n v="1503"/>
    <n v="7503"/>
    <n v="21.48"/>
    <n v="-6.78"/>
    <n v="515"/>
    <n v="22"/>
    <n v="3"/>
    <n v="10"/>
    <n v="1"/>
    <n v="6"/>
    <n v="11"/>
    <n v="54"/>
    <n v="22.8"/>
    <n v="10.8"/>
    <n v="14.2"/>
    <n v="13.1"/>
    <n v="9.5"/>
    <n v="9.6"/>
    <n v="11"/>
    <n v="7.5"/>
    <n v="22.8"/>
    <n v="10.8"/>
    <n v="14.2"/>
    <n v="13.1"/>
    <n v="9.5"/>
    <n v="9.6"/>
    <n v="11"/>
    <n v="7.5"/>
  </r>
  <r>
    <x v="11"/>
    <x v="11"/>
    <x v="0"/>
    <x v="1"/>
    <x v="1"/>
    <x v="0"/>
    <n v="2"/>
    <n v="1503"/>
    <n v="7503"/>
    <n v="21.48"/>
    <n v="-6.78"/>
    <n v="514"/>
    <n v="23"/>
    <n v="3"/>
    <n v="10"/>
    <n v="1"/>
    <n v="6"/>
    <n v="12"/>
    <n v="0"/>
    <n v="31.2"/>
    <n v="27.8"/>
    <n v="26.9"/>
    <n v="26.1"/>
    <n v="25.4"/>
    <n v="21.4"/>
    <n v="18"/>
    <n v="20.2"/>
    <n v="31.2"/>
    <n v="27.8"/>
    <n v="26.9"/>
    <n v="26.1"/>
    <n v="25.4"/>
    <n v="21.4"/>
    <n v="18"/>
    <n v="20.2"/>
  </r>
  <r>
    <x v="11"/>
    <x v="43"/>
    <x v="1"/>
    <x v="1"/>
    <x v="1"/>
    <x v="1"/>
    <n v="2"/>
    <n v="1503"/>
    <n v="7503"/>
    <n v="21.48"/>
    <n v="-6.78"/>
    <n v="513"/>
    <n v="24"/>
    <n v="3"/>
    <n v="10"/>
    <n v="1"/>
    <n v="6"/>
    <n v="12"/>
    <n v="6"/>
    <n v="20"/>
    <n v="11.7"/>
    <n v="14.9"/>
    <n v="21.9"/>
    <n v="25.8"/>
    <n v="24.9"/>
    <n v="26.5"/>
    <n v="21"/>
    <n v="20"/>
    <n v="11.7"/>
    <n v="14.900000000000002"/>
    <n v="21.9"/>
    <n v="25.8"/>
    <n v="24.9"/>
    <n v="26.5"/>
    <n v="21"/>
  </r>
  <r>
    <x v="11"/>
    <x v="12"/>
    <x v="1"/>
    <x v="0"/>
    <x v="0"/>
    <x v="1"/>
    <n v="2"/>
    <n v="1503"/>
    <n v="7503"/>
    <n v="21.48"/>
    <n v="-6.78"/>
    <n v="511"/>
    <n v="25"/>
    <n v="3"/>
    <n v="10"/>
    <n v="1"/>
    <n v="6"/>
    <n v="12"/>
    <n v="14"/>
    <n v="29.2"/>
    <n v="28.4"/>
    <n v="19.100000000000001"/>
    <n v="12"/>
    <n v="21.5"/>
    <n v="19.600000000000001"/>
    <n v="13.2"/>
    <n v="7.3"/>
    <n v="29.2"/>
    <n v="28.4"/>
    <n v="19.100000000000001"/>
    <n v="12"/>
    <n v="21.5"/>
    <n v="19.600000000000001"/>
    <n v="13.2"/>
    <n v="7.3"/>
  </r>
  <r>
    <x v="11"/>
    <x v="44"/>
    <x v="0"/>
    <x v="0"/>
    <x v="0"/>
    <x v="0"/>
    <n v="2"/>
    <n v="1503"/>
    <n v="7503"/>
    <n v="21.48"/>
    <n v="-6.78"/>
    <n v="510"/>
    <n v="26"/>
    <n v="3"/>
    <n v="10"/>
    <n v="1"/>
    <n v="6"/>
    <n v="12"/>
    <n v="20"/>
    <n v="31.6"/>
    <n v="27.9"/>
    <n v="24.9"/>
    <n v="13.7"/>
    <n v="6"/>
    <n v="7.7"/>
    <n v="9.6999999999999993"/>
    <n v="6.5"/>
    <n v="31.6"/>
    <n v="27.9"/>
    <n v="24.9"/>
    <n v="13.7"/>
    <n v="6"/>
    <n v="7.7"/>
    <n v="9.6999999999999993"/>
    <n v="6.5"/>
  </r>
  <r>
    <x v="11"/>
    <x v="13"/>
    <x v="1"/>
    <x v="1"/>
    <x v="0"/>
    <x v="1"/>
    <n v="2"/>
    <n v="1503"/>
    <n v="7503"/>
    <n v="21.48"/>
    <n v="-6.78"/>
    <n v="509"/>
    <n v="27"/>
    <n v="3"/>
    <n v="10"/>
    <n v="1"/>
    <n v="6"/>
    <n v="12"/>
    <n v="26"/>
    <n v="19.5"/>
    <n v="19.5"/>
    <n v="30.3"/>
    <n v="19.100000000000001"/>
    <n v="19.3"/>
    <n v="10.199999999999999"/>
    <n v="10.5"/>
    <n v="7.6"/>
    <n v="19.5"/>
    <n v="19.5"/>
    <n v="30.3"/>
    <n v="19.100000000000001"/>
    <n v="19.3"/>
    <n v="10.199999999999999"/>
    <n v="10.5"/>
    <n v="7.6"/>
  </r>
  <r>
    <x v="11"/>
    <x v="45"/>
    <x v="0"/>
    <x v="1"/>
    <x v="0"/>
    <x v="0"/>
    <n v="2"/>
    <n v="1503"/>
    <n v="7503"/>
    <n v="21.48"/>
    <n v="-6.78"/>
    <n v="508"/>
    <n v="28"/>
    <n v="3"/>
    <n v="10"/>
    <n v="1"/>
    <n v="6"/>
    <n v="12"/>
    <n v="32"/>
    <n v="15.7"/>
    <n v="18.8"/>
    <n v="23.7"/>
    <n v="12.8"/>
    <n v="14.8"/>
    <n v="7.2"/>
    <n v="9.1999999999999993"/>
    <n v="8"/>
    <n v="15.7"/>
    <n v="18.8"/>
    <n v="23.7"/>
    <n v="12.8"/>
    <n v="14.8"/>
    <n v="7.2"/>
    <n v="9.1999999999999993"/>
    <n v="8"/>
  </r>
  <r>
    <x v="11"/>
    <x v="14"/>
    <x v="0"/>
    <x v="2"/>
    <x v="1"/>
    <x v="0"/>
    <n v="2"/>
    <n v="1503"/>
    <n v="7503"/>
    <n v="21.48"/>
    <n v="-6.78"/>
    <n v="507"/>
    <n v="29"/>
    <n v="3"/>
    <n v="10"/>
    <n v="1"/>
    <n v="6"/>
    <n v="12"/>
    <n v="30"/>
    <n v="17"/>
    <n v="27.9"/>
    <n v="30.4"/>
    <n v="24.1"/>
    <n v="17.8"/>
    <n v="12.8"/>
    <n v="23.4"/>
    <n v="26.5"/>
    <n v="17"/>
    <n v="27.9"/>
    <n v="30.4"/>
    <n v="24.1"/>
    <n v="17.8"/>
    <n v="12.8"/>
    <n v="23.4"/>
    <n v="26.5"/>
  </r>
  <r>
    <x v="11"/>
    <x v="63"/>
    <x v="1"/>
    <x v="2"/>
    <x v="1"/>
    <x v="1"/>
    <n v="2"/>
    <n v="1503"/>
    <n v="7503"/>
    <n v="21.48"/>
    <n v="-6.78"/>
    <n v="506"/>
    <n v="30"/>
    <n v="3"/>
    <n v="10"/>
    <n v="1"/>
    <n v="6"/>
    <n v="12"/>
    <n v="44"/>
    <n v="29.8"/>
    <n v="21.5"/>
    <n v="17.5"/>
    <n v="13"/>
    <n v="20.100000000000001"/>
    <n v="20.8"/>
    <n v="23.5"/>
    <n v="27.2"/>
    <n v="29.8"/>
    <n v="21.5"/>
    <n v="17.5"/>
    <n v="13"/>
    <n v="20.100000000000001"/>
    <n v="20.8"/>
    <n v="23.5"/>
    <n v="27.2"/>
  </r>
  <r>
    <x v="11"/>
    <x v="15"/>
    <x v="0"/>
    <x v="3"/>
    <x v="0"/>
    <x v="0"/>
    <n v="2"/>
    <n v="1503"/>
    <n v="7503"/>
    <n v="21.48"/>
    <n v="-6.78"/>
    <n v="505"/>
    <n v="31"/>
    <n v="3"/>
    <n v="10"/>
    <n v="1"/>
    <n v="6"/>
    <n v="12"/>
    <n v="50"/>
    <n v="16.600000000000001"/>
    <n v="14.3"/>
    <n v="13.4"/>
    <n v="18.3"/>
    <n v="5.2"/>
    <n v="5.8"/>
    <n v="9.3000000000000007"/>
    <n v="7.5"/>
    <n v="16.600000000000001"/>
    <n v="14.3"/>
    <n v="13.4"/>
    <n v="18.3"/>
    <n v="5.2"/>
    <n v="5.8"/>
    <n v="9.3000000000000007"/>
    <n v="7.5"/>
  </r>
  <r>
    <x v="11"/>
    <x v="46"/>
    <x v="1"/>
    <x v="3"/>
    <x v="0"/>
    <x v="1"/>
    <n v="2"/>
    <n v="1503"/>
    <n v="7503"/>
    <n v="21.48"/>
    <n v="-6.78"/>
    <n v="504"/>
    <n v="32"/>
    <n v="3"/>
    <n v="10"/>
    <n v="1"/>
    <n v="6"/>
    <n v="12"/>
    <n v="56"/>
    <n v="33.700000000000003"/>
    <n v="29.1"/>
    <n v="25"/>
    <n v="23.3"/>
    <n v="12.2"/>
    <n v="13.2"/>
    <n v="11.4"/>
    <n v="5.2"/>
    <n v="33.700000000000003"/>
    <n v="29.1"/>
    <n v="25"/>
    <n v="23.3"/>
    <n v="12.2"/>
    <n v="13.2"/>
    <n v="11.4"/>
    <n v="5.2"/>
  </r>
  <r>
    <x v="11"/>
    <x v="16"/>
    <x v="0"/>
    <x v="3"/>
    <x v="1"/>
    <x v="0"/>
    <n v="3"/>
    <n v="1503"/>
    <n v="7503"/>
    <n v="21.48"/>
    <n v="-6.78"/>
    <n v="503"/>
    <n v="33"/>
    <n v="3"/>
    <n v="10"/>
    <n v="1"/>
    <n v="6"/>
    <n v="13"/>
    <n v="2"/>
    <n v="33"/>
    <n v="30"/>
    <n v="24.4"/>
    <n v="29.2"/>
    <n v="16.5"/>
    <n v="20.7"/>
    <n v="25.3"/>
    <n v="21.7"/>
    <n v="33"/>
    <n v="30"/>
    <n v="24.4"/>
    <n v="29.2"/>
    <n v="16.5"/>
    <n v="20.7"/>
    <n v="25.3"/>
    <n v="21.7"/>
  </r>
  <r>
    <x v="11"/>
    <x v="47"/>
    <x v="1"/>
    <x v="3"/>
    <x v="1"/>
    <x v="1"/>
    <n v="3"/>
    <n v="1503"/>
    <n v="7503"/>
    <n v="21.48"/>
    <n v="-6.78"/>
    <n v="502"/>
    <n v="34"/>
    <n v="3"/>
    <n v="10"/>
    <n v="1"/>
    <n v="6"/>
    <n v="13"/>
    <n v="1"/>
    <n v="29.6"/>
    <n v="23.4"/>
    <n v="20"/>
    <n v="24.9"/>
    <n v="12.7"/>
    <n v="16.399999999999999"/>
    <n v="17"/>
    <n v="27.5"/>
    <n v="29.6"/>
    <n v="23.4"/>
    <n v="20"/>
    <n v="24.9"/>
    <n v="12.7"/>
    <n v="16.399999999999999"/>
    <n v="17"/>
    <n v="27.5"/>
  </r>
  <r>
    <x v="11"/>
    <x v="17"/>
    <x v="1"/>
    <x v="2"/>
    <x v="0"/>
    <x v="1"/>
    <n v="3"/>
    <n v="1503"/>
    <n v="7503"/>
    <n v="21.48"/>
    <n v="-6.78"/>
    <n v="501"/>
    <n v="35"/>
    <n v="3"/>
    <n v="10"/>
    <n v="1"/>
    <n v="6"/>
    <n v="13"/>
    <n v="15"/>
    <n v="26.2"/>
    <n v="20"/>
    <n v="24.7"/>
    <n v="19"/>
    <n v="13.2"/>
    <n v="11.8"/>
    <n v="11.7"/>
    <n v="7.6"/>
    <n v="26.2"/>
    <n v="20"/>
    <n v="24.7"/>
    <n v="19"/>
    <n v="13.2"/>
    <n v="11.8"/>
    <n v="11.7"/>
    <n v="7.6"/>
  </r>
  <r>
    <x v="11"/>
    <x v="48"/>
    <x v="0"/>
    <x v="2"/>
    <x v="0"/>
    <x v="0"/>
    <n v="3"/>
    <n v="1503"/>
    <n v="7503"/>
    <n v="21.48"/>
    <n v="-6.78"/>
    <n v="500"/>
    <n v="36"/>
    <n v="3"/>
    <n v="10"/>
    <n v="1"/>
    <n v="6"/>
    <n v="13"/>
    <n v="21"/>
    <n v="22.7"/>
    <n v="4.0999999999999996"/>
    <n v="14.2"/>
    <n v="15.5"/>
    <n v="11.5"/>
    <n v="5.5"/>
    <n v="7.8"/>
    <n v="7.6"/>
    <n v="22.7"/>
    <n v="4.0999999999999996"/>
    <n v="14.2"/>
    <n v="15.5"/>
    <n v="11.5"/>
    <n v="5.5"/>
    <n v="7.8"/>
    <n v="7.6"/>
  </r>
  <r>
    <x v="11"/>
    <x v="18"/>
    <x v="0"/>
    <x v="2"/>
    <x v="1"/>
    <x v="0"/>
    <n v="3"/>
    <n v="1503"/>
    <n v="7503"/>
    <n v="21.48"/>
    <n v="-6.78"/>
    <n v="499"/>
    <n v="37"/>
    <n v="3"/>
    <n v="10"/>
    <n v="1"/>
    <n v="6"/>
    <n v="13"/>
    <n v="20"/>
    <n v="19.3"/>
    <n v="13.7"/>
    <n v="13.7"/>
    <n v="21.9"/>
    <n v="16.2"/>
    <n v="16.100000000000001"/>
    <n v="21.5"/>
    <n v="22.5"/>
    <n v="19.3"/>
    <n v="13.7"/>
    <n v="13.7"/>
    <n v="21.9"/>
    <n v="16.2"/>
    <n v="16.100000000000001"/>
    <n v="21.5"/>
    <n v="22.5"/>
  </r>
  <r>
    <x v="11"/>
    <x v="49"/>
    <x v="1"/>
    <x v="2"/>
    <x v="1"/>
    <x v="1"/>
    <n v="3"/>
    <n v="1503"/>
    <n v="7503"/>
    <n v="21.48"/>
    <n v="-6.78"/>
    <n v="498"/>
    <n v="38"/>
    <n v="3"/>
    <n v="10"/>
    <n v="1"/>
    <n v="6"/>
    <n v="13"/>
    <n v="35"/>
    <n v="15.9"/>
    <n v="16.8"/>
    <n v="30.7"/>
    <n v="21.4"/>
    <n v="25.3"/>
    <n v="25.6"/>
    <n v="27.4"/>
    <n v="24.3"/>
    <n v="15.900000000000002"/>
    <n v="16.8"/>
    <n v="30.7"/>
    <n v="21.4"/>
    <n v="25.3"/>
    <n v="25.6"/>
    <n v="27.4"/>
    <n v="24.3"/>
  </r>
  <r>
    <x v="11"/>
    <x v="19"/>
    <x v="1"/>
    <x v="0"/>
    <x v="0"/>
    <x v="1"/>
    <n v="3"/>
    <n v="1503"/>
    <n v="7503"/>
    <n v="21.48"/>
    <n v="-6.78"/>
    <n v="497"/>
    <n v="39"/>
    <n v="3"/>
    <n v="10"/>
    <n v="1"/>
    <n v="6"/>
    <n v="13"/>
    <n v="45"/>
    <n v="16.5"/>
    <n v="17.899999999999999"/>
    <n v="28.7"/>
    <n v="11.6"/>
    <n v="16.2"/>
    <n v="9.3000000000000007"/>
    <n v="10.5"/>
    <n v="9.6"/>
    <n v="16.5"/>
    <n v="17.899999999999999"/>
    <n v="28.7"/>
    <n v="11.6"/>
    <n v="16.2"/>
    <n v="9.3000000000000007"/>
    <n v="10.5"/>
    <n v="9.6"/>
  </r>
  <r>
    <x v="11"/>
    <x v="50"/>
    <x v="0"/>
    <x v="0"/>
    <x v="0"/>
    <x v="0"/>
    <n v="3"/>
    <n v="1503"/>
    <n v="7503"/>
    <n v="21.48"/>
    <n v="-6.78"/>
    <n v="496"/>
    <n v="40"/>
    <n v="3"/>
    <n v="10"/>
    <n v="1"/>
    <n v="6"/>
    <n v="13"/>
    <n v="53"/>
    <n v="16.399999999999999"/>
    <n v="10.1"/>
    <n v="25.5"/>
    <n v="15.3"/>
    <n v="8.1999999999999993"/>
    <n v="10"/>
    <n v="9.4"/>
    <n v="5.9"/>
    <n v="16.399999999999999"/>
    <n v="10.1"/>
    <n v="25.5"/>
    <n v="15.3"/>
    <n v="8.1999999999999993"/>
    <n v="10"/>
    <n v="9.4"/>
    <n v="5.9"/>
  </r>
  <r>
    <x v="11"/>
    <x v="20"/>
    <x v="0"/>
    <x v="0"/>
    <x v="1"/>
    <x v="0"/>
    <n v="3"/>
    <n v="1503"/>
    <n v="7503"/>
    <n v="21.48"/>
    <n v="-6.78"/>
    <n v="495"/>
    <n v="41"/>
    <n v="3"/>
    <n v="10"/>
    <n v="1"/>
    <n v="6"/>
    <n v="14"/>
    <n v="1"/>
    <n v="25.4"/>
    <n v="18.100000000000001"/>
    <n v="28.3"/>
    <n v="27.2"/>
    <n v="26.7"/>
    <n v="20.7"/>
    <n v="23.1"/>
    <n v="28.9"/>
    <n v="25.4"/>
    <n v="18.100000000000001"/>
    <n v="28.3"/>
    <n v="27.2"/>
    <n v="26.7"/>
    <n v="20.7"/>
    <n v="23.1"/>
    <n v="28.9"/>
  </r>
  <r>
    <x v="11"/>
    <x v="51"/>
    <x v="1"/>
    <x v="0"/>
    <x v="1"/>
    <x v="1"/>
    <n v="3"/>
    <n v="1503"/>
    <n v="7503"/>
    <n v="21.48"/>
    <n v="-6.78"/>
    <n v="494"/>
    <n v="42"/>
    <n v="3"/>
    <n v="10"/>
    <n v="1"/>
    <n v="6"/>
    <n v="14"/>
    <n v="10"/>
    <n v="28.2"/>
    <n v="22.9"/>
    <n v="25.1"/>
    <n v="16"/>
    <n v="25.6"/>
    <n v="19.8"/>
    <n v="23"/>
    <n v="27.7"/>
    <n v="28.2"/>
    <n v="22.9"/>
    <n v="25.1"/>
    <n v="16"/>
    <n v="25.6"/>
    <n v="19.8"/>
    <n v="23"/>
    <n v="27.7"/>
  </r>
  <r>
    <x v="11"/>
    <x v="21"/>
    <x v="0"/>
    <x v="1"/>
    <x v="1"/>
    <x v="0"/>
    <n v="3"/>
    <n v="1503"/>
    <n v="7503"/>
    <n v="21.48"/>
    <n v="-6.78"/>
    <n v="493"/>
    <n v="43"/>
    <n v="3"/>
    <n v="10"/>
    <n v="1"/>
    <n v="6"/>
    <n v="14"/>
    <n v="11"/>
    <n v="12.8"/>
    <n v="13.8"/>
    <n v="11.3"/>
    <n v="24.8"/>
    <n v="22.2"/>
    <n v="18.7"/>
    <n v="19.600000000000001"/>
    <n v="29"/>
    <n v="12.8"/>
    <n v="13.8"/>
    <n v="11.3"/>
    <n v="24.8"/>
    <n v="22.2"/>
    <n v="18.7"/>
    <n v="19.600000000000001"/>
    <n v="29"/>
  </r>
  <r>
    <x v="11"/>
    <x v="52"/>
    <x v="1"/>
    <x v="1"/>
    <x v="1"/>
    <x v="1"/>
    <n v="3"/>
    <n v="1503"/>
    <n v="7503"/>
    <n v="21.48"/>
    <n v="-6.78"/>
    <n v="492"/>
    <n v="44"/>
    <n v="3"/>
    <n v="10"/>
    <n v="1"/>
    <n v="6"/>
    <n v="14"/>
    <n v="27"/>
    <n v="14.5"/>
    <n v="21.5"/>
    <n v="14"/>
    <n v="21.2"/>
    <n v="26.3"/>
    <n v="20.8"/>
    <n v="23.6"/>
    <n v="35.6"/>
    <n v="14.5"/>
    <n v="21.5"/>
    <n v="14"/>
    <n v="21.2"/>
    <n v="26.3"/>
    <n v="20.8"/>
    <n v="23.6"/>
    <n v="35.6"/>
  </r>
  <r>
    <x v="11"/>
    <x v="22"/>
    <x v="0"/>
    <x v="3"/>
    <x v="0"/>
    <x v="0"/>
    <n v="3"/>
    <n v="1503"/>
    <n v="7503"/>
    <n v="21.48"/>
    <n v="-6.78"/>
    <n v="491"/>
    <n v="45"/>
    <n v="3"/>
    <n v="10"/>
    <n v="1"/>
    <n v="6"/>
    <n v="14"/>
    <n v="35"/>
    <n v="16.5"/>
    <n v="24.1"/>
    <n v="25.1"/>
    <n v="17.100000000000001"/>
    <n v="18.100000000000001"/>
    <n v="7.7"/>
    <n v="9.4"/>
    <n v="6.5"/>
    <n v="16.5"/>
    <n v="24.1"/>
    <n v="25.1"/>
    <n v="17.100000000000001"/>
    <n v="18.100000000000001"/>
    <n v="7.7"/>
    <n v="9.4"/>
    <n v="6.5"/>
  </r>
  <r>
    <x v="11"/>
    <x v="53"/>
    <x v="1"/>
    <x v="3"/>
    <x v="0"/>
    <x v="1"/>
    <n v="3"/>
    <n v="1503"/>
    <n v="7503"/>
    <n v="21.48"/>
    <n v="-6.78"/>
    <n v="490"/>
    <n v="46"/>
    <n v="3"/>
    <n v="10"/>
    <n v="1"/>
    <n v="6"/>
    <n v="14"/>
    <n v="42"/>
    <n v="34.1"/>
    <n v="23.9"/>
    <n v="25.9"/>
    <n v="26.1"/>
    <n v="11.3"/>
    <n v="8.3000000000000007"/>
    <n v="11.4"/>
    <n v="7.8"/>
    <n v="34.1"/>
    <n v="23.9"/>
    <n v="25.9"/>
    <n v="26.1"/>
    <n v="11.3"/>
    <n v="8.3000000000000007"/>
    <n v="11.4"/>
    <n v="7.8"/>
  </r>
  <r>
    <x v="11"/>
    <x v="23"/>
    <x v="0"/>
    <x v="1"/>
    <x v="0"/>
    <x v="0"/>
    <n v="3"/>
    <n v="1503"/>
    <n v="7503"/>
    <n v="21.48"/>
    <n v="-6.78"/>
    <n v="489"/>
    <n v="47"/>
    <n v="3"/>
    <n v="10"/>
    <n v="1"/>
    <n v="6"/>
    <n v="14"/>
    <n v="50"/>
    <n v="11.6"/>
    <n v="23.3"/>
    <n v="24.5"/>
    <n v="22.4"/>
    <n v="15.1"/>
    <n v="8.3000000000000007"/>
    <n v="9.5"/>
    <n v="7.6"/>
    <n v="11.6"/>
    <n v="23.3"/>
    <n v="24.5"/>
    <n v="22.4"/>
    <n v="15.100000000000001"/>
    <n v="8.3000000000000007"/>
    <n v="9.5"/>
    <n v="7.6"/>
  </r>
  <r>
    <x v="11"/>
    <x v="54"/>
    <x v="1"/>
    <x v="1"/>
    <x v="0"/>
    <x v="1"/>
    <n v="3"/>
    <n v="1503"/>
    <n v="7503"/>
    <n v="21.48"/>
    <n v="-6.78"/>
    <n v="488"/>
    <n v="48"/>
    <n v="3"/>
    <n v="10"/>
    <n v="1"/>
    <n v="6"/>
    <n v="14"/>
    <n v="57"/>
    <n v="21.9"/>
    <n v="21.1"/>
    <n v="29.2"/>
    <n v="27.8"/>
    <n v="7.4"/>
    <n v="5"/>
    <n v="9.1"/>
    <n v="7.4"/>
    <n v="21.9"/>
    <n v="21.1"/>
    <n v="29.2"/>
    <n v="27.8"/>
    <n v="7.4"/>
    <n v="5"/>
    <n v="9.1"/>
    <n v="7.4"/>
  </r>
  <r>
    <x v="11"/>
    <x v="24"/>
    <x v="0"/>
    <x v="0"/>
    <x v="0"/>
    <x v="0"/>
    <n v="4"/>
    <n v="1503"/>
    <n v="7503"/>
    <n v="21.48"/>
    <n v="-6.78"/>
    <n v="487"/>
    <n v="49"/>
    <n v="3"/>
    <n v="10"/>
    <n v="1"/>
    <n v="6"/>
    <n v="15"/>
    <n v="7"/>
    <n v="20.9"/>
    <n v="21.5"/>
    <n v="31.5"/>
    <n v="30.9"/>
    <n v="17"/>
    <n v="4.7"/>
    <n v="6.9"/>
    <n v="6"/>
    <n v="20.9"/>
    <n v="21.5"/>
    <n v="31.5"/>
    <n v="30.9"/>
    <n v="17"/>
    <n v="4.7"/>
    <n v="6.9"/>
    <n v="6"/>
  </r>
  <r>
    <x v="11"/>
    <x v="55"/>
    <x v="1"/>
    <x v="0"/>
    <x v="0"/>
    <x v="1"/>
    <n v="4"/>
    <n v="1503"/>
    <n v="7503"/>
    <n v="21.48"/>
    <n v="-6.78"/>
    <n v="486"/>
    <n v="50"/>
    <n v="3"/>
    <n v="10"/>
    <n v="1"/>
    <n v="6"/>
    <n v="15"/>
    <n v="14"/>
    <n v="32.299999999999997"/>
    <n v="21.4"/>
    <n v="21.8"/>
    <n v="23.8"/>
    <n v="9.6999999999999993"/>
    <n v="12.1"/>
    <n v="10.4"/>
    <n v="7.1"/>
    <n v="32.299999999999997"/>
    <n v="21.4"/>
    <n v="21.8"/>
    <n v="23.8"/>
    <n v="9.6999999999999993"/>
    <n v="12.1"/>
    <n v="10.4"/>
    <n v="7.1"/>
  </r>
  <r>
    <x v="11"/>
    <x v="25"/>
    <x v="0"/>
    <x v="1"/>
    <x v="1"/>
    <x v="0"/>
    <n v="4"/>
    <n v="1503"/>
    <n v="7503"/>
    <n v="21.48"/>
    <n v="-6.78"/>
    <n v="485"/>
    <n v="51"/>
    <n v="3"/>
    <n v="10"/>
    <n v="1"/>
    <n v="6"/>
    <n v="15"/>
    <n v="21"/>
    <n v="28.1"/>
    <n v="24"/>
    <n v="19.5"/>
    <n v="22.4"/>
    <n v="13.4"/>
    <n v="17.5"/>
    <n v="25.5"/>
    <n v="20.6"/>
    <n v="28.1"/>
    <n v="24"/>
    <n v="19.5"/>
    <n v="22.4"/>
    <n v="13.4"/>
    <n v="17.5"/>
    <n v="25.5"/>
    <n v="20.6"/>
  </r>
  <r>
    <x v="11"/>
    <x v="56"/>
    <x v="1"/>
    <x v="1"/>
    <x v="1"/>
    <x v="1"/>
    <n v="4"/>
    <n v="1503"/>
    <n v="7503"/>
    <n v="21.48"/>
    <n v="-6.78"/>
    <n v="484"/>
    <n v="52"/>
    <n v="3"/>
    <n v="10"/>
    <n v="1"/>
    <n v="6"/>
    <n v="15"/>
    <n v="20"/>
    <n v="17.3"/>
    <n v="24.8"/>
    <n v="25.5"/>
    <n v="29.2"/>
    <n v="16.3"/>
    <n v="12.2"/>
    <n v="18.399999999999999"/>
    <n v="22.2"/>
    <n v="17.3"/>
    <n v="24.8"/>
    <n v="25.5"/>
    <n v="29.2"/>
    <n v="16.3"/>
    <n v="12.2"/>
    <n v="18.399999999999999"/>
    <n v="22.2"/>
  </r>
  <r>
    <x v="11"/>
    <x v="26"/>
    <x v="0"/>
    <x v="0"/>
    <x v="1"/>
    <x v="0"/>
    <n v="4"/>
    <n v="1503"/>
    <n v="7503"/>
    <n v="21.48"/>
    <n v="-6.78"/>
    <n v="483"/>
    <n v="53"/>
    <n v="3"/>
    <n v="10"/>
    <n v="1"/>
    <n v="6"/>
    <n v="15"/>
    <n v="34"/>
    <n v="18.100000000000001"/>
    <n v="20"/>
    <n v="27.9"/>
    <n v="20.8"/>
    <n v="22.9"/>
    <n v="15"/>
    <n v="21.7"/>
    <n v="21.7"/>
    <n v="18.100000000000001"/>
    <n v="20"/>
    <n v="27.9"/>
    <n v="20.8"/>
    <n v="22.9"/>
    <n v="15"/>
    <n v="21.7"/>
    <n v="21.7"/>
  </r>
  <r>
    <x v="11"/>
    <x v="57"/>
    <x v="1"/>
    <x v="0"/>
    <x v="1"/>
    <x v="1"/>
    <n v="4"/>
    <n v="1503"/>
    <n v="7503"/>
    <n v="21.48"/>
    <n v="-6.78"/>
    <n v="482"/>
    <n v="54"/>
    <n v="3"/>
    <n v="10"/>
    <n v="1"/>
    <n v="6"/>
    <n v="15"/>
    <n v="41"/>
    <n v="17.2"/>
    <n v="15"/>
    <n v="21.4"/>
    <n v="28.3"/>
    <n v="28.9"/>
    <n v="24"/>
    <n v="20.9"/>
    <n v="28.7"/>
    <n v="17.2"/>
    <n v="15"/>
    <n v="21.4"/>
    <n v="28.3"/>
    <n v="28.9"/>
    <n v="24"/>
    <n v="20.9"/>
    <n v="28.7"/>
  </r>
  <r>
    <x v="11"/>
    <x v="27"/>
    <x v="1"/>
    <x v="2"/>
    <x v="0"/>
    <x v="1"/>
    <n v="4"/>
    <n v="1503"/>
    <n v="7503"/>
    <n v="21.48"/>
    <n v="-6.78"/>
    <n v="481"/>
    <n v="55"/>
    <n v="3"/>
    <n v="10"/>
    <n v="1"/>
    <n v="6"/>
    <n v="15"/>
    <n v="40"/>
    <n v="12"/>
    <n v="18.7"/>
    <n v="28"/>
    <n v="19.8"/>
    <n v="20"/>
    <n v="11"/>
    <n v="11.4"/>
    <n v="8.6"/>
    <n v="12"/>
    <n v="18.7"/>
    <n v="28"/>
    <n v="19.8"/>
    <n v="20"/>
    <n v="11"/>
    <n v="11.4"/>
    <n v="8.6"/>
  </r>
  <r>
    <x v="11"/>
    <x v="58"/>
    <x v="0"/>
    <x v="2"/>
    <x v="0"/>
    <x v="0"/>
    <n v="4"/>
    <n v="1503"/>
    <n v="7503"/>
    <n v="21.48"/>
    <n v="-6.78"/>
    <n v="480"/>
    <n v="56"/>
    <n v="3"/>
    <n v="10"/>
    <n v="1"/>
    <n v="6"/>
    <n v="15"/>
    <n v="55"/>
    <n v="18.7"/>
    <n v="25.9"/>
    <n v="22.6"/>
    <n v="20.399999999999999"/>
    <n v="17.100000000000001"/>
    <n v="6.1"/>
    <n v="9.6999999999999993"/>
    <n v="5.6"/>
    <n v="18.7"/>
    <n v="25.9"/>
    <n v="22.6"/>
    <n v="20.399999999999999"/>
    <n v="17.100000000000001"/>
    <n v="6.1"/>
    <n v="9.6999999999999993"/>
    <n v="5.6"/>
  </r>
  <r>
    <x v="11"/>
    <x v="28"/>
    <x v="1"/>
    <x v="3"/>
    <x v="1"/>
    <x v="1"/>
    <n v="4"/>
    <n v="1503"/>
    <n v="7503"/>
    <n v="21.48"/>
    <n v="-6.78"/>
    <n v="479"/>
    <n v="57"/>
    <n v="3"/>
    <n v="10"/>
    <n v="1"/>
    <n v="6"/>
    <n v="16"/>
    <n v="2"/>
    <n v="19.399999999999999"/>
    <n v="12.7"/>
    <n v="21.8"/>
    <n v="23.4"/>
    <n v="21.5"/>
    <n v="18.7"/>
    <n v="22.1"/>
    <n v="28.5"/>
    <n v="19.399999999999999"/>
    <n v="12.7"/>
    <n v="21.8"/>
    <n v="23.4"/>
    <n v="21.5"/>
    <n v="18.7"/>
    <n v="22.1"/>
    <n v="28.5"/>
  </r>
  <r>
    <x v="11"/>
    <x v="59"/>
    <x v="0"/>
    <x v="3"/>
    <x v="1"/>
    <x v="0"/>
    <n v="4"/>
    <n v="1503"/>
    <n v="7503"/>
    <n v="21.48"/>
    <n v="-6.78"/>
    <n v="478"/>
    <n v="58"/>
    <n v="3"/>
    <n v="10"/>
    <n v="1"/>
    <n v="6"/>
    <n v="16"/>
    <n v="1"/>
    <n v="20"/>
    <n v="15.7"/>
    <n v="26.4"/>
    <n v="22.6"/>
    <n v="27.4"/>
    <n v="17.600000000000001"/>
    <n v="19.100000000000001"/>
    <n v="27"/>
    <n v="20"/>
    <n v="15.7"/>
    <n v="26.4"/>
    <n v="22.6"/>
    <n v="27.4"/>
    <n v="17.600000000000001"/>
    <n v="19.100000000000001"/>
    <n v="27"/>
  </r>
  <r>
    <x v="11"/>
    <x v="29"/>
    <x v="1"/>
    <x v="1"/>
    <x v="0"/>
    <x v="1"/>
    <n v="4"/>
    <n v="1503"/>
    <n v="7503"/>
    <n v="21.48"/>
    <n v="-6.78"/>
    <n v="477"/>
    <n v="59"/>
    <n v="3"/>
    <n v="10"/>
    <n v="1"/>
    <n v="6"/>
    <n v="16"/>
    <n v="15"/>
    <n v="15.1"/>
    <n v="14.3"/>
    <n v="15.8"/>
    <n v="20.2"/>
    <n v="19.7"/>
    <n v="11.6"/>
    <n v="10"/>
    <n v="7.8"/>
    <n v="15.100000000000001"/>
    <n v="14.3"/>
    <n v="15.8"/>
    <n v="20.2"/>
    <n v="19.7"/>
    <n v="11.6"/>
    <n v="10"/>
    <n v="7.8"/>
  </r>
  <r>
    <x v="11"/>
    <x v="60"/>
    <x v="0"/>
    <x v="1"/>
    <x v="0"/>
    <x v="0"/>
    <n v="4"/>
    <n v="1503"/>
    <n v="7503"/>
    <n v="21.48"/>
    <n v="-6.78"/>
    <n v="476"/>
    <n v="60"/>
    <n v="3"/>
    <n v="10"/>
    <n v="1"/>
    <n v="6"/>
    <n v="16"/>
    <n v="23"/>
    <n v="14.1"/>
    <n v="22"/>
    <n v="22"/>
    <n v="27.6"/>
    <n v="9.6999999999999993"/>
    <n v="5.0999999999999996"/>
    <n v="8.6"/>
    <n v="8.6999999999999993"/>
    <n v="14.1"/>
    <n v="22"/>
    <n v="22"/>
    <n v="27.6"/>
    <n v="9.6999999999999993"/>
    <n v="5.0999999999999996"/>
    <n v="8.6"/>
    <n v="8.6999999999999993"/>
  </r>
  <r>
    <x v="11"/>
    <x v="30"/>
    <x v="0"/>
    <x v="3"/>
    <x v="0"/>
    <x v="0"/>
    <n v="4"/>
    <n v="1503"/>
    <n v="7503"/>
    <n v="21.48"/>
    <n v="-6.78"/>
    <n v="475"/>
    <n v="61"/>
    <n v="3"/>
    <n v="10"/>
    <n v="1"/>
    <n v="6"/>
    <n v="16"/>
    <n v="30"/>
    <n v="33"/>
    <n v="23.9"/>
    <n v="25.9"/>
    <n v="15.1"/>
    <n v="6.7"/>
    <n v="8.1"/>
    <n v="9.8000000000000007"/>
    <n v="6.7"/>
    <n v="33"/>
    <n v="23.9"/>
    <n v="25.9"/>
    <n v="15.100000000000001"/>
    <n v="6.7"/>
    <n v="8.1"/>
    <n v="9.8000000000000007"/>
    <n v="6.7"/>
  </r>
  <r>
    <x v="11"/>
    <x v="61"/>
    <x v="1"/>
    <x v="3"/>
    <x v="0"/>
    <x v="1"/>
    <n v="4"/>
    <n v="1503"/>
    <n v="7503"/>
    <n v="21.48"/>
    <n v="-6.78"/>
    <n v="474"/>
    <n v="62"/>
    <n v="3"/>
    <n v="10"/>
    <n v="1"/>
    <n v="6"/>
    <n v="16"/>
    <n v="37"/>
    <n v="11.6"/>
    <n v="27.8"/>
    <n v="22.1"/>
    <n v="25.2"/>
    <n v="12.1"/>
    <n v="7.1"/>
    <n v="9.6999999999999993"/>
    <n v="7.5"/>
    <n v="11.6"/>
    <n v="27.8"/>
    <n v="22.1"/>
    <n v="25.2"/>
    <n v="12.1"/>
    <n v="7.1"/>
    <n v="9.6999999999999993"/>
    <n v="7.5"/>
  </r>
  <r>
    <x v="11"/>
    <x v="31"/>
    <x v="0"/>
    <x v="2"/>
    <x v="1"/>
    <x v="0"/>
    <n v="4"/>
    <n v="1503"/>
    <n v="7503"/>
    <n v="21.48"/>
    <n v="-6.78"/>
    <n v="473"/>
    <n v="63"/>
    <n v="3"/>
    <n v="10"/>
    <n v="1"/>
    <n v="6"/>
    <n v="16"/>
    <n v="45"/>
    <n v="25.7"/>
    <n v="24.7"/>
    <n v="26.6"/>
    <n v="28.3"/>
    <n v="10.9"/>
    <n v="10.9"/>
    <n v="21.3"/>
    <n v="27.6"/>
    <n v="25.7"/>
    <n v="24.7"/>
    <n v="26.6"/>
    <n v="28.3"/>
    <n v="10.9"/>
    <n v="10.9"/>
    <n v="21.3"/>
    <n v="27.6"/>
  </r>
  <r>
    <x v="11"/>
    <x v="62"/>
    <x v="1"/>
    <x v="2"/>
    <x v="1"/>
    <x v="1"/>
    <n v="4"/>
    <n v="1503"/>
    <n v="7503"/>
    <n v="21.48"/>
    <n v="-6.78"/>
    <n v="472"/>
    <n v="64"/>
    <n v="3"/>
    <n v="10"/>
    <n v="1"/>
    <n v="6"/>
    <n v="16"/>
    <n v="51"/>
    <n v="20.6"/>
    <n v="22.6"/>
    <n v="27.9"/>
    <n v="30.1"/>
    <n v="20.3"/>
    <n v="10.8"/>
    <n v="18.5"/>
    <n v="17.399999999999999"/>
    <n v="20.6"/>
    <n v="22.6"/>
    <n v="27.9"/>
    <n v="30.1"/>
    <n v="20.3"/>
    <n v="10.8"/>
    <n v="18.5"/>
    <n v="17.399999999999999"/>
  </r>
  <r>
    <x v="12"/>
    <x v="64"/>
    <x v="2"/>
    <x v="4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64"/>
    <x v="2"/>
    <x v="4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3">
  <r>
    <x v="0"/>
    <x v="0"/>
    <x v="0"/>
    <x v="0"/>
    <x v="0"/>
    <s v="150N"/>
    <n v="1"/>
    <n v="1503"/>
    <n v="7540"/>
    <n v="21.48"/>
    <n v="-6.78"/>
    <n v="561"/>
    <n v="1"/>
    <n v="3"/>
    <n v="9"/>
    <n v="10"/>
    <n v="23"/>
    <n v="13"/>
    <n v="32"/>
    <n v="25.4"/>
    <n v="28.4"/>
    <n v="29.4"/>
    <n v="21.4"/>
    <n v="20.9"/>
    <n v="26.5"/>
    <n v="29.6"/>
    <n v="26.6"/>
    <n v="25.4"/>
    <n v="28.4"/>
    <n v="29.4"/>
    <n v="21.4"/>
    <n v="20.9"/>
    <n v="26.5"/>
    <n v="29.6"/>
    <n v="26.6"/>
    <n v="416.4"/>
  </r>
  <r>
    <x v="0"/>
    <x v="1"/>
    <x v="1"/>
    <x v="0"/>
    <x v="1"/>
    <s v="nil"/>
    <n v="1"/>
    <n v="1503"/>
    <n v="7540"/>
    <n v="21.48"/>
    <n v="-6.78"/>
    <n v="560"/>
    <n v="2"/>
    <n v="3"/>
    <n v="9"/>
    <n v="10"/>
    <n v="23"/>
    <n v="13"/>
    <n v="31"/>
    <n v="18.600000000000001"/>
    <n v="19.399999999999999"/>
    <n v="14.6"/>
    <n v="18.5"/>
    <n v="22.6"/>
    <n v="28.3"/>
    <n v="26.4"/>
    <n v="26.1"/>
    <n v="18.600000000000001"/>
    <n v="19.399999999999999"/>
    <n v="14.6"/>
    <n v="18.5"/>
    <n v="22.6"/>
    <n v="28.3"/>
    <n v="26.4"/>
    <n v="26.1"/>
    <n v="348.99999999999994"/>
  </r>
  <r>
    <x v="0"/>
    <x v="2"/>
    <x v="1"/>
    <x v="1"/>
    <x v="0"/>
    <s v="nil"/>
    <n v="1"/>
    <n v="1503"/>
    <n v="7540"/>
    <n v="21.48"/>
    <n v="-6.78"/>
    <n v="559"/>
    <n v="3"/>
    <n v="3"/>
    <n v="9"/>
    <n v="10"/>
    <n v="23"/>
    <n v="13"/>
    <n v="44"/>
    <n v="17"/>
    <n v="11.7"/>
    <n v="26.2"/>
    <n v="26.7"/>
    <n v="25.6"/>
    <n v="29"/>
    <n v="27.6"/>
    <n v="27.2"/>
    <n v="17"/>
    <n v="11.7"/>
    <n v="26.2"/>
    <n v="26.7"/>
    <n v="25.6"/>
    <n v="29"/>
    <n v="27.6"/>
    <n v="27.2"/>
    <n v="381.99999999999994"/>
  </r>
  <r>
    <x v="0"/>
    <x v="3"/>
    <x v="0"/>
    <x v="1"/>
    <x v="1"/>
    <s v="150N"/>
    <n v="1"/>
    <n v="1503"/>
    <n v="7540"/>
    <n v="21.48"/>
    <n v="-6.78"/>
    <n v="558"/>
    <n v="4"/>
    <n v="3"/>
    <n v="9"/>
    <n v="10"/>
    <n v="23"/>
    <n v="13"/>
    <n v="41"/>
    <n v="23.8"/>
    <n v="24.9"/>
    <n v="29.3"/>
    <n v="31.5"/>
    <n v="26.1"/>
    <n v="29.6"/>
    <n v="26.6"/>
    <n v="25"/>
    <n v="23.8"/>
    <n v="24.9"/>
    <n v="29.3"/>
    <n v="31.5"/>
    <n v="26.1"/>
    <n v="29.6"/>
    <n v="26.6"/>
    <n v="25"/>
    <n v="433.59999999999997"/>
  </r>
  <r>
    <x v="0"/>
    <x v="4"/>
    <x v="0"/>
    <x v="2"/>
    <x v="0"/>
    <s v="150N"/>
    <n v="1"/>
    <n v="1503"/>
    <n v="7540"/>
    <n v="21.48"/>
    <n v="-6.78"/>
    <n v="557"/>
    <n v="5"/>
    <n v="3"/>
    <n v="9"/>
    <n v="10"/>
    <n v="23"/>
    <n v="13"/>
    <n v="54"/>
    <n v="28.2"/>
    <n v="22.8"/>
    <n v="23"/>
    <n v="29.1"/>
    <n v="29.8"/>
    <n v="27.1"/>
    <n v="26.4"/>
    <n v="25.4"/>
    <n v="28.2"/>
    <n v="22.8"/>
    <n v="23"/>
    <n v="29.1"/>
    <n v="29.8"/>
    <n v="27.1"/>
    <n v="26.4"/>
    <n v="25.4"/>
    <n v="423.6"/>
  </r>
  <r>
    <x v="0"/>
    <x v="5"/>
    <x v="0"/>
    <x v="3"/>
    <x v="0"/>
    <s v="150N"/>
    <n v="1"/>
    <n v="1503"/>
    <n v="7540"/>
    <n v="21.48"/>
    <n v="-6.78"/>
    <n v="556"/>
    <n v="6"/>
    <n v="3"/>
    <n v="9"/>
    <n v="10"/>
    <n v="23"/>
    <n v="13"/>
    <n v="51"/>
    <n v="32.9"/>
    <n v="31.8"/>
    <n v="29.1"/>
    <n v="27.7"/>
    <n v="26.8"/>
    <n v="26.7"/>
    <n v="27.9"/>
    <n v="0"/>
    <n v="32.9"/>
    <n v="31.8"/>
    <n v="29.1"/>
    <n v="27.7"/>
    <n v="26.8"/>
    <n v="26.7"/>
    <n v="27.9"/>
    <m/>
    <s v=""/>
  </r>
  <r>
    <x v="0"/>
    <x v="6"/>
    <x v="1"/>
    <x v="3"/>
    <x v="1"/>
    <s v="nil"/>
    <n v="1"/>
    <n v="1503"/>
    <n v="7540"/>
    <n v="21.48"/>
    <n v="-6.78"/>
    <n v="555"/>
    <n v="7"/>
    <n v="3"/>
    <n v="9"/>
    <n v="10"/>
    <n v="23"/>
    <n v="14"/>
    <n v="5"/>
    <n v="7.8"/>
    <n v="13.9"/>
    <n v="21.9"/>
    <n v="15.7"/>
    <n v="20"/>
    <n v="24.6"/>
    <n v="27.8"/>
    <n v="24"/>
    <n v="7.8"/>
    <n v="13.9"/>
    <n v="21.9"/>
    <n v="15.7"/>
    <n v="20"/>
    <n v="24.6"/>
    <n v="27.8"/>
    <n v="24"/>
    <n v="311.40000000000003"/>
  </r>
  <r>
    <x v="0"/>
    <x v="7"/>
    <x v="0"/>
    <x v="2"/>
    <x v="1"/>
    <s v="150N"/>
    <n v="1"/>
    <n v="1503"/>
    <n v="7540"/>
    <n v="21.48"/>
    <n v="-6.78"/>
    <n v="554"/>
    <n v="8"/>
    <n v="3"/>
    <n v="9"/>
    <n v="10"/>
    <n v="23"/>
    <n v="14"/>
    <n v="10"/>
    <n v="34.6"/>
    <n v="26.9"/>
    <n v="26.5"/>
    <n v="28.6"/>
    <n v="25.3"/>
    <n v="25.2"/>
    <n v="26.1"/>
    <n v="26.6"/>
    <n v="34.6"/>
    <n v="26.9"/>
    <n v="26.5"/>
    <n v="28.6"/>
    <n v="25.3"/>
    <n v="25.2"/>
    <n v="26.1"/>
    <n v="26.6"/>
    <n v="439.59999999999997"/>
  </r>
  <r>
    <x v="0"/>
    <x v="8"/>
    <x v="1"/>
    <x v="0"/>
    <x v="1"/>
    <s v="nil"/>
    <n v="2"/>
    <n v="1503"/>
    <n v="7540"/>
    <n v="21.48"/>
    <n v="-6.78"/>
    <n v="553"/>
    <n v="9"/>
    <n v="3"/>
    <n v="9"/>
    <n v="10"/>
    <n v="23"/>
    <n v="14"/>
    <n v="15"/>
    <n v="23"/>
    <n v="33.299999999999997"/>
    <n v="29.2"/>
    <n v="20.6"/>
    <n v="28.9"/>
    <n v="23.5"/>
    <n v="22.3"/>
    <m/>
    <n v="23"/>
    <n v="33.299999999999997"/>
    <n v="29.2"/>
    <n v="20.6"/>
    <n v="28.9"/>
    <n v="23.5"/>
    <n v="22.3"/>
    <m/>
    <s v=""/>
  </r>
  <r>
    <x v="0"/>
    <x v="9"/>
    <x v="1"/>
    <x v="3"/>
    <x v="1"/>
    <s v="nil"/>
    <n v="2"/>
    <n v="1503"/>
    <n v="7540"/>
    <n v="21.48"/>
    <n v="-6.78"/>
    <n v="552"/>
    <n v="10"/>
    <n v="3"/>
    <n v="9"/>
    <n v="10"/>
    <n v="23"/>
    <n v="14"/>
    <n v="20"/>
    <n v="25.4"/>
    <n v="28.6"/>
    <n v="30.4"/>
    <n v="26.8"/>
    <n v="28.4"/>
    <n v="25.5"/>
    <n v="25.4"/>
    <m/>
    <n v="25.4"/>
    <n v="28.6"/>
    <n v="30.4"/>
    <n v="26.8"/>
    <n v="28.4"/>
    <n v="25.5"/>
    <n v="25.4"/>
    <m/>
    <s v=""/>
  </r>
  <r>
    <x v="0"/>
    <x v="10"/>
    <x v="1"/>
    <x v="2"/>
    <x v="0"/>
    <s v="nil"/>
    <n v="2"/>
    <n v="1503"/>
    <n v="7540"/>
    <n v="21.48"/>
    <n v="-6.78"/>
    <n v="551"/>
    <n v="11"/>
    <n v="3"/>
    <n v="9"/>
    <n v="10"/>
    <n v="23"/>
    <n v="14"/>
    <n v="25"/>
    <n v="35.1"/>
    <n v="32.9"/>
    <n v="26.6"/>
    <n v="29.5"/>
    <n v="26.8"/>
    <n v="25.8"/>
    <n v="28"/>
    <n v="25.7"/>
    <n v="35.1"/>
    <n v="32.9"/>
    <n v="26.6"/>
    <n v="29.5"/>
    <n v="26.8"/>
    <n v="25.8"/>
    <n v="28"/>
    <n v="25.7"/>
    <n v="460.8"/>
  </r>
  <r>
    <x v="0"/>
    <x v="11"/>
    <x v="0"/>
    <x v="1"/>
    <x v="1"/>
    <s v="150N"/>
    <n v="2"/>
    <n v="1503"/>
    <n v="7540"/>
    <n v="21.48"/>
    <n v="-6.78"/>
    <n v="550"/>
    <n v="12"/>
    <n v="3"/>
    <n v="9"/>
    <n v="10"/>
    <n v="23"/>
    <n v="14"/>
    <n v="30"/>
    <n v="31.4"/>
    <n v="28.7"/>
    <n v="28.5"/>
    <n v="29"/>
    <n v="28.5"/>
    <n v="28.3"/>
    <n v="28.9"/>
    <m/>
    <n v="31.4"/>
    <n v="28.7"/>
    <n v="28.5"/>
    <n v="29"/>
    <n v="28.5"/>
    <n v="28.3"/>
    <n v="28.9"/>
    <m/>
    <s v=""/>
  </r>
  <r>
    <x v="0"/>
    <x v="12"/>
    <x v="1"/>
    <x v="0"/>
    <x v="0"/>
    <s v="nil"/>
    <n v="2"/>
    <n v="1503"/>
    <n v="7540"/>
    <n v="21.48"/>
    <n v="-6.78"/>
    <n v="549"/>
    <n v="13"/>
    <n v="3"/>
    <n v="9"/>
    <n v="10"/>
    <n v="23"/>
    <n v="14"/>
    <n v="35"/>
    <n v="31.7"/>
    <n v="29.7"/>
    <n v="27.3"/>
    <n v="22.3"/>
    <n v="28.4"/>
    <n v="28.4"/>
    <n v="27.5"/>
    <n v="18.600000000000001"/>
    <n v="31.7"/>
    <n v="29.7"/>
    <n v="27.3"/>
    <n v="22.3"/>
    <n v="28.4"/>
    <n v="28.4"/>
    <n v="27.5"/>
    <n v="18.600000000000001"/>
    <n v="427.8"/>
  </r>
  <r>
    <x v="0"/>
    <x v="13"/>
    <x v="1"/>
    <x v="1"/>
    <x v="0"/>
    <s v="nil"/>
    <n v="2"/>
    <n v="1503"/>
    <n v="7540"/>
    <n v="21.48"/>
    <n v="-6.78"/>
    <n v="548"/>
    <n v="13"/>
    <n v="3"/>
    <n v="9"/>
    <n v="10"/>
    <n v="23"/>
    <n v="14"/>
    <n v="40"/>
    <n v="23.6"/>
    <n v="25.3"/>
    <n v="34"/>
    <n v="29.4"/>
    <n v="28.1"/>
    <n v="26"/>
    <n v="26.2"/>
    <n v="21.2"/>
    <n v="23.6"/>
    <n v="25.3"/>
    <n v="34"/>
    <n v="29.4"/>
    <n v="28.1"/>
    <n v="26"/>
    <n v="26.2"/>
    <n v="21.2"/>
    <n v="427.59999999999997"/>
  </r>
  <r>
    <x v="0"/>
    <x v="14"/>
    <x v="0"/>
    <x v="2"/>
    <x v="1"/>
    <s v="150N"/>
    <n v="2"/>
    <n v="1503"/>
    <n v="7540"/>
    <n v="21.48"/>
    <n v="-6.78"/>
    <n v="547"/>
    <n v="15"/>
    <n v="3"/>
    <n v="9"/>
    <n v="10"/>
    <n v="23"/>
    <n v="14"/>
    <n v="45"/>
    <n v="19.7"/>
    <n v="30.1"/>
    <n v="34.5"/>
    <n v="29.9"/>
    <n v="29.8"/>
    <n v="24.5"/>
    <n v="27.2"/>
    <m/>
    <n v="19.7"/>
    <n v="30.1"/>
    <n v="34.5"/>
    <n v="29.9"/>
    <n v="29.8"/>
    <n v="24.5"/>
    <n v="27.2"/>
    <m/>
    <s v=""/>
  </r>
  <r>
    <x v="0"/>
    <x v="15"/>
    <x v="0"/>
    <x v="3"/>
    <x v="0"/>
    <s v="150N"/>
    <n v="2"/>
    <n v="1503"/>
    <n v="7540"/>
    <n v="21.48"/>
    <n v="-6.78"/>
    <n v="546"/>
    <n v="16"/>
    <n v="3"/>
    <n v="9"/>
    <n v="10"/>
    <n v="23"/>
    <n v="14"/>
    <n v="51"/>
    <n v="25.5"/>
    <n v="19.899999999999999"/>
    <n v="19.7"/>
    <n v="28.1"/>
    <n v="24"/>
    <n v="23.9"/>
    <n v="27.4"/>
    <n v="24.3"/>
    <n v="25.5"/>
    <n v="19.899999999999999"/>
    <n v="19.7"/>
    <n v="28.1"/>
    <n v="24"/>
    <n v="23.9"/>
    <n v="27.4"/>
    <n v="24.3"/>
    <n v="385.6"/>
  </r>
  <r>
    <x v="0"/>
    <x v="16"/>
    <x v="0"/>
    <x v="3"/>
    <x v="1"/>
    <s v="150N"/>
    <n v="3"/>
    <n v="1503"/>
    <n v="7540"/>
    <n v="21.48"/>
    <n v="-6.78"/>
    <n v="545"/>
    <n v="17"/>
    <n v="3"/>
    <n v="9"/>
    <n v="10"/>
    <n v="23"/>
    <n v="14"/>
    <n v="56"/>
    <n v="38.1"/>
    <n v="34.6"/>
    <n v="31.7"/>
    <n v="31.6"/>
    <n v="23.8"/>
    <n v="26.3"/>
    <n v="27.6"/>
    <m/>
    <n v="38.1"/>
    <n v="34.6"/>
    <n v="31.7"/>
    <n v="31.6"/>
    <n v="23.8"/>
    <n v="26.3"/>
    <n v="27.6"/>
    <m/>
    <s v=""/>
  </r>
  <r>
    <x v="0"/>
    <x v="17"/>
    <x v="1"/>
    <x v="2"/>
    <x v="0"/>
    <s v="nil"/>
    <n v="3"/>
    <n v="1503"/>
    <n v="7540"/>
    <n v="21.48"/>
    <n v="-6.78"/>
    <n v="544"/>
    <n v="18"/>
    <n v="3"/>
    <n v="9"/>
    <n v="10"/>
    <n v="23"/>
    <n v="15"/>
    <n v="1"/>
    <n v="28.4"/>
    <n v="23.4"/>
    <n v="30.2"/>
    <n v="29"/>
    <n v="27.6"/>
    <n v="25.7"/>
    <n v="26.6"/>
    <n v="24.3"/>
    <n v="28.4"/>
    <n v="23.4"/>
    <n v="30.2"/>
    <n v="29"/>
    <n v="27.6"/>
    <n v="25.7"/>
    <n v="26.6"/>
    <n v="24.3"/>
    <n v="430.4"/>
  </r>
  <r>
    <x v="0"/>
    <x v="18"/>
    <x v="0"/>
    <x v="2"/>
    <x v="1"/>
    <s v="150N"/>
    <n v="3"/>
    <n v="1503"/>
    <n v="7540"/>
    <n v="21.48"/>
    <n v="-6.78"/>
    <n v="543"/>
    <n v="19"/>
    <n v="3"/>
    <n v="9"/>
    <n v="10"/>
    <n v="23"/>
    <n v="15"/>
    <n v="6"/>
    <n v="23.9"/>
    <n v="19"/>
    <n v="16.2"/>
    <n v="26.4"/>
    <n v="22.5"/>
    <n v="27.1"/>
    <n v="26.6"/>
    <m/>
    <n v="23.9"/>
    <n v="19"/>
    <n v="16.2"/>
    <n v="26.4"/>
    <n v="22.5"/>
    <n v="27.1"/>
    <n v="26.6"/>
    <m/>
    <s v=""/>
  </r>
  <r>
    <x v="0"/>
    <x v="19"/>
    <x v="1"/>
    <x v="0"/>
    <x v="0"/>
    <s v="nil"/>
    <n v="3"/>
    <n v="1503"/>
    <n v="7540"/>
    <n v="21.48"/>
    <n v="-6.78"/>
    <n v="542"/>
    <n v="20"/>
    <n v="3"/>
    <n v="9"/>
    <n v="10"/>
    <n v="23"/>
    <n v="15"/>
    <n v="11"/>
    <n v="18.8"/>
    <n v="22.7"/>
    <n v="33.799999999999997"/>
    <n v="22"/>
    <n v="29"/>
    <n v="28.4"/>
    <n v="26.6"/>
    <n v="26.5"/>
    <n v="18.8"/>
    <n v="22.7"/>
    <n v="33.799999999999997"/>
    <n v="22"/>
    <n v="29"/>
    <n v="28.4"/>
    <n v="26.6"/>
    <n v="26.5"/>
    <n v="415.59999999999997"/>
  </r>
  <r>
    <x v="0"/>
    <x v="20"/>
    <x v="0"/>
    <x v="0"/>
    <x v="1"/>
    <s v="150N"/>
    <n v="3"/>
    <n v="1503"/>
    <n v="7540"/>
    <n v="21.48"/>
    <n v="-6.78"/>
    <n v="541"/>
    <n v="21"/>
    <n v="3"/>
    <n v="9"/>
    <n v="10"/>
    <n v="23"/>
    <n v="15"/>
    <n v="16"/>
    <n v="29.9"/>
    <n v="27.4"/>
    <n v="33.6"/>
    <n v="31.2"/>
    <n v="30"/>
    <n v="27"/>
    <n v="29.3"/>
    <m/>
    <n v="29.9"/>
    <n v="27.4"/>
    <n v="33.6"/>
    <n v="31.2"/>
    <n v="30"/>
    <n v="27"/>
    <n v="29.3"/>
    <m/>
    <s v=""/>
  </r>
  <r>
    <x v="0"/>
    <x v="21"/>
    <x v="0"/>
    <x v="1"/>
    <x v="1"/>
    <s v="150N"/>
    <n v="3"/>
    <n v="1503"/>
    <n v="7540"/>
    <n v="21.48"/>
    <n v="-6.78"/>
    <n v="540"/>
    <n v="22"/>
    <n v="3"/>
    <n v="9"/>
    <n v="10"/>
    <n v="23"/>
    <n v="15"/>
    <n v="21"/>
    <n v="15"/>
    <n v="18.2"/>
    <n v="16.2"/>
    <n v="31.9"/>
    <n v="27.1"/>
    <n v="25.5"/>
    <n v="27.9"/>
    <m/>
    <n v="15"/>
    <n v="18.2"/>
    <n v="16.2"/>
    <n v="31.9"/>
    <n v="27.1"/>
    <n v="25.5"/>
    <n v="27.9"/>
    <m/>
    <s v=""/>
  </r>
  <r>
    <x v="0"/>
    <x v="22"/>
    <x v="0"/>
    <x v="3"/>
    <x v="0"/>
    <s v="150N"/>
    <n v="3"/>
    <n v="1503"/>
    <n v="7540"/>
    <n v="21.48"/>
    <n v="-6.78"/>
    <n v="539"/>
    <n v="23"/>
    <n v="3"/>
    <n v="9"/>
    <n v="10"/>
    <n v="23"/>
    <n v="15"/>
    <n v="26"/>
    <n v="18.8"/>
    <n v="27"/>
    <n v="30.4"/>
    <n v="30.2"/>
    <n v="30.8"/>
    <n v="23.5"/>
    <n v="26.4"/>
    <n v="22.9"/>
    <n v="18.8"/>
    <n v="27"/>
    <n v="30.4"/>
    <n v="30.2"/>
    <n v="30.8"/>
    <n v="23.5"/>
    <n v="26.4"/>
    <n v="22.9"/>
    <n v="420"/>
  </r>
  <r>
    <x v="0"/>
    <x v="23"/>
    <x v="0"/>
    <x v="1"/>
    <x v="0"/>
    <s v="150N"/>
    <n v="3"/>
    <n v="1503"/>
    <n v="7540"/>
    <n v="21.48"/>
    <n v="-6.78"/>
    <n v="538"/>
    <n v="24"/>
    <n v="3"/>
    <n v="9"/>
    <n v="10"/>
    <n v="23"/>
    <n v="15"/>
    <n v="31"/>
    <n v="17.600000000000001"/>
    <n v="25.9"/>
    <n v="31.8"/>
    <n v="28.8"/>
    <n v="27.4"/>
    <n v="22.4"/>
    <n v="27.2"/>
    <n v="25"/>
    <n v="17.600000000000001"/>
    <n v="25.9"/>
    <n v="31.8"/>
    <n v="28.8"/>
    <n v="27.4"/>
    <n v="22.4"/>
    <n v="27.2"/>
    <n v="25"/>
    <n v="412.2"/>
  </r>
  <r>
    <x v="0"/>
    <x v="24"/>
    <x v="0"/>
    <x v="0"/>
    <x v="0"/>
    <s v="150N"/>
    <n v="4"/>
    <n v="1503"/>
    <n v="7540"/>
    <n v="21.48"/>
    <n v="-6.78"/>
    <n v="537"/>
    <n v="25"/>
    <n v="3"/>
    <n v="9"/>
    <n v="10"/>
    <n v="23"/>
    <n v="15"/>
    <n v="37"/>
    <n v="23.5"/>
    <n v="23.8"/>
    <n v="34.9"/>
    <n v="33.4"/>
    <n v="28.5"/>
    <n v="20.399999999999999"/>
    <n v="25.4"/>
    <n v="22.7"/>
    <n v="23.5"/>
    <n v="23.8"/>
    <n v="34.9"/>
    <n v="33.4"/>
    <n v="28.5"/>
    <n v="20.399999999999999"/>
    <n v="25.4"/>
    <n v="22.7"/>
    <n v="425.2"/>
  </r>
  <r>
    <x v="0"/>
    <x v="25"/>
    <x v="0"/>
    <x v="1"/>
    <x v="1"/>
    <s v="150N"/>
    <n v="4"/>
    <n v="1503"/>
    <n v="7540"/>
    <n v="21.48"/>
    <n v="-6.78"/>
    <n v="536"/>
    <n v="26"/>
    <n v="3"/>
    <n v="9"/>
    <n v="10"/>
    <n v="23"/>
    <n v="15"/>
    <n v="43"/>
    <n v="31.5"/>
    <n v="28.8"/>
    <n v="24.3"/>
    <n v="29.1"/>
    <n v="23.9"/>
    <n v="23.8"/>
    <n v="28.2"/>
    <m/>
    <n v="31.5"/>
    <n v="28.8"/>
    <n v="24.3"/>
    <n v="29.1"/>
    <n v="23.9"/>
    <n v="23.8"/>
    <n v="28.2"/>
    <m/>
    <s v=""/>
  </r>
  <r>
    <x v="0"/>
    <x v="26"/>
    <x v="0"/>
    <x v="0"/>
    <x v="1"/>
    <s v="150N"/>
    <n v="4"/>
    <n v="1503"/>
    <n v="7540"/>
    <n v="21.48"/>
    <n v="-6.78"/>
    <n v="535"/>
    <n v="27"/>
    <n v="3"/>
    <n v="9"/>
    <n v="10"/>
    <n v="23"/>
    <n v="15"/>
    <n v="40"/>
    <n v="20.6"/>
    <n v="25.8"/>
    <n v="31.7"/>
    <n v="27"/>
    <n v="29"/>
    <n v="24.7"/>
    <n v="27.7"/>
    <m/>
    <n v="20.6"/>
    <n v="25.8"/>
    <n v="31.7"/>
    <n v="27"/>
    <n v="29"/>
    <n v="24.7"/>
    <n v="27.7"/>
    <m/>
    <s v=""/>
  </r>
  <r>
    <x v="0"/>
    <x v="27"/>
    <x v="1"/>
    <x v="2"/>
    <x v="0"/>
    <s v="nil"/>
    <n v="4"/>
    <n v="1503"/>
    <n v="7540"/>
    <n v="21.48"/>
    <n v="-6.78"/>
    <n v="534"/>
    <n v="28"/>
    <n v="3"/>
    <n v="9"/>
    <n v="10"/>
    <n v="23"/>
    <n v="15"/>
    <n v="53"/>
    <n v="14"/>
    <n v="25.2"/>
    <n v="32.700000000000003"/>
    <n v="29"/>
    <n v="31.1"/>
    <n v="26.1"/>
    <n v="29.1"/>
    <n v="28.1"/>
    <n v="14"/>
    <n v="25.2"/>
    <n v="32.700000000000003"/>
    <n v="29"/>
    <n v="31.1"/>
    <n v="26.1"/>
    <n v="29.1"/>
    <n v="28.1"/>
    <n v="430.59999999999997"/>
  </r>
  <r>
    <x v="0"/>
    <x v="28"/>
    <x v="1"/>
    <x v="3"/>
    <x v="1"/>
    <s v="nil"/>
    <n v="4"/>
    <n v="1503"/>
    <n v="7540"/>
    <n v="21.48"/>
    <n v="-6.78"/>
    <n v="533"/>
    <n v="29"/>
    <n v="3"/>
    <n v="9"/>
    <n v="10"/>
    <n v="23"/>
    <n v="15"/>
    <n v="51"/>
    <n v="20.8"/>
    <n v="14.5"/>
    <n v="26.1"/>
    <n v="32.200000000000003"/>
    <n v="28.3"/>
    <n v="26.5"/>
    <n v="26.4"/>
    <m/>
    <n v="20.8"/>
    <n v="14.5"/>
    <n v="26.1"/>
    <n v="32.200000000000003"/>
    <n v="28.3"/>
    <n v="26.5"/>
    <n v="26.4"/>
    <m/>
    <s v=""/>
  </r>
  <r>
    <x v="0"/>
    <x v="29"/>
    <x v="1"/>
    <x v="1"/>
    <x v="0"/>
    <s v="nil"/>
    <n v="4"/>
    <n v="1503"/>
    <n v="7540"/>
    <n v="21.48"/>
    <n v="-6.78"/>
    <n v="532"/>
    <n v="30"/>
    <n v="3"/>
    <n v="9"/>
    <n v="10"/>
    <n v="23"/>
    <n v="16"/>
    <n v="4"/>
    <n v="18.399999999999999"/>
    <n v="19.600000000000001"/>
    <n v="28.2"/>
    <n v="32.4"/>
    <n v="32.200000000000003"/>
    <n v="27.6"/>
    <n v="28.7"/>
    <n v="27.4"/>
    <n v="18.399999999999999"/>
    <n v="19.600000000000001"/>
    <n v="28.2"/>
    <n v="32.4"/>
    <n v="32.200000000000003"/>
    <n v="27.6"/>
    <n v="28.7"/>
    <n v="27.4"/>
    <n v="429"/>
  </r>
  <r>
    <x v="0"/>
    <x v="30"/>
    <x v="0"/>
    <x v="3"/>
    <x v="0"/>
    <s v="150N"/>
    <n v="4"/>
    <n v="1503"/>
    <n v="7540"/>
    <n v="21.48"/>
    <n v="-6.78"/>
    <n v="531"/>
    <n v="31"/>
    <n v="3"/>
    <n v="9"/>
    <n v="10"/>
    <n v="23"/>
    <n v="16"/>
    <n v="1"/>
    <n v="35.4"/>
    <n v="28.5"/>
    <n v="29.9"/>
    <n v="28"/>
    <n v="23.6"/>
    <n v="23.7"/>
    <n v="26.3"/>
    <n v="24.5"/>
    <n v="35.4"/>
    <n v="28.5"/>
    <n v="29.9"/>
    <n v="28"/>
    <n v="23.6"/>
    <n v="23.7"/>
    <n v="26.3"/>
    <n v="24.5"/>
    <n v="439.8"/>
  </r>
  <r>
    <x v="0"/>
    <x v="31"/>
    <x v="0"/>
    <x v="2"/>
    <x v="1"/>
    <s v="150N"/>
    <n v="4"/>
    <n v="1503"/>
    <n v="7540"/>
    <n v="21.48"/>
    <n v="-6.78"/>
    <n v="530"/>
    <n v="32"/>
    <n v="3"/>
    <n v="9"/>
    <n v="10"/>
    <n v="23"/>
    <n v="16"/>
    <n v="14"/>
    <n v="31.2"/>
    <n v="28.5"/>
    <n v="31.3"/>
    <n v="31.6"/>
    <n v="23.8"/>
    <n v="22.8"/>
    <n v="27.5"/>
    <m/>
    <n v="31.2"/>
    <n v="28.5"/>
    <n v="31.3"/>
    <n v="31.6"/>
    <n v="23.8"/>
    <n v="22.8"/>
    <n v="27.5"/>
    <m/>
    <s v=""/>
  </r>
  <r>
    <x v="1"/>
    <x v="0"/>
    <x v="0"/>
    <x v="0"/>
    <x v="0"/>
    <s v="150N"/>
    <n v="1"/>
    <n v="1503"/>
    <n v="7498"/>
    <n v="21.48"/>
    <n v="-6.78"/>
    <n v="529"/>
    <n v="1"/>
    <n v="3"/>
    <n v="9"/>
    <n v="11"/>
    <n v="6"/>
    <n v="10"/>
    <n v="17"/>
    <n v="25.5"/>
    <n v="28.1"/>
    <n v="29.6"/>
    <n v="21.2"/>
    <n v="21.1"/>
    <n v="27.1"/>
    <n v="29.1"/>
    <n v="23.3"/>
    <n v="25.5"/>
    <n v="28.1"/>
    <n v="29.6"/>
    <n v="21.2"/>
    <n v="21.1"/>
    <n v="27.1"/>
    <n v="29.1"/>
    <n v="23.3"/>
    <n v="410"/>
  </r>
  <r>
    <x v="1"/>
    <x v="32"/>
    <x v="1"/>
    <x v="0"/>
    <x v="0"/>
    <s v="nil"/>
    <n v="1"/>
    <n v="1503"/>
    <n v="7498"/>
    <n v="21.48"/>
    <n v="-6.78"/>
    <n v="528"/>
    <n v="2"/>
    <n v="3"/>
    <n v="9"/>
    <n v="11"/>
    <n v="6"/>
    <n v="10"/>
    <n v="23"/>
    <n v="32.9"/>
    <n v="33.1"/>
    <n v="30.9"/>
    <n v="30.2"/>
    <n v="26.8"/>
    <n v="26.8"/>
    <n v="28.8"/>
    <n v="20.8"/>
    <n v="32.9"/>
    <n v="33.1"/>
    <n v="30.9"/>
    <n v="30.2"/>
    <n v="26.8"/>
    <n v="26.8"/>
    <n v="28.8"/>
    <n v="20.8"/>
    <n v="460.60000000000008"/>
  </r>
  <r>
    <x v="1"/>
    <x v="1"/>
    <x v="1"/>
    <x v="0"/>
    <x v="1"/>
    <s v="nil"/>
    <n v="1"/>
    <n v="1503"/>
    <n v="7498"/>
    <n v="21.48"/>
    <n v="-6.78"/>
    <n v="527"/>
    <n v="3"/>
    <n v="3"/>
    <n v="9"/>
    <n v="11"/>
    <n v="6"/>
    <n v="10"/>
    <n v="20"/>
    <n v="18.600000000000001"/>
    <n v="19.2"/>
    <n v="14.6"/>
    <n v="18.3"/>
    <n v="23.3"/>
    <n v="28.8"/>
    <n v="27.1"/>
    <n v="26.1"/>
    <n v="18.600000000000001"/>
    <n v="19.2"/>
    <n v="14.6"/>
    <n v="18.3"/>
    <n v="23.3"/>
    <n v="28.8"/>
    <n v="27.1"/>
    <n v="26.1"/>
    <n v="352"/>
  </r>
  <r>
    <x v="1"/>
    <x v="33"/>
    <x v="0"/>
    <x v="0"/>
    <x v="1"/>
    <s v="150N"/>
    <n v="1"/>
    <n v="1503"/>
    <n v="7498"/>
    <n v="21.48"/>
    <n v="-6.78"/>
    <n v="526"/>
    <n v="4"/>
    <n v="3"/>
    <n v="9"/>
    <n v="11"/>
    <n v="6"/>
    <n v="10"/>
    <n v="33"/>
    <n v="15.7"/>
    <n v="11.8"/>
    <n v="24.7"/>
    <n v="27"/>
    <n v="25.6"/>
    <n v="23.7"/>
    <n v="26.1"/>
    <n v="25.4"/>
    <n v="15.7"/>
    <n v="11.8"/>
    <n v="24.7"/>
    <n v="27"/>
    <n v="25.6"/>
    <n v="23.7"/>
    <n v="26.1"/>
    <n v="25.4"/>
    <n v="360"/>
  </r>
  <r>
    <x v="1"/>
    <x v="2"/>
    <x v="1"/>
    <x v="1"/>
    <x v="0"/>
    <s v="nil"/>
    <n v="1"/>
    <n v="1503"/>
    <n v="7498"/>
    <n v="21.48"/>
    <n v="-6.78"/>
    <n v="525"/>
    <n v="5"/>
    <n v="3"/>
    <n v="9"/>
    <n v="11"/>
    <n v="6"/>
    <n v="10"/>
    <n v="30"/>
    <n v="17"/>
    <n v="10.9"/>
    <n v="26"/>
    <n v="27.1"/>
    <n v="26.3"/>
    <n v="29.5"/>
    <n v="28.4"/>
    <n v="25.3"/>
    <n v="17"/>
    <n v="10.9"/>
    <n v="26"/>
    <n v="27.1"/>
    <n v="26.3"/>
    <n v="29.5"/>
    <n v="28.4"/>
    <n v="25.3"/>
    <n v="381.00000000000006"/>
  </r>
  <r>
    <x v="1"/>
    <x v="34"/>
    <x v="0"/>
    <x v="1"/>
    <x v="0"/>
    <s v="150N"/>
    <n v="1"/>
    <n v="1503"/>
    <n v="7498"/>
    <n v="21.48"/>
    <n v="-6.78"/>
    <n v="524"/>
    <n v="6"/>
    <n v="3"/>
    <n v="9"/>
    <n v="11"/>
    <n v="6"/>
    <n v="10"/>
    <n v="43"/>
    <n v="15.5"/>
    <n v="34.1"/>
    <n v="30.8"/>
    <n v="29.6"/>
    <n v="31.1"/>
    <n v="26.9"/>
    <n v="27.1"/>
    <n v="20.7"/>
    <n v="15.5"/>
    <n v="34.1"/>
    <n v="30.8"/>
    <n v="29.6"/>
    <n v="31.1"/>
    <n v="26.9"/>
    <n v="27.1"/>
    <n v="20.7"/>
    <n v="431.59999999999997"/>
  </r>
  <r>
    <x v="1"/>
    <x v="3"/>
    <x v="0"/>
    <x v="1"/>
    <x v="1"/>
    <s v="150N"/>
    <n v="1"/>
    <n v="1503"/>
    <n v="7498"/>
    <n v="21.48"/>
    <n v="-6.78"/>
    <n v="523"/>
    <n v="7"/>
    <n v="3"/>
    <n v="9"/>
    <n v="11"/>
    <n v="6"/>
    <n v="10"/>
    <n v="41"/>
    <n v="23.7"/>
    <n v="28.4"/>
    <n v="33.299999999999997"/>
    <n v="34.299999999999997"/>
    <n v="30.1"/>
    <n v="29.9"/>
    <n v="27.9"/>
    <n v="23.3"/>
    <n v="23.7"/>
    <n v="28.4"/>
    <n v="33.299999999999997"/>
    <n v="34.299999999999997"/>
    <n v="30.1"/>
    <n v="29.9"/>
    <n v="27.9"/>
    <n v="23.3"/>
    <n v="461.8"/>
  </r>
  <r>
    <x v="1"/>
    <x v="35"/>
    <x v="1"/>
    <x v="1"/>
    <x v="1"/>
    <s v="nil"/>
    <n v="1"/>
    <n v="1503"/>
    <n v="7498"/>
    <n v="21.48"/>
    <n v="-6.78"/>
    <n v="522"/>
    <n v="8"/>
    <n v="3"/>
    <n v="9"/>
    <n v="11"/>
    <n v="6"/>
    <n v="10"/>
    <n v="55"/>
    <n v="21.7"/>
    <n v="22.4"/>
    <n v="27.5"/>
    <n v="31.5"/>
    <n v="29.5"/>
    <n v="29.8"/>
    <n v="26.7"/>
    <n v="25.1"/>
    <n v="21.7"/>
    <n v="22.4"/>
    <n v="27.5"/>
    <n v="31.5"/>
    <n v="29.5"/>
    <n v="29.8"/>
    <n v="26.7"/>
    <n v="25.1"/>
    <n v="428.4"/>
  </r>
  <r>
    <x v="1"/>
    <x v="4"/>
    <x v="0"/>
    <x v="2"/>
    <x v="0"/>
    <s v="150N"/>
    <n v="1"/>
    <n v="1503"/>
    <n v="7498"/>
    <n v="21.48"/>
    <n v="-6.78"/>
    <n v="521"/>
    <n v="9"/>
    <n v="3"/>
    <n v="9"/>
    <n v="11"/>
    <n v="6"/>
    <n v="11"/>
    <n v="0"/>
    <n v="27.8"/>
    <n v="22"/>
    <n v="22.7"/>
    <n v="29.6"/>
    <n v="30.1"/>
    <n v="28.2"/>
    <n v="26.6"/>
    <n v="20.7"/>
    <n v="27.8"/>
    <n v="22"/>
    <n v="22.7"/>
    <n v="29.6"/>
    <n v="30.1"/>
    <n v="28.2"/>
    <n v="26.6"/>
    <n v="20.7"/>
    <n v="415.39999999999992"/>
  </r>
  <r>
    <x v="1"/>
    <x v="36"/>
    <x v="1"/>
    <x v="2"/>
    <x v="0"/>
    <s v="nil"/>
    <n v="1"/>
    <n v="1503"/>
    <n v="7498"/>
    <n v="21.48"/>
    <n v="-6.78"/>
    <n v="520"/>
    <n v="10"/>
    <n v="3"/>
    <n v="9"/>
    <n v="11"/>
    <n v="6"/>
    <n v="11"/>
    <n v="5"/>
    <n v="29.1"/>
    <n v="11"/>
    <n v="13.7"/>
    <n v="17"/>
    <n v="23.1"/>
    <n v="26.3"/>
    <n v="27"/>
    <n v="21.4"/>
    <n v="29.1"/>
    <n v="11"/>
    <n v="13.7"/>
    <n v="17"/>
    <n v="23.1"/>
    <n v="26.3"/>
    <n v="27"/>
    <n v="21.4"/>
    <n v="337.2"/>
  </r>
  <r>
    <x v="1"/>
    <x v="5"/>
    <x v="0"/>
    <x v="3"/>
    <x v="0"/>
    <s v="150N"/>
    <n v="1"/>
    <n v="1503"/>
    <n v="7498"/>
    <n v="21.48"/>
    <n v="-6.78"/>
    <n v="519"/>
    <n v="11"/>
    <n v="3"/>
    <n v="9"/>
    <n v="11"/>
    <n v="6"/>
    <n v="11"/>
    <n v="10"/>
    <n v="33.200000000000003"/>
    <n v="31.7"/>
    <n v="29"/>
    <n v="28"/>
    <n v="26.9"/>
    <n v="27.8"/>
    <n v="27.9"/>
    <n v="25"/>
    <n v="33.200000000000003"/>
    <n v="31.7"/>
    <n v="29"/>
    <n v="28"/>
    <n v="26.9"/>
    <n v="27.8"/>
    <n v="27.9"/>
    <n v="25"/>
    <n v="459.00000000000006"/>
  </r>
  <r>
    <x v="1"/>
    <x v="37"/>
    <x v="1"/>
    <x v="3"/>
    <x v="0"/>
    <s v="nil"/>
    <n v="1"/>
    <n v="1503"/>
    <n v="7498"/>
    <n v="21.48"/>
    <n v="-6.78"/>
    <n v="518"/>
    <n v="12"/>
    <n v="3"/>
    <n v="9"/>
    <n v="11"/>
    <n v="6"/>
    <n v="11"/>
    <n v="15"/>
    <n v="29.7"/>
    <n v="29.3"/>
    <n v="27.2"/>
    <n v="28.4"/>
    <n v="27.4"/>
    <n v="28.1"/>
    <n v="28.5"/>
    <n v="24.8"/>
    <n v="29.7"/>
    <n v="29.3"/>
    <n v="27.2"/>
    <n v="28.4"/>
    <n v="27.4"/>
    <n v="28.1"/>
    <n v="28.5"/>
    <n v="24.8"/>
    <n v="446.8"/>
  </r>
  <r>
    <x v="1"/>
    <x v="6"/>
    <x v="1"/>
    <x v="3"/>
    <x v="1"/>
    <s v="nil"/>
    <n v="1"/>
    <n v="1503"/>
    <n v="7498"/>
    <n v="21.48"/>
    <n v="-6.78"/>
    <n v="517"/>
    <n v="13"/>
    <n v="3"/>
    <n v="9"/>
    <n v="11"/>
    <n v="6"/>
    <n v="11"/>
    <n v="21"/>
    <n v="7.3"/>
    <n v="13.7"/>
    <n v="21.3"/>
    <n v="15.6"/>
    <n v="20.2"/>
    <n v="25.5"/>
    <n v="27.6"/>
    <n v="22.3"/>
    <n v="7.3"/>
    <n v="13.7"/>
    <n v="21.3"/>
    <n v="15.600000000000001"/>
    <n v="20.2"/>
    <n v="25.5"/>
    <n v="27.6"/>
    <n v="22.3"/>
    <n v="307"/>
  </r>
  <r>
    <x v="1"/>
    <x v="38"/>
    <x v="0"/>
    <x v="3"/>
    <x v="1"/>
    <s v="150N"/>
    <n v="1"/>
    <n v="1503"/>
    <n v="7498"/>
    <n v="21.48"/>
    <n v="-6.78"/>
    <n v="516"/>
    <n v="14"/>
    <n v="3"/>
    <n v="9"/>
    <n v="11"/>
    <n v="6"/>
    <n v="11"/>
    <n v="26"/>
    <n v="25"/>
    <n v="28.8"/>
    <n v="24.5"/>
    <n v="28.4"/>
    <n v="28"/>
    <n v="25.9"/>
    <n v="26.7"/>
    <n v="25.5"/>
    <n v="25"/>
    <n v="28.8"/>
    <n v="24.5"/>
    <n v="28.4"/>
    <n v="28"/>
    <n v="25.9"/>
    <n v="26.7"/>
    <n v="25.5"/>
    <n v="425.59999999999997"/>
  </r>
  <r>
    <x v="1"/>
    <x v="7"/>
    <x v="0"/>
    <x v="2"/>
    <x v="1"/>
    <s v="150N"/>
    <n v="1"/>
    <n v="1503"/>
    <n v="7498"/>
    <n v="21.48"/>
    <n v="-6.78"/>
    <n v="515"/>
    <n v="15"/>
    <n v="3"/>
    <n v="9"/>
    <n v="11"/>
    <n v="6"/>
    <n v="11"/>
    <n v="31"/>
    <n v="34.5"/>
    <n v="26.8"/>
    <n v="25.8"/>
    <n v="28.5"/>
    <n v="26.3"/>
    <n v="25.8"/>
    <n v="26.1"/>
    <n v="24.3"/>
    <n v="34.5"/>
    <n v="26.8"/>
    <n v="25.8"/>
    <n v="28.5"/>
    <n v="26.3"/>
    <n v="25.8"/>
    <n v="26.1"/>
    <n v="24.3"/>
    <n v="436.20000000000005"/>
  </r>
  <r>
    <x v="1"/>
    <x v="39"/>
    <x v="1"/>
    <x v="2"/>
    <x v="1"/>
    <s v="nil"/>
    <n v="1"/>
    <n v="1503"/>
    <n v="7498"/>
    <n v="21.48"/>
    <n v="-6.78"/>
    <n v="514"/>
    <n v="16"/>
    <n v="3"/>
    <n v="9"/>
    <n v="11"/>
    <n v="6"/>
    <n v="11"/>
    <n v="37"/>
    <n v="28.5"/>
    <n v="28.6"/>
    <n v="28"/>
    <n v="26.7"/>
    <n v="26.9"/>
    <n v="25.9"/>
    <n v="26.6"/>
    <n v="22.9"/>
    <n v="28.5"/>
    <n v="28.6"/>
    <n v="28"/>
    <n v="26.7"/>
    <n v="26.9"/>
    <n v="25.9"/>
    <n v="26.6"/>
    <n v="22.9"/>
    <n v="428.2"/>
  </r>
  <r>
    <x v="1"/>
    <x v="8"/>
    <x v="1"/>
    <x v="0"/>
    <x v="1"/>
    <s v="nil"/>
    <n v="2"/>
    <n v="1503"/>
    <n v="7498"/>
    <n v="21.48"/>
    <n v="-6.78"/>
    <n v="513"/>
    <n v="17"/>
    <n v="3"/>
    <n v="9"/>
    <n v="11"/>
    <n v="6"/>
    <n v="11"/>
    <n v="42"/>
    <n v="23.2"/>
    <n v="33.6"/>
    <n v="29.8"/>
    <n v="21"/>
    <n v="29.8"/>
    <n v="25.3"/>
    <n v="22.9"/>
    <n v="19.8"/>
    <n v="23.2"/>
    <n v="33.6"/>
    <n v="29.8"/>
    <n v="21"/>
    <n v="29.8"/>
    <n v="25.3"/>
    <n v="22.9"/>
    <n v="19.8"/>
    <n v="410.80000000000007"/>
  </r>
  <r>
    <x v="1"/>
    <x v="40"/>
    <x v="0"/>
    <x v="0"/>
    <x v="1"/>
    <s v="150N"/>
    <n v="2"/>
    <n v="1503"/>
    <n v="7498"/>
    <n v="21.48"/>
    <n v="-6.78"/>
    <n v="512"/>
    <n v="18"/>
    <n v="3"/>
    <n v="9"/>
    <n v="11"/>
    <n v="6"/>
    <n v="11"/>
    <n v="47"/>
    <n v="29.2"/>
    <n v="29.7"/>
    <n v="23.3"/>
    <n v="24.3"/>
    <n v="29.5"/>
    <n v="27.4"/>
    <n v="26.4"/>
    <n v="16.399999999999999"/>
    <n v="29.2"/>
    <n v="29.7"/>
    <n v="23.3"/>
    <n v="24.3"/>
    <n v="29.5"/>
    <n v="27.4"/>
    <n v="26.4"/>
    <n v="16.399999999999999"/>
    <n v="412.40000000000003"/>
  </r>
  <r>
    <x v="1"/>
    <x v="9"/>
    <x v="1"/>
    <x v="3"/>
    <x v="1"/>
    <s v="nil"/>
    <n v="2"/>
    <n v="1503"/>
    <n v="7498"/>
    <n v="21.48"/>
    <n v="-6.78"/>
    <n v="511"/>
    <n v="19"/>
    <n v="3"/>
    <n v="9"/>
    <n v="11"/>
    <n v="6"/>
    <n v="13"/>
    <n v="23"/>
    <n v="25.4"/>
    <n v="28.3"/>
    <n v="30.2"/>
    <n v="26"/>
    <n v="28.6"/>
    <n v="26.6"/>
    <n v="25.5"/>
    <n v="21.8"/>
    <n v="25.4"/>
    <n v="28.3"/>
    <n v="30.2"/>
    <n v="26"/>
    <n v="28.6"/>
    <n v="26.6"/>
    <n v="25.5"/>
    <n v="21.8"/>
    <n v="424.8"/>
  </r>
  <r>
    <x v="1"/>
    <x v="41"/>
    <x v="0"/>
    <x v="3"/>
    <x v="1"/>
    <s v="150N"/>
    <n v="2"/>
    <n v="1503"/>
    <n v="7498"/>
    <n v="21.48"/>
    <n v="-6.78"/>
    <n v="510"/>
    <n v="20"/>
    <n v="3"/>
    <n v="9"/>
    <n v="11"/>
    <n v="6"/>
    <n v="13"/>
    <n v="20"/>
    <n v="19.899999999999999"/>
    <n v="19.899999999999999"/>
    <n v="25.3"/>
    <n v="30.7"/>
    <n v="25.1"/>
    <n v="26.2"/>
    <n v="24.3"/>
    <n v="23.8"/>
    <n v="19.899999999999999"/>
    <n v="19.899999999999999"/>
    <n v="25.3"/>
    <n v="30.7"/>
    <n v="25.1"/>
    <n v="26.2"/>
    <n v="24.3"/>
    <n v="23.8"/>
    <n v="390.40000000000003"/>
  </r>
  <r>
    <x v="1"/>
    <x v="10"/>
    <x v="1"/>
    <x v="2"/>
    <x v="0"/>
    <s v="nil"/>
    <n v="2"/>
    <n v="1503"/>
    <n v="7498"/>
    <n v="21.48"/>
    <n v="-6.78"/>
    <n v="509"/>
    <n v="21"/>
    <n v="3"/>
    <n v="9"/>
    <n v="11"/>
    <n v="6"/>
    <n v="13"/>
    <n v="33"/>
    <n v="36.1"/>
    <n v="32.1"/>
    <n v="25.9"/>
    <n v="29.5"/>
    <n v="27.4"/>
    <n v="26.2"/>
    <n v="27.6"/>
    <n v="21.7"/>
    <n v="36.1"/>
    <n v="32.1"/>
    <n v="25.9"/>
    <n v="29.5"/>
    <n v="27.4"/>
    <n v="26.2"/>
    <n v="27.6"/>
    <n v="21.7"/>
    <n v="452.99999999999994"/>
  </r>
  <r>
    <x v="1"/>
    <x v="42"/>
    <x v="0"/>
    <x v="2"/>
    <x v="0"/>
    <s v="150N"/>
    <n v="2"/>
    <n v="1503"/>
    <n v="7498"/>
    <n v="21.48"/>
    <n v="-6.78"/>
    <n v="508"/>
    <n v="22"/>
    <n v="3"/>
    <n v="9"/>
    <n v="11"/>
    <n v="6"/>
    <n v="13"/>
    <n v="31"/>
    <n v="32"/>
    <n v="16.3"/>
    <n v="22.9"/>
    <n v="22.9"/>
    <n v="23.1"/>
    <n v="27"/>
    <n v="27.9"/>
    <n v="21"/>
    <n v="32"/>
    <n v="16.3"/>
    <n v="22.9"/>
    <n v="22.9"/>
    <n v="23.1"/>
    <n v="27"/>
    <n v="27.9"/>
    <n v="21"/>
    <n v="386.2"/>
  </r>
  <r>
    <x v="1"/>
    <x v="11"/>
    <x v="0"/>
    <x v="1"/>
    <x v="1"/>
    <s v="150N"/>
    <n v="2"/>
    <n v="1503"/>
    <n v="7498"/>
    <n v="21.48"/>
    <n v="-6.78"/>
    <n v="507"/>
    <n v="23"/>
    <n v="3"/>
    <n v="9"/>
    <n v="11"/>
    <n v="6"/>
    <n v="13"/>
    <n v="44"/>
    <n v="31.8"/>
    <n v="28.5"/>
    <n v="28.1"/>
    <n v="28.9"/>
    <n v="28.9"/>
    <n v="28.7"/>
    <n v="29.4"/>
    <n v="21.6"/>
    <n v="31.8"/>
    <n v="28.5"/>
    <n v="28.1"/>
    <n v="28.9"/>
    <n v="28.9"/>
    <n v="28.7"/>
    <n v="29.4"/>
    <n v="21.6"/>
    <n v="451.8"/>
  </r>
  <r>
    <x v="1"/>
    <x v="43"/>
    <x v="1"/>
    <x v="1"/>
    <x v="1"/>
    <s v="nil"/>
    <n v="2"/>
    <n v="1503"/>
    <n v="7498"/>
    <n v="21.48"/>
    <n v="-6.78"/>
    <n v="506"/>
    <n v="24"/>
    <n v="3"/>
    <n v="9"/>
    <n v="11"/>
    <n v="6"/>
    <n v="13"/>
    <n v="41"/>
    <n v="29"/>
    <n v="18.600000000000001"/>
    <n v="23.5"/>
    <n v="26.3"/>
    <n v="28.1"/>
    <n v="24.4"/>
    <n v="26.2"/>
    <n v="19.899999999999999"/>
    <n v="29"/>
    <n v="18.600000000000001"/>
    <n v="23.5"/>
    <n v="26.3"/>
    <n v="28.1"/>
    <n v="24.4"/>
    <n v="26.2"/>
    <n v="19.899999999999999"/>
    <n v="392"/>
  </r>
  <r>
    <x v="1"/>
    <x v="12"/>
    <x v="1"/>
    <x v="0"/>
    <x v="0"/>
    <s v="nil"/>
    <n v="2"/>
    <n v="1503"/>
    <n v="7498"/>
    <n v="21.48"/>
    <n v="-6.78"/>
    <n v="505"/>
    <n v="25"/>
    <n v="3"/>
    <n v="9"/>
    <n v="11"/>
    <n v="6"/>
    <n v="13"/>
    <n v="54"/>
    <n v="31.7"/>
    <n v="29.4"/>
    <n v="26.8"/>
    <n v="22.1"/>
    <n v="28.1"/>
    <n v="28.7"/>
    <n v="28.3"/>
    <n v="17.899999999999999"/>
    <n v="31.7"/>
    <n v="29.4"/>
    <n v="26.8"/>
    <n v="22.1"/>
    <n v="28.1"/>
    <n v="28.7"/>
    <n v="28.3"/>
    <n v="17.899999999999999"/>
    <n v="426"/>
  </r>
  <r>
    <x v="1"/>
    <x v="44"/>
    <x v="0"/>
    <x v="0"/>
    <x v="0"/>
    <s v="150N"/>
    <n v="2"/>
    <n v="1503"/>
    <n v="7498"/>
    <n v="21.48"/>
    <n v="-6.78"/>
    <n v="504"/>
    <n v="26"/>
    <n v="3"/>
    <n v="9"/>
    <n v="11"/>
    <n v="6"/>
    <n v="13"/>
    <n v="51"/>
    <n v="35.299999999999997"/>
    <n v="32.9"/>
    <n v="29.4"/>
    <n v="26.7"/>
    <n v="21.5"/>
    <n v="26.6"/>
    <n v="29.6"/>
    <n v="20.5"/>
    <n v="35.299999999999997"/>
    <n v="32.9"/>
    <n v="29.4"/>
    <n v="26.7"/>
    <n v="21.5"/>
    <n v="26.6"/>
    <n v="29.6"/>
    <n v="20.5"/>
    <n v="445"/>
  </r>
  <r>
    <x v="1"/>
    <x v="13"/>
    <x v="1"/>
    <x v="1"/>
    <x v="0"/>
    <s v="nil"/>
    <n v="2"/>
    <n v="1503"/>
    <n v="7498"/>
    <n v="21.48"/>
    <n v="-6.78"/>
    <n v="503"/>
    <n v="27"/>
    <n v="3"/>
    <n v="9"/>
    <n v="11"/>
    <n v="6"/>
    <n v="14"/>
    <n v="4"/>
    <n v="22.5"/>
    <n v="24.9"/>
    <n v="33.799999999999997"/>
    <n v="29.7"/>
    <n v="28.5"/>
    <n v="27.1"/>
    <n v="26.6"/>
    <n v="20.2"/>
    <n v="22.5"/>
    <n v="24.9"/>
    <n v="33.799999999999997"/>
    <n v="29.7"/>
    <n v="28.5"/>
    <n v="27.1"/>
    <n v="26.6"/>
    <n v="20.2"/>
    <n v="426.59999999999991"/>
  </r>
  <r>
    <x v="1"/>
    <x v="45"/>
    <x v="0"/>
    <x v="1"/>
    <x v="0"/>
    <s v="150N"/>
    <n v="2"/>
    <n v="1503"/>
    <n v="7498"/>
    <n v="21.48"/>
    <n v="-6.78"/>
    <n v="502"/>
    <n v="28"/>
    <n v="3"/>
    <n v="9"/>
    <n v="11"/>
    <n v="6"/>
    <n v="14"/>
    <n v="1"/>
    <n v="17.3"/>
    <n v="21.7"/>
    <n v="29.9"/>
    <n v="27.6"/>
    <n v="27.1"/>
    <n v="28"/>
    <n v="26.4"/>
    <n v="19.899999999999999"/>
    <n v="17.3"/>
    <n v="21.7"/>
    <n v="29.9"/>
    <n v="27.6"/>
    <n v="27.1"/>
    <n v="28"/>
    <n v="26.4"/>
    <n v="19.899999999999999"/>
    <n v="395.8"/>
  </r>
  <r>
    <x v="1"/>
    <x v="14"/>
    <x v="0"/>
    <x v="2"/>
    <x v="1"/>
    <s v="150N"/>
    <n v="2"/>
    <n v="1503"/>
    <n v="7498"/>
    <n v="21.48"/>
    <n v="-6.78"/>
    <n v="501"/>
    <n v="29"/>
    <n v="3"/>
    <n v="9"/>
    <n v="11"/>
    <n v="6"/>
    <n v="14"/>
    <n v="14"/>
    <n v="19"/>
    <n v="29.9"/>
    <n v="34.299999999999997"/>
    <n v="29.9"/>
    <n v="30"/>
    <n v="25.9"/>
    <n v="27.3"/>
    <n v="19"/>
    <n v="19"/>
    <n v="29.9"/>
    <n v="34.299999999999997"/>
    <n v="29.9"/>
    <n v="30"/>
    <n v="25.9"/>
    <n v="27.3"/>
    <n v="19"/>
    <n v="430.6"/>
  </r>
  <r>
    <x v="1"/>
    <x v="15"/>
    <x v="0"/>
    <x v="3"/>
    <x v="0"/>
    <s v="150N"/>
    <n v="2"/>
    <n v="1503"/>
    <n v="7498"/>
    <n v="21.48"/>
    <n v="-6.78"/>
    <n v="500"/>
    <n v="31"/>
    <n v="3"/>
    <n v="9"/>
    <n v="11"/>
    <n v="6"/>
    <n v="14"/>
    <n v="53"/>
    <n v="24.3"/>
    <n v="19.3"/>
    <n v="19.2"/>
    <n v="28.4"/>
    <n v="24.5"/>
    <n v="24.4"/>
    <n v="26.7"/>
    <n v="20.7"/>
    <n v="24.3"/>
    <n v="19.3"/>
    <n v="19.2"/>
    <n v="28.4"/>
    <n v="24.5"/>
    <n v="24.4"/>
    <n v="26.7"/>
    <n v="20.7"/>
    <n v="374.99999999999994"/>
  </r>
  <r>
    <x v="1"/>
    <x v="46"/>
    <x v="1"/>
    <x v="3"/>
    <x v="0"/>
    <s v="nil"/>
    <n v="2"/>
    <n v="1503"/>
    <n v="7498"/>
    <n v="21.48"/>
    <n v="-6.78"/>
    <n v="499"/>
    <n v="32"/>
    <n v="3"/>
    <n v="9"/>
    <n v="11"/>
    <n v="6"/>
    <n v="14"/>
    <n v="51"/>
    <n v="35"/>
    <n v="31.5"/>
    <n v="28.8"/>
    <n v="28"/>
    <n v="25.1"/>
    <n v="27.6"/>
    <n v="26.3"/>
    <n v="14.6"/>
    <n v="35"/>
    <n v="31.5"/>
    <n v="28.8"/>
    <n v="28"/>
    <n v="25.1"/>
    <n v="27.6"/>
    <n v="26.3"/>
    <n v="14.6"/>
    <n v="433.8"/>
  </r>
  <r>
    <x v="1"/>
    <x v="16"/>
    <x v="0"/>
    <x v="3"/>
    <x v="1"/>
    <s v="150N"/>
    <n v="3"/>
    <n v="1503"/>
    <n v="7498"/>
    <n v="21.48"/>
    <n v="-6.78"/>
    <n v="498"/>
    <n v="33"/>
    <n v="3"/>
    <n v="9"/>
    <n v="11"/>
    <n v="6"/>
    <n v="15"/>
    <n v="5"/>
    <n v="38.1"/>
    <n v="34.6"/>
    <n v="31.5"/>
    <n v="30.8"/>
    <n v="24.6"/>
    <n v="26.5"/>
    <n v="28"/>
    <n v="21.2"/>
    <n v="38.1"/>
    <n v="34.6"/>
    <n v="31.5"/>
    <n v="30.8"/>
    <n v="24.6"/>
    <n v="26.5"/>
    <n v="28"/>
    <n v="21.2"/>
    <n v="470.59999999999997"/>
  </r>
  <r>
    <x v="1"/>
    <x v="47"/>
    <x v="1"/>
    <x v="3"/>
    <x v="1"/>
    <s v="nil"/>
    <n v="3"/>
    <n v="1503"/>
    <n v="7498"/>
    <n v="21.48"/>
    <n v="-6.78"/>
    <n v="497"/>
    <n v="34"/>
    <n v="3"/>
    <n v="9"/>
    <n v="11"/>
    <n v="6"/>
    <n v="15"/>
    <n v="10"/>
    <n v="34.5"/>
    <n v="27.3"/>
    <n v="24.2"/>
    <n v="30.2"/>
    <n v="23.3"/>
    <n v="24.5"/>
    <n v="27"/>
    <n v="23.3"/>
    <n v="34.5"/>
    <n v="27.3"/>
    <n v="24.2"/>
    <n v="30.2"/>
    <n v="23.3"/>
    <n v="24.5"/>
    <n v="27"/>
    <n v="23.3"/>
    <n v="428.6"/>
  </r>
  <r>
    <x v="1"/>
    <x v="17"/>
    <x v="1"/>
    <x v="2"/>
    <x v="0"/>
    <s v="nil"/>
    <n v="3"/>
    <n v="1503"/>
    <n v="7498"/>
    <n v="21.48"/>
    <n v="-6.78"/>
    <n v="496"/>
    <n v="35"/>
    <n v="3"/>
    <n v="9"/>
    <n v="11"/>
    <n v="6"/>
    <n v="15"/>
    <n v="15"/>
    <n v="28.7"/>
    <n v="23.1"/>
    <n v="30.1"/>
    <n v="29.1"/>
    <n v="27.2"/>
    <n v="25.8"/>
    <n v="26.2"/>
    <n v="20.399999999999999"/>
    <n v="28.7"/>
    <n v="23.1"/>
    <n v="30.1"/>
    <n v="29.1"/>
    <n v="27.2"/>
    <n v="25.8"/>
    <n v="26.2"/>
    <n v="20.399999999999999"/>
    <n v="421.2"/>
  </r>
  <r>
    <x v="1"/>
    <x v="48"/>
    <x v="0"/>
    <x v="2"/>
    <x v="0"/>
    <s v="150N"/>
    <n v="3"/>
    <n v="1503"/>
    <n v="7498"/>
    <n v="21.48"/>
    <n v="-6.78"/>
    <n v="495"/>
    <n v="36"/>
    <n v="3"/>
    <n v="9"/>
    <n v="11"/>
    <n v="6"/>
    <n v="15"/>
    <n v="20"/>
    <n v="26.6"/>
    <n v="7.2"/>
    <n v="21.5"/>
    <n v="26.8"/>
    <n v="29"/>
    <n v="26.3"/>
    <n v="26.3"/>
    <n v="23.3"/>
    <n v="26.6"/>
    <n v="7.2"/>
    <n v="21.5"/>
    <n v="26.8"/>
    <n v="29"/>
    <n v="26.3"/>
    <n v="26.3"/>
    <n v="23.3"/>
    <n v="374.00000000000006"/>
  </r>
  <r>
    <x v="1"/>
    <x v="18"/>
    <x v="0"/>
    <x v="2"/>
    <x v="1"/>
    <s v="150N"/>
    <n v="3"/>
    <n v="1503"/>
    <n v="7498"/>
    <n v="21.48"/>
    <n v="-6.78"/>
    <n v="494"/>
    <n v="37"/>
    <n v="3"/>
    <n v="9"/>
    <n v="11"/>
    <n v="6"/>
    <n v="15"/>
    <n v="25"/>
    <n v="23.7"/>
    <n v="18.3"/>
    <n v="15.9"/>
    <n v="26.7"/>
    <n v="22.1"/>
    <n v="28.4"/>
    <n v="26.1"/>
    <n v="21.6"/>
    <n v="23.7"/>
    <n v="18.3"/>
    <n v="15.900000000000002"/>
    <n v="26.7"/>
    <n v="22.1"/>
    <n v="28.4"/>
    <n v="26.1"/>
    <n v="21.6"/>
    <n v="365.6"/>
  </r>
  <r>
    <x v="1"/>
    <x v="49"/>
    <x v="1"/>
    <x v="2"/>
    <x v="1"/>
    <s v="nil"/>
    <n v="3"/>
    <n v="1503"/>
    <n v="7498"/>
    <n v="21.48"/>
    <n v="-6.78"/>
    <n v="493"/>
    <n v="38"/>
    <n v="3"/>
    <n v="9"/>
    <n v="11"/>
    <n v="6"/>
    <n v="15"/>
    <n v="30"/>
    <n v="17.5"/>
    <n v="19.7"/>
    <n v="33.700000000000003"/>
    <n v="29.3"/>
    <n v="29.6"/>
    <n v="28.7"/>
    <n v="26.6"/>
    <n v="18.3"/>
    <n v="17.5"/>
    <n v="19.7"/>
    <n v="33.700000000000003"/>
    <n v="29.3"/>
    <n v="29.6"/>
    <n v="28.7"/>
    <n v="26.6"/>
    <n v="18.3"/>
    <n v="406.8"/>
  </r>
  <r>
    <x v="1"/>
    <x v="19"/>
    <x v="1"/>
    <x v="0"/>
    <x v="0"/>
    <s v="nil"/>
    <n v="3"/>
    <n v="1503"/>
    <n v="7498"/>
    <n v="21.48"/>
    <n v="-6.78"/>
    <n v="492"/>
    <n v="39"/>
    <n v="3"/>
    <n v="9"/>
    <n v="11"/>
    <n v="6"/>
    <n v="15"/>
    <n v="36"/>
    <n v="18.600000000000001"/>
    <n v="22.2"/>
    <n v="33.299999999999997"/>
    <n v="21.5"/>
    <n v="29.5"/>
    <n v="29.7"/>
    <n v="27"/>
    <n v="23.8"/>
    <n v="18.600000000000001"/>
    <n v="22.2"/>
    <n v="33.299999999999997"/>
    <n v="21.5"/>
    <n v="29.5"/>
    <n v="29.7"/>
    <n v="27"/>
    <n v="23.8"/>
    <n v="411.2"/>
  </r>
  <r>
    <x v="1"/>
    <x v="50"/>
    <x v="0"/>
    <x v="0"/>
    <x v="0"/>
    <s v="150N"/>
    <n v="3"/>
    <n v="1503"/>
    <n v="7498"/>
    <n v="21.48"/>
    <n v="-6.78"/>
    <n v="491"/>
    <n v="40"/>
    <n v="3"/>
    <n v="9"/>
    <n v="11"/>
    <n v="6"/>
    <n v="15"/>
    <n v="55"/>
    <n v="20.2"/>
    <n v="15.2"/>
    <n v="31.2"/>
    <n v="29.2"/>
    <n v="22.4"/>
    <n v="30.1"/>
    <n v="28"/>
    <n v="17.3"/>
    <n v="20.2"/>
    <n v="15.2"/>
    <n v="31.2"/>
    <n v="29.2"/>
    <n v="22.4"/>
    <n v="30.1"/>
    <n v="28"/>
    <n v="17.3"/>
    <n v="387.2"/>
  </r>
  <r>
    <x v="1"/>
    <x v="20"/>
    <x v="0"/>
    <x v="0"/>
    <x v="1"/>
    <s v="150N"/>
    <n v="3"/>
    <n v="1503"/>
    <n v="7498"/>
    <n v="21.48"/>
    <n v="-6.78"/>
    <n v="490"/>
    <n v="41"/>
    <n v="3"/>
    <n v="9"/>
    <n v="11"/>
    <n v="6"/>
    <n v="16"/>
    <n v="0"/>
    <n v="29.5"/>
    <n v="26.5"/>
    <n v="33.6"/>
    <n v="30.9"/>
    <n v="29.9"/>
    <n v="28"/>
    <n v="29.2"/>
    <n v="27.2"/>
    <n v="29.5"/>
    <n v="26.5"/>
    <n v="33.6"/>
    <n v="30.9"/>
    <n v="29.9"/>
    <n v="28"/>
    <n v="29.2"/>
    <n v="27.2"/>
    <n v="469.59999999999997"/>
  </r>
  <r>
    <x v="1"/>
    <x v="51"/>
    <x v="1"/>
    <x v="0"/>
    <x v="1"/>
    <s v="nil"/>
    <n v="3"/>
    <n v="1503"/>
    <n v="7498"/>
    <n v="21.48"/>
    <n v="-6.78"/>
    <n v="489"/>
    <n v="42"/>
    <n v="3"/>
    <n v="9"/>
    <n v="11"/>
    <n v="6"/>
    <n v="16"/>
    <n v="6"/>
    <n v="30.7"/>
    <n v="27.8"/>
    <n v="31.2"/>
    <n v="21.6"/>
    <n v="29.2"/>
    <n v="26.5"/>
    <n v="26.4"/>
    <n v="21.9"/>
    <n v="30.7"/>
    <n v="27.8"/>
    <n v="31.2"/>
    <n v="21.6"/>
    <n v="29.2"/>
    <n v="26.5"/>
    <n v="26.4"/>
    <n v="21.9"/>
    <n v="430.6"/>
  </r>
  <r>
    <x v="1"/>
    <x v="21"/>
    <x v="0"/>
    <x v="1"/>
    <x v="1"/>
    <s v="150N"/>
    <n v="3"/>
    <n v="1503"/>
    <n v="7498"/>
    <n v="21.48"/>
    <n v="-6.78"/>
    <n v="488"/>
    <n v="43"/>
    <n v="3"/>
    <n v="9"/>
    <n v="11"/>
    <n v="6"/>
    <n v="16"/>
    <n v="12"/>
    <n v="14.6"/>
    <n v="18"/>
    <n v="16.2"/>
    <n v="31.6"/>
    <n v="27.6"/>
    <n v="26.3"/>
    <n v="27.8"/>
    <n v="20.399999999999999"/>
    <n v="14.6"/>
    <n v="18"/>
    <n v="16.2"/>
    <n v="31.6"/>
    <n v="27.6"/>
    <n v="26.3"/>
    <n v="27.8"/>
    <n v="20.399999999999999"/>
    <n v="365.00000000000006"/>
  </r>
  <r>
    <x v="1"/>
    <x v="52"/>
    <x v="1"/>
    <x v="1"/>
    <x v="1"/>
    <s v="nil"/>
    <n v="3"/>
    <n v="1503"/>
    <n v="7498"/>
    <n v="21.48"/>
    <n v="-6.78"/>
    <n v="487"/>
    <n v="44"/>
    <n v="3"/>
    <n v="9"/>
    <n v="11"/>
    <n v="6"/>
    <n v="16"/>
    <n v="17"/>
    <n v="15.7"/>
    <n v="26.6"/>
    <n v="21.2"/>
    <n v="26.3"/>
    <n v="31.1"/>
    <n v="27.1"/>
    <n v="27.1"/>
    <n v="21.7"/>
    <n v="15.7"/>
    <n v="26.6"/>
    <n v="21.2"/>
    <n v="26.3"/>
    <n v="31.1"/>
    <n v="27.1"/>
    <n v="27.1"/>
    <n v="21.7"/>
    <n v="393.59999999999997"/>
  </r>
  <r>
    <x v="1"/>
    <x v="22"/>
    <x v="0"/>
    <x v="3"/>
    <x v="0"/>
    <s v="150N"/>
    <n v="3"/>
    <n v="1503"/>
    <n v="7498"/>
    <n v="21.48"/>
    <n v="-6.78"/>
    <n v="486"/>
    <n v="45"/>
    <n v="3"/>
    <n v="9"/>
    <n v="11"/>
    <n v="6"/>
    <n v="16"/>
    <n v="21"/>
    <n v="18.5"/>
    <n v="27.3"/>
    <n v="30.3"/>
    <n v="29.9"/>
    <n v="31.5"/>
    <n v="25.1"/>
    <n v="25.5"/>
    <n v="19.399999999999999"/>
    <n v="18.5"/>
    <n v="27.3"/>
    <n v="30.3"/>
    <n v="29.9"/>
    <n v="31.5"/>
    <n v="25.1"/>
    <n v="25.5"/>
    <n v="19.399999999999999"/>
    <n v="415"/>
  </r>
  <r>
    <x v="1"/>
    <x v="53"/>
    <x v="1"/>
    <x v="3"/>
    <x v="0"/>
    <s v="nil"/>
    <n v="3"/>
    <n v="1503"/>
    <n v="7498"/>
    <n v="21.48"/>
    <n v="-6.78"/>
    <n v="485"/>
    <n v="46"/>
    <n v="3"/>
    <n v="9"/>
    <n v="11"/>
    <n v="6"/>
    <n v="16"/>
    <n v="27"/>
    <n v="37.200000000000003"/>
    <n v="28.1"/>
    <n v="29.6"/>
    <n v="30.9"/>
    <n v="26.7"/>
    <n v="24.2"/>
    <n v="26.9"/>
    <n v="22.4"/>
    <n v="37.200000000000003"/>
    <n v="28.1"/>
    <n v="29.6"/>
    <n v="30.9"/>
    <n v="26.7"/>
    <n v="24.2"/>
    <n v="26.9"/>
    <n v="22.4"/>
    <n v="452"/>
  </r>
  <r>
    <x v="1"/>
    <x v="23"/>
    <x v="0"/>
    <x v="1"/>
    <x v="0"/>
    <s v="150N"/>
    <n v="3"/>
    <n v="1503"/>
    <n v="7498"/>
    <n v="21.48"/>
    <n v="-6.78"/>
    <n v="484"/>
    <n v="47"/>
    <n v="3"/>
    <n v="9"/>
    <n v="11"/>
    <n v="6"/>
    <n v="16"/>
    <n v="32"/>
    <n v="16.7"/>
    <n v="25.5"/>
    <n v="31.5"/>
    <n v="28"/>
    <n v="27.6"/>
    <n v="23.2"/>
    <n v="26.7"/>
    <n v="20.8"/>
    <n v="16.7"/>
    <n v="25.5"/>
    <n v="31.5"/>
    <n v="28"/>
    <n v="27.6"/>
    <n v="23.2"/>
    <n v="26.7"/>
    <n v="20.8"/>
    <n v="400"/>
  </r>
  <r>
    <x v="1"/>
    <x v="54"/>
    <x v="1"/>
    <x v="1"/>
    <x v="0"/>
    <s v="nil"/>
    <n v="3"/>
    <n v="1503"/>
    <n v="7498"/>
    <n v="21.48"/>
    <n v="-6.78"/>
    <n v="483"/>
    <n v="48"/>
    <n v="3"/>
    <n v="9"/>
    <n v="11"/>
    <n v="6"/>
    <n v="16"/>
    <n v="31"/>
    <n v="25"/>
    <n v="28"/>
    <n v="32.9"/>
    <n v="33.200000000000003"/>
    <n v="26.8"/>
    <n v="26"/>
    <n v="26.9"/>
    <n v="23.2"/>
    <n v="25"/>
    <n v="28"/>
    <n v="32.9"/>
    <n v="33.200000000000003"/>
    <n v="26.8"/>
    <n v="26"/>
    <n v="26.9"/>
    <n v="23.2"/>
    <n v="444"/>
  </r>
  <r>
    <x v="1"/>
    <x v="24"/>
    <x v="0"/>
    <x v="0"/>
    <x v="0"/>
    <s v="150N"/>
    <n v="4"/>
    <n v="1503"/>
    <n v="7498"/>
    <n v="21.48"/>
    <n v="-6.78"/>
    <n v="482"/>
    <n v="49"/>
    <n v="3"/>
    <n v="9"/>
    <n v="11"/>
    <n v="6"/>
    <n v="16"/>
    <n v="44"/>
    <n v="23"/>
    <n v="24"/>
    <n v="34"/>
    <n v="33.299999999999997"/>
    <n v="29"/>
    <n v="21.3"/>
    <n v="24.6"/>
    <n v="19.2"/>
    <n v="23"/>
    <n v="24"/>
    <n v="34"/>
    <n v="33.299999999999997"/>
    <n v="29"/>
    <n v="21.3"/>
    <n v="24.6"/>
    <n v="19.2"/>
    <n v="416.8"/>
  </r>
  <r>
    <x v="1"/>
    <x v="55"/>
    <x v="1"/>
    <x v="0"/>
    <x v="0"/>
    <s v="nil"/>
    <n v="4"/>
    <n v="1503"/>
    <n v="7498"/>
    <n v="21.48"/>
    <n v="-6.78"/>
    <n v="481"/>
    <n v="50"/>
    <n v="3"/>
    <n v="9"/>
    <n v="11"/>
    <n v="6"/>
    <n v="16"/>
    <n v="41"/>
    <n v="35.6"/>
    <n v="27.3"/>
    <n v="26.8"/>
    <n v="31.3"/>
    <n v="25.9"/>
    <n v="26.9"/>
    <n v="27.4"/>
    <n v="20.7"/>
    <n v="35.6"/>
    <n v="27.3"/>
    <n v="26.8"/>
    <n v="31.3"/>
    <n v="25.9"/>
    <n v="26.9"/>
    <n v="27.4"/>
    <n v="20.7"/>
    <n v="443.8"/>
  </r>
  <r>
    <x v="1"/>
    <x v="25"/>
    <x v="0"/>
    <x v="1"/>
    <x v="1"/>
    <s v="150N"/>
    <n v="4"/>
    <n v="1503"/>
    <n v="7498"/>
    <n v="21.48"/>
    <n v="-6.78"/>
    <n v="480"/>
    <n v="51"/>
    <n v="3"/>
    <n v="9"/>
    <n v="11"/>
    <n v="6"/>
    <n v="16"/>
    <n v="54"/>
    <n v="31.6"/>
    <n v="28.7"/>
    <n v="24.1"/>
    <n v="28.7"/>
    <n v="24.9"/>
    <n v="24.2"/>
    <n v="28.4"/>
    <n v="19.100000000000001"/>
    <n v="31.6"/>
    <n v="28.7"/>
    <n v="24.1"/>
    <n v="28.7"/>
    <n v="24.9"/>
    <n v="24.2"/>
    <n v="28.4"/>
    <n v="19.100000000000001"/>
    <n v="419.4"/>
  </r>
  <r>
    <x v="1"/>
    <x v="56"/>
    <x v="1"/>
    <x v="1"/>
    <x v="1"/>
    <s v="nil"/>
    <n v="4"/>
    <n v="1503"/>
    <n v="7498"/>
    <n v="21.48"/>
    <n v="-6.78"/>
    <n v="479"/>
    <n v="52"/>
    <n v="3"/>
    <n v="9"/>
    <n v="11"/>
    <n v="6"/>
    <n v="17"/>
    <n v="0"/>
    <n v="18.899999999999999"/>
    <n v="27.5"/>
    <n v="29.7"/>
    <n v="32.299999999999997"/>
    <n v="27.4"/>
    <n v="23.3"/>
    <n v="26.8"/>
    <n v="18.8"/>
    <n v="18.899999999999999"/>
    <n v="27.5"/>
    <n v="29.7"/>
    <n v="32.299999999999997"/>
    <n v="27.4"/>
    <n v="23.3"/>
    <n v="26.8"/>
    <n v="18.8"/>
    <n v="409.40000000000003"/>
  </r>
  <r>
    <x v="1"/>
    <x v="26"/>
    <x v="0"/>
    <x v="0"/>
    <x v="1"/>
    <s v="150N"/>
    <n v="4"/>
    <n v="1503"/>
    <n v="7498"/>
    <n v="21.48"/>
    <n v="-6.78"/>
    <n v="478"/>
    <n v="53"/>
    <n v="3"/>
    <n v="9"/>
    <n v="11"/>
    <n v="6"/>
    <n v="17"/>
    <n v="5"/>
    <n v="20.5"/>
    <n v="25.1"/>
    <n v="32"/>
    <n v="26.3"/>
    <n v="29.5"/>
    <n v="25.7"/>
    <n v="27.4"/>
    <n v="20"/>
    <n v="20.5"/>
    <n v="25.1"/>
    <n v="32"/>
    <n v="26.3"/>
    <n v="29.5"/>
    <n v="25.7"/>
    <n v="27.4"/>
    <n v="20"/>
    <n v="412.99999999999994"/>
  </r>
  <r>
    <x v="1"/>
    <x v="57"/>
    <x v="1"/>
    <x v="0"/>
    <x v="1"/>
    <s v="nil"/>
    <n v="4"/>
    <n v="1503"/>
    <n v="7498"/>
    <n v="21.48"/>
    <n v="-6.78"/>
    <n v="477"/>
    <n v="54"/>
    <n v="3"/>
    <n v="9"/>
    <n v="11"/>
    <n v="6"/>
    <n v="17"/>
    <n v="10"/>
    <n v="19.399999999999999"/>
    <n v="18"/>
    <n v="27.1"/>
    <n v="32.9"/>
    <n v="31.6"/>
    <n v="27.5"/>
    <n v="25.8"/>
    <n v="25.2"/>
    <n v="19.399999999999999"/>
    <n v="18"/>
    <n v="27.1"/>
    <n v="32.9"/>
    <n v="31.6"/>
    <n v="27.5"/>
    <n v="25.8"/>
    <n v="25.2"/>
    <n v="415"/>
  </r>
  <r>
    <x v="1"/>
    <x v="27"/>
    <x v="1"/>
    <x v="2"/>
    <x v="0"/>
    <s v="nil"/>
    <n v="4"/>
    <n v="1503"/>
    <n v="7498"/>
    <n v="21.48"/>
    <n v="-6.78"/>
    <n v="476"/>
    <n v="55"/>
    <n v="3"/>
    <n v="9"/>
    <n v="11"/>
    <n v="6"/>
    <n v="17"/>
    <n v="15"/>
    <n v="14.1"/>
    <n v="25"/>
    <n v="32.200000000000003"/>
    <n v="29.3"/>
    <n v="31.4"/>
    <n v="26.1"/>
    <n v="28.4"/>
    <n v="24.7"/>
    <n v="14.1"/>
    <n v="25"/>
    <n v="32.200000000000003"/>
    <n v="29.3"/>
    <n v="31.4"/>
    <n v="26.1"/>
    <n v="28.4"/>
    <n v="24.7"/>
    <n v="422.4"/>
  </r>
  <r>
    <x v="1"/>
    <x v="58"/>
    <x v="0"/>
    <x v="2"/>
    <x v="0"/>
    <s v="150N"/>
    <n v="4"/>
    <n v="1503"/>
    <n v="7498"/>
    <n v="21.48"/>
    <n v="-6.78"/>
    <n v="475"/>
    <n v="56"/>
    <n v="3"/>
    <n v="9"/>
    <n v="11"/>
    <n v="6"/>
    <n v="17"/>
    <n v="20"/>
    <n v="23.4"/>
    <n v="33"/>
    <n v="32.6"/>
    <n v="30.9"/>
    <n v="28.3"/>
    <n v="23.5"/>
    <n v="27.3"/>
    <n v="17.899999999999999"/>
    <n v="23.4"/>
    <n v="33"/>
    <n v="32.6"/>
    <n v="30.9"/>
    <n v="28.3"/>
    <n v="23.5"/>
    <n v="27.3"/>
    <n v="17.899999999999999"/>
    <n v="433.80000000000007"/>
  </r>
  <r>
    <x v="1"/>
    <x v="28"/>
    <x v="1"/>
    <x v="3"/>
    <x v="1"/>
    <s v="nil"/>
    <n v="4"/>
    <n v="1503"/>
    <n v="7498"/>
    <n v="21.48"/>
    <n v="-6.78"/>
    <n v="474"/>
    <n v="57"/>
    <n v="3"/>
    <n v="9"/>
    <n v="11"/>
    <n v="6"/>
    <n v="17"/>
    <n v="26"/>
    <n v="21.2"/>
    <n v="14.3"/>
    <n v="25.9"/>
    <n v="32.4"/>
    <n v="28.6"/>
    <n v="28.1"/>
    <n v="26.5"/>
    <n v="21.9"/>
    <n v="21.2"/>
    <n v="14.3"/>
    <n v="25.9"/>
    <n v="32.4"/>
    <n v="28.6"/>
    <n v="28.1"/>
    <n v="26.5"/>
    <n v="21.9"/>
    <n v="397.8"/>
  </r>
  <r>
    <x v="1"/>
    <x v="59"/>
    <x v="0"/>
    <x v="3"/>
    <x v="1"/>
    <s v="150N"/>
    <n v="4"/>
    <n v="1503"/>
    <n v="7498"/>
    <n v="21.48"/>
    <n v="-6.78"/>
    <n v="473"/>
    <n v="58"/>
    <n v="3"/>
    <n v="9"/>
    <n v="11"/>
    <n v="6"/>
    <n v="17"/>
    <n v="32"/>
    <n v="22.7"/>
    <n v="22.6"/>
    <n v="29.7"/>
    <n v="29.1"/>
    <n v="31.2"/>
    <n v="27"/>
    <n v="26.7"/>
    <n v="18.8"/>
    <n v="22.7"/>
    <n v="22.6"/>
    <n v="29.7"/>
    <n v="29.1"/>
    <n v="31.2"/>
    <n v="27"/>
    <n v="26.7"/>
    <n v="18.8"/>
    <n v="415.59999999999997"/>
  </r>
  <r>
    <x v="1"/>
    <x v="29"/>
    <x v="1"/>
    <x v="1"/>
    <x v="0"/>
    <s v="nil"/>
    <n v="4"/>
    <n v="1503"/>
    <n v="7498"/>
    <n v="21.48"/>
    <n v="-6.78"/>
    <n v="472"/>
    <n v="59"/>
    <n v="3"/>
    <n v="9"/>
    <n v="11"/>
    <n v="6"/>
    <n v="17"/>
    <n v="37"/>
    <n v="18.2"/>
    <n v="18.899999999999999"/>
    <n v="27.7"/>
    <n v="33.1"/>
    <n v="32"/>
    <n v="28.1"/>
    <n v="28.2"/>
    <n v="24.2"/>
    <n v="18.2"/>
    <n v="18.899999999999999"/>
    <n v="27.7"/>
    <n v="33.1"/>
    <n v="32"/>
    <n v="28.1"/>
    <n v="28.2"/>
    <n v="24.2"/>
    <n v="420.79999999999995"/>
  </r>
  <r>
    <x v="1"/>
    <x v="60"/>
    <x v="0"/>
    <x v="1"/>
    <x v="0"/>
    <s v="150N"/>
    <n v="4"/>
    <n v="1503"/>
    <n v="7498"/>
    <n v="21.48"/>
    <n v="-6.78"/>
    <n v="471"/>
    <n v="60"/>
    <n v="3"/>
    <n v="9"/>
    <n v="11"/>
    <n v="6"/>
    <n v="17"/>
    <n v="42"/>
    <n v="16.100000000000001"/>
    <n v="25.6"/>
    <n v="30.3"/>
    <n v="32.9"/>
    <n v="27.8"/>
    <n v="23.6"/>
    <n v="26.9"/>
    <n v="25"/>
    <n v="16.100000000000001"/>
    <n v="25.6"/>
    <n v="30.3"/>
    <n v="32.9"/>
    <n v="27.8"/>
    <n v="23.6"/>
    <n v="26.9"/>
    <n v="25"/>
    <n v="416.40000000000003"/>
  </r>
  <r>
    <x v="1"/>
    <x v="30"/>
    <x v="0"/>
    <x v="3"/>
    <x v="0"/>
    <s v="150N"/>
    <n v="4"/>
    <n v="1503"/>
    <n v="7498"/>
    <n v="21.48"/>
    <n v="-6.78"/>
    <n v="470"/>
    <n v="61"/>
    <n v="3"/>
    <n v="9"/>
    <n v="11"/>
    <n v="6"/>
    <n v="17"/>
    <n v="47"/>
    <n v="34.9"/>
    <n v="28.2"/>
    <n v="29.6"/>
    <n v="28.1"/>
    <n v="24.2"/>
    <n v="24.5"/>
    <n v="25.7"/>
    <n v="19.899999999999999"/>
    <n v="34.9"/>
    <n v="28.2"/>
    <n v="29.6"/>
    <n v="28.1"/>
    <n v="24.2"/>
    <n v="24.5"/>
    <n v="25.7"/>
    <n v="19.899999999999999"/>
    <n v="430.19999999999993"/>
  </r>
  <r>
    <x v="1"/>
    <x v="61"/>
    <x v="1"/>
    <x v="3"/>
    <x v="0"/>
    <s v="nil"/>
    <n v="4"/>
    <n v="1503"/>
    <n v="7498"/>
    <n v="21.48"/>
    <n v="-6.78"/>
    <n v="469"/>
    <n v="62"/>
    <n v="3"/>
    <n v="9"/>
    <n v="11"/>
    <n v="6"/>
    <n v="17"/>
    <n v="52"/>
    <n v="13.3"/>
    <n v="31.1"/>
    <n v="29.1"/>
    <n v="30"/>
    <n v="28.2"/>
    <n v="22.8"/>
    <n v="27.8"/>
    <n v="19.399999999999999"/>
    <n v="13.3"/>
    <n v="31.1"/>
    <n v="29.1"/>
    <n v="30"/>
    <n v="28.2"/>
    <n v="22.8"/>
    <n v="27.8"/>
    <n v="19.399999999999999"/>
    <n v="403.40000000000003"/>
  </r>
  <r>
    <x v="1"/>
    <x v="31"/>
    <x v="0"/>
    <x v="2"/>
    <x v="1"/>
    <s v="150N"/>
    <n v="4"/>
    <n v="1503"/>
    <n v="7498"/>
    <n v="21.48"/>
    <n v="-6.78"/>
    <n v="468"/>
    <n v="63"/>
    <n v="3"/>
    <n v="9"/>
    <n v="11"/>
    <n v="6"/>
    <n v="17"/>
    <n v="57"/>
    <n v="31"/>
    <n v="28"/>
    <n v="30.8"/>
    <n v="32.200000000000003"/>
    <n v="24.3"/>
    <n v="22.9"/>
    <n v="27"/>
    <n v="23.8"/>
    <n v="31"/>
    <n v="28"/>
    <n v="30.8"/>
    <n v="32.200000000000003"/>
    <n v="24.3"/>
    <n v="22.9"/>
    <n v="27"/>
    <n v="23.8"/>
    <n v="440.00000000000006"/>
  </r>
  <r>
    <x v="1"/>
    <x v="62"/>
    <x v="1"/>
    <x v="2"/>
    <x v="1"/>
    <s v="nil"/>
    <n v="4"/>
    <n v="1503"/>
    <n v="7498"/>
    <n v="21.48"/>
    <n v="-6.78"/>
    <n v="467"/>
    <n v="64"/>
    <n v="3"/>
    <n v="9"/>
    <n v="11"/>
    <n v="6"/>
    <n v="18"/>
    <n v="2"/>
    <n v="23"/>
    <n v="24.6"/>
    <n v="32.1"/>
    <n v="34"/>
    <n v="29.6"/>
    <n v="22.9"/>
    <n v="26.6"/>
    <n v="18.600000000000001"/>
    <n v="23"/>
    <n v="24.6"/>
    <n v="32.1"/>
    <n v="34"/>
    <n v="29.6"/>
    <n v="22.9"/>
    <n v="26.6"/>
    <n v="18.600000000000001"/>
    <n v="422.8"/>
  </r>
  <r>
    <x v="2"/>
    <x v="32"/>
    <x v="1"/>
    <x v="0"/>
    <x v="0"/>
    <s v="nil"/>
    <n v="1"/>
    <n v="1503"/>
    <n v="7535"/>
    <n v="21.48"/>
    <n v="-6.78"/>
    <n v="466"/>
    <n v="2"/>
    <n v="3"/>
    <n v="9"/>
    <n v="11"/>
    <n v="10"/>
    <n v="13"/>
    <n v="30"/>
    <n v="32.700000000000003"/>
    <n v="32.6"/>
    <n v="30.7"/>
    <n v="29.9"/>
    <n v="26.7"/>
    <n v="26.5"/>
    <n v="25.8"/>
    <n v="18.600000000000001"/>
    <n v="32.700000000000003"/>
    <n v="32.6"/>
    <n v="30.7"/>
    <n v="29.9"/>
    <n v="26.7"/>
    <n v="26.5"/>
    <n v="25.8"/>
    <n v="18.600000000000001"/>
    <n v="447"/>
  </r>
  <r>
    <x v="2"/>
    <x v="1"/>
    <x v="1"/>
    <x v="0"/>
    <x v="1"/>
    <s v="nil"/>
    <n v="1"/>
    <n v="1503"/>
    <n v="7535"/>
    <n v="21.48"/>
    <n v="-6.78"/>
    <n v="465"/>
    <n v="3"/>
    <n v="3"/>
    <n v="9"/>
    <n v="11"/>
    <n v="10"/>
    <n v="13"/>
    <n v="47"/>
    <n v="18"/>
    <n v="19.100000000000001"/>
    <n v="14.4"/>
    <n v="18.2"/>
    <n v="23.3"/>
    <n v="28.2"/>
    <n v="25.4"/>
    <n v="24.3"/>
    <n v="18"/>
    <n v="19.100000000000001"/>
    <n v="14.4"/>
    <n v="18.2"/>
    <n v="23.3"/>
    <n v="28.2"/>
    <n v="25.4"/>
    <n v="24.3"/>
    <n v="341.8"/>
  </r>
  <r>
    <x v="2"/>
    <x v="2"/>
    <x v="1"/>
    <x v="1"/>
    <x v="0"/>
    <s v="nil"/>
    <n v="1"/>
    <n v="1503"/>
    <n v="7535"/>
    <n v="21.48"/>
    <n v="-6.78"/>
    <n v="464"/>
    <n v="5"/>
    <n v="3"/>
    <n v="9"/>
    <n v="11"/>
    <n v="10"/>
    <n v="13"/>
    <n v="56"/>
    <n v="16.7"/>
    <n v="11.1"/>
    <n v="26.2"/>
    <n v="26.6"/>
    <n v="25.6"/>
    <n v="28.8"/>
    <n v="25.7"/>
    <m/>
    <n v="16.7"/>
    <n v="11.1"/>
    <n v="26.2"/>
    <n v="26.6"/>
    <n v="25.6"/>
    <n v="28.8"/>
    <n v="25.7"/>
    <m/>
    <s v=""/>
  </r>
  <r>
    <x v="2"/>
    <x v="35"/>
    <x v="1"/>
    <x v="1"/>
    <x v="1"/>
    <s v="nil"/>
    <n v="1"/>
    <n v="1503"/>
    <n v="7535"/>
    <n v="21.48"/>
    <n v="-6.78"/>
    <n v="463"/>
    <n v="8"/>
    <n v="3"/>
    <n v="9"/>
    <n v="11"/>
    <n v="10"/>
    <n v="14"/>
    <n v="6"/>
    <n v="21.7"/>
    <n v="22.7"/>
    <n v="27.3"/>
    <n v="30.9"/>
    <n v="29.6"/>
    <n v="29.3"/>
    <n v="25.2"/>
    <n v="23.8"/>
    <n v="21.7"/>
    <n v="22.7"/>
    <n v="27.3"/>
    <n v="30.9"/>
    <n v="29.6"/>
    <n v="29.3"/>
    <n v="25.2"/>
    <n v="23.8"/>
    <n v="421"/>
  </r>
  <r>
    <x v="2"/>
    <x v="36"/>
    <x v="1"/>
    <x v="2"/>
    <x v="0"/>
    <s v="nil"/>
    <n v="1"/>
    <n v="1503"/>
    <n v="7535"/>
    <n v="21.48"/>
    <n v="-6.78"/>
    <n v="462"/>
    <n v="10"/>
    <n v="3"/>
    <n v="9"/>
    <n v="11"/>
    <n v="10"/>
    <n v="14"/>
    <n v="15"/>
    <n v="28.6"/>
    <n v="10.5"/>
    <n v="13.8"/>
    <n v="16.8"/>
    <n v="22.4"/>
    <n v="25"/>
    <n v="25.3"/>
    <n v="19.2"/>
    <n v="28.6"/>
    <n v="10.5"/>
    <n v="13.8"/>
    <n v="16.8"/>
    <n v="22.4"/>
    <n v="25"/>
    <n v="25.3"/>
    <n v="19.2"/>
    <n v="323.2"/>
  </r>
  <r>
    <x v="2"/>
    <x v="37"/>
    <x v="1"/>
    <x v="3"/>
    <x v="0"/>
    <s v="nil"/>
    <n v="1"/>
    <n v="1503"/>
    <n v="7535"/>
    <n v="21.48"/>
    <n v="-6.78"/>
    <n v="461"/>
    <n v="12"/>
    <n v="3"/>
    <n v="9"/>
    <n v="11"/>
    <n v="10"/>
    <n v="14"/>
    <n v="23"/>
    <n v="29.4"/>
    <n v="28.4"/>
    <n v="27.2"/>
    <n v="28.4"/>
    <n v="27"/>
    <n v="27.2"/>
    <n v="26.3"/>
    <n v="22.1"/>
    <n v="29.4"/>
    <n v="28.4"/>
    <n v="27.2"/>
    <n v="28.4"/>
    <n v="27"/>
    <n v="27.2"/>
    <n v="26.3"/>
    <n v="22.1"/>
    <n v="432"/>
  </r>
  <r>
    <x v="2"/>
    <x v="6"/>
    <x v="1"/>
    <x v="3"/>
    <x v="1"/>
    <s v="nil"/>
    <n v="1"/>
    <n v="1503"/>
    <n v="7535"/>
    <n v="21.48"/>
    <n v="-6.78"/>
    <n v="460"/>
    <n v="13"/>
    <n v="3"/>
    <n v="9"/>
    <n v="11"/>
    <n v="10"/>
    <n v="14"/>
    <n v="32"/>
    <n v="7.1"/>
    <n v="13.2"/>
    <n v="21.2"/>
    <n v="15.2"/>
    <n v="19.600000000000001"/>
    <n v="24.2"/>
    <n v="25.8"/>
    <n v="19.7"/>
    <n v="7.1"/>
    <n v="13.2"/>
    <n v="21.2"/>
    <n v="15.2"/>
    <n v="19.600000000000001"/>
    <n v="24.2"/>
    <n v="25.8"/>
    <n v="19.7"/>
    <n v="292"/>
  </r>
  <r>
    <x v="2"/>
    <x v="39"/>
    <x v="1"/>
    <x v="2"/>
    <x v="1"/>
    <s v="nil"/>
    <n v="1"/>
    <n v="1503"/>
    <n v="7535"/>
    <n v="21.48"/>
    <n v="-6.78"/>
    <n v="459"/>
    <n v="16"/>
    <n v="3"/>
    <n v="9"/>
    <n v="11"/>
    <n v="10"/>
    <n v="14"/>
    <n v="41"/>
    <n v="27.9"/>
    <n v="28.3"/>
    <n v="27.7"/>
    <n v="26.6"/>
    <n v="26.2"/>
    <n v="23.2"/>
    <n v="24.4"/>
    <n v="20.6"/>
    <n v="27.9"/>
    <n v="28.3"/>
    <n v="27.7"/>
    <n v="26.6"/>
    <n v="26.2"/>
    <n v="23.2"/>
    <n v="24.4"/>
    <n v="20.6"/>
    <n v="409.79999999999995"/>
  </r>
  <r>
    <x v="2"/>
    <x v="8"/>
    <x v="1"/>
    <x v="0"/>
    <x v="1"/>
    <s v="nil"/>
    <n v="2"/>
    <n v="1503"/>
    <n v="7535"/>
    <n v="21.48"/>
    <n v="-6.78"/>
    <n v="458"/>
    <n v="17"/>
    <n v="3"/>
    <n v="9"/>
    <n v="11"/>
    <n v="10"/>
    <n v="14"/>
    <n v="51"/>
    <n v="22.4"/>
    <n v="32.6"/>
    <n v="29.5"/>
    <n v="20"/>
    <n v="29.3"/>
    <n v="23.2"/>
    <n v="21"/>
    <n v="18.5"/>
    <n v="22.4"/>
    <n v="32.6"/>
    <n v="29.5"/>
    <n v="20"/>
    <n v="29.3"/>
    <n v="23.2"/>
    <n v="21"/>
    <n v="18.5"/>
    <n v="393"/>
  </r>
  <r>
    <x v="2"/>
    <x v="9"/>
    <x v="1"/>
    <x v="3"/>
    <x v="1"/>
    <s v="nil"/>
    <n v="2"/>
    <n v="1503"/>
    <n v="7535"/>
    <n v="21.48"/>
    <n v="-6.78"/>
    <n v="457"/>
    <n v="19"/>
    <n v="3"/>
    <n v="9"/>
    <n v="11"/>
    <n v="10"/>
    <n v="15"/>
    <n v="6"/>
    <n v="25.5"/>
    <n v="28"/>
    <n v="30.2"/>
    <n v="26.4"/>
    <n v="28.5"/>
    <n v="25.7"/>
    <n v="23.2"/>
    <n v="20.3"/>
    <n v="25.5"/>
    <n v="28"/>
    <n v="30.2"/>
    <n v="26.4"/>
    <n v="28.5"/>
    <n v="25.7"/>
    <n v="23.2"/>
    <n v="20.3"/>
    <n v="415.59999999999997"/>
  </r>
  <r>
    <x v="2"/>
    <x v="10"/>
    <x v="1"/>
    <x v="2"/>
    <x v="0"/>
    <s v="nil"/>
    <n v="2"/>
    <n v="1503"/>
    <n v="7535"/>
    <n v="21.48"/>
    <n v="-6.78"/>
    <n v="456"/>
    <n v="21"/>
    <n v="3"/>
    <n v="9"/>
    <n v="11"/>
    <n v="10"/>
    <n v="15"/>
    <n v="21"/>
    <n v="35.299999999999997"/>
    <n v="31.5"/>
    <n v="25.8"/>
    <n v="29.1"/>
    <n v="26.9"/>
    <n v="25.3"/>
    <n v="24.4"/>
    <n v="18.7"/>
    <n v="35.299999999999997"/>
    <n v="31.5"/>
    <n v="25.8"/>
    <n v="29.1"/>
    <n v="26.9"/>
    <n v="25.3"/>
    <n v="24.4"/>
    <n v="18.7"/>
    <n v="434"/>
  </r>
  <r>
    <x v="2"/>
    <x v="43"/>
    <x v="1"/>
    <x v="1"/>
    <x v="1"/>
    <s v="nil"/>
    <n v="2"/>
    <n v="1503"/>
    <n v="7535"/>
    <n v="21.48"/>
    <n v="-6.78"/>
    <n v="455"/>
    <n v="24"/>
    <n v="3"/>
    <n v="9"/>
    <n v="11"/>
    <n v="10"/>
    <n v="15"/>
    <n v="20"/>
    <n v="28.5"/>
    <n v="18.7"/>
    <n v="23.2"/>
    <n v="26.2"/>
    <n v="27.4"/>
    <n v="23.1"/>
    <n v="24.6"/>
    <n v="17.8"/>
    <n v="28.5"/>
    <n v="18.7"/>
    <n v="23.2"/>
    <n v="26.2"/>
    <n v="27.4"/>
    <n v="23.1"/>
    <n v="24.6"/>
    <n v="17.8"/>
    <n v="379"/>
  </r>
  <r>
    <x v="2"/>
    <x v="12"/>
    <x v="1"/>
    <x v="0"/>
    <x v="0"/>
    <s v="nil"/>
    <n v="2"/>
    <n v="1503"/>
    <n v="7535"/>
    <n v="21.48"/>
    <n v="-6.78"/>
    <n v="454"/>
    <n v="25"/>
    <n v="3"/>
    <n v="9"/>
    <n v="11"/>
    <n v="10"/>
    <n v="15"/>
    <n v="35"/>
    <n v="31.6"/>
    <n v="29.1"/>
    <n v="26.8"/>
    <n v="21.5"/>
    <n v="28"/>
    <n v="27.8"/>
    <n v="26.1"/>
    <n v="15.8"/>
    <n v="31.6"/>
    <n v="29.1"/>
    <n v="26.8"/>
    <n v="21.5"/>
    <n v="28"/>
    <n v="27.8"/>
    <n v="26.1"/>
    <n v="15.8"/>
    <n v="413.40000000000003"/>
  </r>
  <r>
    <x v="2"/>
    <x v="13"/>
    <x v="1"/>
    <x v="1"/>
    <x v="0"/>
    <s v="nil"/>
    <n v="2"/>
    <n v="1503"/>
    <n v="7535"/>
    <n v="21.48"/>
    <n v="-6.78"/>
    <n v="453"/>
    <n v="27"/>
    <n v="3"/>
    <n v="9"/>
    <n v="11"/>
    <n v="10"/>
    <n v="15"/>
    <n v="41"/>
    <n v="22.3"/>
    <n v="24.3"/>
    <n v="34.200000000000003"/>
    <n v="29.3"/>
    <n v="28.2"/>
    <n v="26.8"/>
    <n v="24.4"/>
    <n v="17.7"/>
    <n v="22.3"/>
    <n v="24.3"/>
    <n v="34.200000000000003"/>
    <n v="29.3"/>
    <n v="28.2"/>
    <n v="26.8"/>
    <n v="24.4"/>
    <n v="17.7"/>
    <n v="414.40000000000003"/>
  </r>
  <r>
    <x v="2"/>
    <x v="63"/>
    <x v="1"/>
    <x v="2"/>
    <x v="1"/>
    <s v="nil"/>
    <n v="2"/>
    <n v="1503"/>
    <n v="7535"/>
    <n v="21.48"/>
    <n v="-6.78"/>
    <n v="452"/>
    <n v="30"/>
    <n v="3"/>
    <n v="9"/>
    <n v="11"/>
    <n v="10"/>
    <n v="15"/>
    <n v="40"/>
    <n v="32.200000000000003"/>
    <n v="26.7"/>
    <n v="24"/>
    <n v="17"/>
    <n v="26"/>
    <n v="25.6"/>
    <n v="22.6"/>
    <n v="17.399999999999999"/>
    <n v="32.200000000000003"/>
    <n v="26.7"/>
    <n v="24"/>
    <n v="17"/>
    <n v="26"/>
    <n v="25.6"/>
    <n v="22.6"/>
    <n v="17.399999999999999"/>
    <n v="383"/>
  </r>
  <r>
    <x v="2"/>
    <x v="46"/>
    <x v="1"/>
    <x v="3"/>
    <x v="0"/>
    <s v="nil"/>
    <n v="2"/>
    <n v="1503"/>
    <n v="7535"/>
    <n v="21.48"/>
    <n v="-6.78"/>
    <n v="451"/>
    <n v="32"/>
    <n v="3"/>
    <n v="9"/>
    <n v="11"/>
    <n v="10"/>
    <n v="15"/>
    <n v="56"/>
    <n v="34.9"/>
    <n v="31.4"/>
    <n v="29"/>
    <n v="27.4"/>
    <n v="24.5"/>
    <n v="27"/>
    <n v="24"/>
    <n v="11.8"/>
    <n v="34.9"/>
    <n v="31.4"/>
    <n v="29"/>
    <n v="27.4"/>
    <n v="24.5"/>
    <n v="27"/>
    <n v="24"/>
    <n v="11.8"/>
    <n v="420"/>
  </r>
  <r>
    <x v="2"/>
    <x v="47"/>
    <x v="1"/>
    <x v="3"/>
    <x v="1"/>
    <s v="nil"/>
    <n v="3"/>
    <n v="1503"/>
    <n v="7535"/>
    <n v="21.48"/>
    <n v="-6.78"/>
    <n v="450"/>
    <n v="34"/>
    <n v="3"/>
    <n v="9"/>
    <n v="11"/>
    <n v="10"/>
    <n v="16"/>
    <n v="3"/>
    <n v="34.299999999999997"/>
    <n v="26.9"/>
    <n v="23.8"/>
    <n v="29.7"/>
    <n v="23.1"/>
    <n v="24.2"/>
    <n v="24.6"/>
    <n v="21.5"/>
    <n v="34.299999999999997"/>
    <n v="26.9"/>
    <n v="23.8"/>
    <n v="29.7"/>
    <n v="23.1"/>
    <n v="24.2"/>
    <n v="24.6"/>
    <n v="21.5"/>
    <n v="416.2"/>
  </r>
  <r>
    <x v="2"/>
    <x v="17"/>
    <x v="1"/>
    <x v="2"/>
    <x v="0"/>
    <s v="nil"/>
    <n v="3"/>
    <n v="1503"/>
    <n v="7535"/>
    <n v="21.48"/>
    <n v="-6.78"/>
    <n v="449"/>
    <n v="35"/>
    <n v="3"/>
    <n v="9"/>
    <n v="11"/>
    <n v="10"/>
    <n v="16"/>
    <n v="10"/>
    <n v="28.1"/>
    <n v="22.9"/>
    <n v="29.6"/>
    <n v="29"/>
    <n v="27.3"/>
    <n v="25.7"/>
    <n v="23.1"/>
    <n v="17.8"/>
    <n v="28.1"/>
    <n v="22.9"/>
    <n v="29.6"/>
    <n v="29"/>
    <n v="27.3"/>
    <n v="25.7"/>
    <n v="23.1"/>
    <n v="17.8"/>
    <n v="407"/>
  </r>
  <r>
    <x v="2"/>
    <x v="49"/>
    <x v="1"/>
    <x v="2"/>
    <x v="1"/>
    <s v="nil"/>
    <n v="3"/>
    <n v="1503"/>
    <n v="7535"/>
    <n v="21.48"/>
    <n v="-6.78"/>
    <n v="448"/>
    <n v="38"/>
    <n v="3"/>
    <n v="9"/>
    <n v="11"/>
    <n v="10"/>
    <n v="16"/>
    <n v="22"/>
    <n v="17.5"/>
    <n v="19.7"/>
    <n v="33.6"/>
    <n v="28.6"/>
    <n v="29"/>
    <n v="27.2"/>
    <n v="24.8"/>
    <n v="10.1"/>
    <n v="17.5"/>
    <n v="19.7"/>
    <n v="33.6"/>
    <n v="28.6"/>
    <n v="29"/>
    <n v="27.2"/>
    <n v="24.8"/>
    <n v="10.1"/>
    <n v="381"/>
  </r>
  <r>
    <x v="2"/>
    <x v="19"/>
    <x v="1"/>
    <x v="0"/>
    <x v="0"/>
    <s v="nil"/>
    <n v="3"/>
    <n v="1503"/>
    <n v="7535"/>
    <n v="21.48"/>
    <n v="-6.78"/>
    <n v="447"/>
    <n v="39"/>
    <n v="3"/>
    <n v="9"/>
    <n v="11"/>
    <n v="10"/>
    <n v="16"/>
    <n v="37"/>
    <n v="18"/>
    <n v="21.7"/>
    <n v="33.4"/>
    <n v="21.2"/>
    <n v="28.6"/>
    <n v="28.4"/>
    <n v="24.5"/>
    <n v="21.8"/>
    <n v="18"/>
    <n v="21.7"/>
    <n v="33.4"/>
    <n v="21.2"/>
    <n v="28.6"/>
    <n v="28.4"/>
    <n v="24.5"/>
    <n v="21.8"/>
    <n v="395.20000000000005"/>
  </r>
  <r>
    <x v="2"/>
    <x v="51"/>
    <x v="1"/>
    <x v="0"/>
    <x v="1"/>
    <s v="nil"/>
    <n v="3"/>
    <n v="1503"/>
    <n v="7535"/>
    <n v="21.48"/>
    <n v="-6.78"/>
    <n v="446"/>
    <n v="42"/>
    <n v="3"/>
    <n v="9"/>
    <n v="11"/>
    <n v="10"/>
    <n v="16"/>
    <n v="45"/>
    <n v="29.7"/>
    <n v="27.5"/>
    <n v="31"/>
    <n v="21.4"/>
    <n v="28.9"/>
    <n v="25"/>
    <n v="24.3"/>
    <n v="19.899999999999999"/>
    <n v="29.7"/>
    <n v="27.5"/>
    <n v="31"/>
    <n v="21.4"/>
    <n v="28.9"/>
    <n v="25"/>
    <n v="24.3"/>
    <n v="19.899999999999999"/>
    <n v="415.40000000000003"/>
  </r>
  <r>
    <x v="2"/>
    <x v="52"/>
    <x v="1"/>
    <x v="1"/>
    <x v="1"/>
    <s v="nil"/>
    <n v="3"/>
    <n v="1503"/>
    <n v="7535"/>
    <n v="21.48"/>
    <n v="-6.78"/>
    <n v="445"/>
    <n v="44"/>
    <n v="3"/>
    <n v="9"/>
    <n v="11"/>
    <n v="10"/>
    <n v="16"/>
    <n v="53"/>
    <n v="15.7"/>
    <n v="26.7"/>
    <n v="21.1"/>
    <n v="26.3"/>
    <n v="30.4"/>
    <n v="25.9"/>
    <n v="25.5"/>
    <n v="18.899999999999999"/>
    <n v="15.7"/>
    <n v="26.7"/>
    <n v="21.1"/>
    <n v="26.3"/>
    <n v="30.4"/>
    <n v="25.9"/>
    <n v="25.5"/>
    <n v="18.899999999999999"/>
    <n v="381"/>
  </r>
  <r>
    <x v="2"/>
    <x v="53"/>
    <x v="1"/>
    <x v="3"/>
    <x v="0"/>
    <s v="nil"/>
    <n v="3"/>
    <n v="1503"/>
    <n v="7535"/>
    <n v="21.48"/>
    <n v="-6.78"/>
    <n v="444"/>
    <n v="46"/>
    <n v="3"/>
    <n v="9"/>
    <n v="11"/>
    <n v="10"/>
    <n v="17"/>
    <n v="1"/>
    <n v="36.4"/>
    <n v="27.8"/>
    <n v="29.2"/>
    <n v="31.4"/>
    <n v="26.3"/>
    <n v="23.3"/>
    <n v="24.8"/>
    <n v="19.2"/>
    <n v="36.4"/>
    <n v="27.8"/>
    <n v="29.2"/>
    <n v="31.4"/>
    <n v="26.3"/>
    <n v="23.3"/>
    <n v="24.8"/>
    <n v="19.2"/>
    <n v="436.80000000000007"/>
  </r>
  <r>
    <x v="2"/>
    <x v="54"/>
    <x v="1"/>
    <x v="1"/>
    <x v="0"/>
    <s v="nil"/>
    <n v="3"/>
    <n v="1503"/>
    <n v="7535"/>
    <n v="21.48"/>
    <n v="-6.78"/>
    <n v="443"/>
    <n v="48"/>
    <n v="3"/>
    <n v="9"/>
    <n v="11"/>
    <n v="10"/>
    <n v="17"/>
    <n v="0"/>
    <n v="24.5"/>
    <n v="28.2"/>
    <n v="33.4"/>
    <n v="33.299999999999997"/>
    <n v="25.2"/>
    <n v="25.1"/>
    <n v="24.5"/>
    <n v="20.9"/>
    <n v="24.5"/>
    <n v="28.2"/>
    <n v="33.4"/>
    <n v="33.299999999999997"/>
    <n v="25.2"/>
    <n v="25.1"/>
    <n v="24.5"/>
    <n v="20.9"/>
    <n v="430.2"/>
  </r>
  <r>
    <x v="2"/>
    <x v="56"/>
    <x v="1"/>
    <x v="1"/>
    <x v="1"/>
    <s v="nil"/>
    <n v="4"/>
    <n v="1503"/>
    <n v="7535"/>
    <n v="21.48"/>
    <n v="-6.78"/>
    <n v="442"/>
    <n v="52"/>
    <n v="3"/>
    <n v="9"/>
    <n v="11"/>
    <n v="10"/>
    <n v="17"/>
    <n v="16"/>
    <n v="19.2"/>
    <n v="27.4"/>
    <n v="30.3"/>
    <n v="31.8"/>
    <n v="26.1"/>
    <n v="22"/>
    <n v="24.8"/>
    <n v="18.3"/>
    <n v="19.2"/>
    <n v="27.4"/>
    <n v="30.3"/>
    <n v="31.8"/>
    <n v="26.1"/>
    <n v="22"/>
    <n v="24.8"/>
    <n v="18.3"/>
    <n v="399.8"/>
  </r>
  <r>
    <x v="2"/>
    <x v="57"/>
    <x v="1"/>
    <x v="0"/>
    <x v="1"/>
    <s v="nil"/>
    <n v="4"/>
    <n v="1503"/>
    <n v="7535"/>
    <n v="21.48"/>
    <n v="-6.78"/>
    <n v="441"/>
    <n v="54"/>
    <n v="3"/>
    <n v="9"/>
    <n v="11"/>
    <n v="10"/>
    <n v="17"/>
    <n v="22"/>
    <n v="19.100000000000001"/>
    <n v="17.600000000000001"/>
    <n v="26.4"/>
    <n v="32.5"/>
    <n v="31.3"/>
    <n v="26.7"/>
    <n v="23.9"/>
    <n v="23.7"/>
    <n v="19.100000000000001"/>
    <n v="17.600000000000001"/>
    <n v="26.4"/>
    <n v="32.5"/>
    <n v="31.3"/>
    <n v="26.7"/>
    <n v="23.9"/>
    <n v="23.7"/>
    <n v="402.4"/>
  </r>
  <r>
    <x v="2"/>
    <x v="27"/>
    <x v="1"/>
    <x v="2"/>
    <x v="0"/>
    <s v="nil"/>
    <n v="4"/>
    <n v="1503"/>
    <n v="7535"/>
    <n v="21.48"/>
    <n v="-6.78"/>
    <n v="440"/>
    <n v="55"/>
    <n v="3"/>
    <n v="9"/>
    <n v="11"/>
    <n v="10"/>
    <n v="17"/>
    <n v="20"/>
    <n v="13.6"/>
    <n v="24.3"/>
    <n v="31.9"/>
    <n v="28.9"/>
    <n v="31.1"/>
    <n v="25.7"/>
    <n v="25.7"/>
    <n v="21.3"/>
    <n v="13.6"/>
    <n v="24.3"/>
    <n v="31.9"/>
    <n v="28.9"/>
    <n v="31.1"/>
    <n v="25.7"/>
    <n v="25.7"/>
    <n v="21.3"/>
    <n v="404.99999999999994"/>
  </r>
  <r>
    <x v="2"/>
    <x v="28"/>
    <x v="1"/>
    <x v="3"/>
    <x v="1"/>
    <s v="nil"/>
    <n v="4"/>
    <n v="1503"/>
    <n v="7535"/>
    <n v="21.48"/>
    <n v="-6.78"/>
    <n v="439"/>
    <n v="57"/>
    <n v="3"/>
    <n v="9"/>
    <n v="11"/>
    <n v="10"/>
    <n v="17"/>
    <n v="36"/>
    <n v="20.9"/>
    <n v="14.3"/>
    <n v="25.7"/>
    <n v="31.7"/>
    <n v="28.3"/>
    <n v="26.1"/>
    <n v="24.2"/>
    <n v="20.7"/>
    <n v="20.9"/>
    <n v="14.3"/>
    <n v="25.7"/>
    <n v="31.7"/>
    <n v="28.3"/>
    <n v="26.1"/>
    <n v="24.2"/>
    <n v="20.7"/>
    <n v="383.79999999999995"/>
  </r>
  <r>
    <x v="2"/>
    <x v="29"/>
    <x v="1"/>
    <x v="1"/>
    <x v="0"/>
    <s v="nil"/>
    <n v="4"/>
    <n v="1503"/>
    <n v="7535"/>
    <n v="21.48"/>
    <n v="-6.78"/>
    <n v="438"/>
    <n v="59"/>
    <n v="3"/>
    <n v="9"/>
    <n v="11"/>
    <n v="10"/>
    <n v="17"/>
    <n v="45"/>
    <n v="17.3"/>
    <n v="18.5"/>
    <n v="27.4"/>
    <n v="32.1"/>
    <n v="31.7"/>
    <n v="27.4"/>
    <n v="25.9"/>
    <n v="21.6"/>
    <n v="17.3"/>
    <n v="18.5"/>
    <n v="27.4"/>
    <n v="32.1"/>
    <n v="31.7"/>
    <n v="27.4"/>
    <n v="25.9"/>
    <n v="21.6"/>
    <n v="403.8"/>
  </r>
  <r>
    <x v="2"/>
    <x v="61"/>
    <x v="1"/>
    <x v="3"/>
    <x v="0"/>
    <s v="nil"/>
    <n v="4"/>
    <n v="1503"/>
    <n v="7535"/>
    <n v="21.48"/>
    <n v="-6.78"/>
    <n v="437"/>
    <n v="62"/>
    <n v="3"/>
    <n v="9"/>
    <n v="11"/>
    <n v="10"/>
    <n v="17"/>
    <n v="54"/>
    <n v="12.8"/>
    <n v="30.6"/>
    <n v="28.8"/>
    <n v="29.6"/>
    <n v="27"/>
    <n v="21.8"/>
    <n v="24.6"/>
    <n v="17.100000000000001"/>
    <n v="12.8"/>
    <n v="30.6"/>
    <n v="28.8"/>
    <n v="29.6"/>
    <n v="27"/>
    <n v="21.8"/>
    <n v="24.6"/>
    <n v="17.100000000000001"/>
    <n v="384.6"/>
  </r>
  <r>
    <x v="2"/>
    <x v="62"/>
    <x v="1"/>
    <x v="2"/>
    <x v="1"/>
    <s v="nil"/>
    <n v="4"/>
    <n v="1503"/>
    <n v="7535"/>
    <n v="21.48"/>
    <n v="-6.78"/>
    <n v="436"/>
    <n v="64"/>
    <n v="3"/>
    <n v="9"/>
    <n v="11"/>
    <n v="10"/>
    <n v="18"/>
    <n v="5"/>
    <n v="22.7"/>
    <n v="24.9"/>
    <n v="31.9"/>
    <n v="33.4"/>
    <n v="28.6"/>
    <n v="21.2"/>
    <n v="24.5"/>
    <n v="17.3"/>
    <n v="22.7"/>
    <n v="24.9"/>
    <n v="31.9"/>
    <n v="33.4"/>
    <n v="28.6"/>
    <n v="21.2"/>
    <n v="24.5"/>
    <n v="17.3"/>
    <n v="409"/>
  </r>
  <r>
    <x v="3"/>
    <x v="32"/>
    <x v="1"/>
    <x v="0"/>
    <x v="0"/>
    <s v="nil"/>
    <n v="1"/>
    <n v="1503"/>
    <n v="7584"/>
    <n v="21.48"/>
    <n v="0"/>
    <n v="585"/>
    <n v="2"/>
    <n v="3"/>
    <n v="9"/>
    <n v="11"/>
    <n v="16"/>
    <n v="9"/>
    <n v="20"/>
    <n v="40"/>
    <n v="40"/>
    <n v="38.299999999999997"/>
    <n v="36.799999999999997"/>
    <n v="33.5"/>
    <n v="31.7"/>
    <n v="29.3"/>
    <n v="15.3"/>
    <n v="33.22"/>
    <n v="33.22"/>
    <n v="31.519999999999996"/>
    <n v="30.019999999999996"/>
    <n v="26.72"/>
    <n v="24.919999999999998"/>
    <n v="22.52"/>
    <n v="15.3"/>
    <n v="434.88"/>
  </r>
  <r>
    <x v="3"/>
    <x v="1"/>
    <x v="1"/>
    <x v="0"/>
    <x v="1"/>
    <s v="nil"/>
    <n v="1"/>
    <n v="1503"/>
    <n v="7584"/>
    <n v="21.48"/>
    <n v="0"/>
    <n v="584"/>
    <n v="3"/>
    <n v="3"/>
    <n v="9"/>
    <n v="11"/>
    <n v="16"/>
    <n v="9"/>
    <n v="21"/>
    <n v="25.5"/>
    <n v="26.2"/>
    <n v="21.5"/>
    <n v="25.4"/>
    <n v="30"/>
    <n v="34.9"/>
    <n v="32.1"/>
    <n v="25"/>
    <n v="18.72"/>
    <n v="19.419999999999998"/>
    <n v="14.719999999999999"/>
    <n v="18.619999999999997"/>
    <n v="23.22"/>
    <n v="28.119999999999997"/>
    <n v="25.32"/>
    <n v="25"/>
    <n v="346.28"/>
  </r>
  <r>
    <x v="3"/>
    <x v="2"/>
    <x v="1"/>
    <x v="1"/>
    <x v="0"/>
    <s v="nil"/>
    <n v="1"/>
    <n v="1503"/>
    <n v="7584"/>
    <n v="21.48"/>
    <n v="0"/>
    <n v="583"/>
    <n v="5"/>
    <n v="3"/>
    <n v="9"/>
    <n v="11"/>
    <n v="16"/>
    <n v="9"/>
    <n v="31"/>
    <n v="23.4"/>
    <n v="18.100000000000001"/>
    <n v="33.6"/>
    <n v="34"/>
    <n v="32.200000000000003"/>
    <n v="34.799999999999997"/>
    <n v="28.7"/>
    <m/>
    <n v="16.619999999999997"/>
    <n v="11.32"/>
    <n v="26.82"/>
    <n v="27.22"/>
    <n v="25.42"/>
    <n v="28.019999999999996"/>
    <n v="21.919999999999998"/>
    <m/>
    <s v=""/>
  </r>
  <r>
    <x v="3"/>
    <x v="35"/>
    <x v="1"/>
    <x v="1"/>
    <x v="1"/>
    <s v="nil"/>
    <n v="1"/>
    <n v="1503"/>
    <n v="7584"/>
    <n v="21.48"/>
    <n v="0"/>
    <n v="582"/>
    <n v="8"/>
    <n v="3"/>
    <n v="9"/>
    <n v="11"/>
    <n v="16"/>
    <n v="9"/>
    <n v="47"/>
    <n v="28.4"/>
    <n v="29.6"/>
    <n v="35.200000000000003"/>
    <n v="38"/>
    <n v="36.6"/>
    <n v="36.200000000000003"/>
    <n v="33.200000000000003"/>
    <n v="25.1"/>
    <n v="21.619999999999997"/>
    <n v="22.82"/>
    <n v="28.42"/>
    <n v="31.22"/>
    <n v="29.82"/>
    <n v="29.42"/>
    <n v="26.42"/>
    <n v="25.1"/>
    <n v="429.68"/>
  </r>
  <r>
    <x v="3"/>
    <x v="36"/>
    <x v="1"/>
    <x v="2"/>
    <x v="0"/>
    <s v="nil"/>
    <n v="1"/>
    <n v="1503"/>
    <n v="7584"/>
    <n v="21.48"/>
    <n v="0"/>
    <n v="581"/>
    <n v="10"/>
    <n v="3"/>
    <n v="9"/>
    <n v="11"/>
    <n v="16"/>
    <n v="9"/>
    <n v="55"/>
    <n v="35.4"/>
    <n v="17.100000000000001"/>
    <n v="19.899999999999999"/>
    <n v="22.9"/>
    <n v="27.8"/>
    <n v="30.4"/>
    <n v="31.1"/>
    <n v="16.600000000000001"/>
    <n v="28.619999999999997"/>
    <n v="10.32"/>
    <n v="13.119999999999997"/>
    <n v="16.119999999999997"/>
    <n v="21.02"/>
    <n v="23.619999999999997"/>
    <n v="24.32"/>
    <n v="16.600000000000001"/>
    <n v="307.47999999999996"/>
  </r>
  <r>
    <x v="3"/>
    <x v="37"/>
    <x v="1"/>
    <x v="3"/>
    <x v="0"/>
    <s v="nil"/>
    <n v="1"/>
    <n v="1503"/>
    <n v="7584"/>
    <n v="21.48"/>
    <n v="0"/>
    <n v="580"/>
    <n v="12"/>
    <n v="3"/>
    <n v="9"/>
    <n v="11"/>
    <n v="16"/>
    <n v="10"/>
    <n v="4"/>
    <n v="36.1"/>
    <n v="35.5"/>
    <n v="34.200000000000003"/>
    <n v="35.200000000000003"/>
    <n v="34"/>
    <n v="33"/>
    <n v="30"/>
    <n v="19.399999999999999"/>
    <n v="29.32"/>
    <n v="28.72"/>
    <n v="27.42"/>
    <n v="28.42"/>
    <n v="27.22"/>
    <n v="26.22"/>
    <n v="23.22"/>
    <n v="19.399999999999999"/>
    <n v="419.88000000000005"/>
  </r>
  <r>
    <x v="3"/>
    <x v="6"/>
    <x v="1"/>
    <x v="3"/>
    <x v="1"/>
    <s v="nil"/>
    <n v="1"/>
    <n v="1503"/>
    <n v="7584"/>
    <n v="21.48"/>
    <n v="0"/>
    <n v="579"/>
    <n v="13"/>
    <n v="3"/>
    <n v="9"/>
    <n v="11"/>
    <n v="16"/>
    <n v="10"/>
    <n v="11"/>
    <n v="14"/>
    <n v="19.899999999999999"/>
    <n v="28.1"/>
    <n v="22"/>
    <n v="25.8"/>
    <n v="30.4"/>
    <n v="32"/>
    <n v="20"/>
    <n v="7.22"/>
    <n v="13.119999999999997"/>
    <n v="21.32"/>
    <n v="15.219999999999999"/>
    <n v="19.02"/>
    <n v="23.619999999999997"/>
    <n v="25.22"/>
    <n v="20"/>
    <n v="289.47999999999996"/>
  </r>
  <r>
    <x v="3"/>
    <x v="39"/>
    <x v="1"/>
    <x v="2"/>
    <x v="1"/>
    <s v="nil"/>
    <n v="1"/>
    <n v="1503"/>
    <n v="7584"/>
    <n v="21.48"/>
    <n v="0"/>
    <n v="578"/>
    <n v="12"/>
    <n v="3"/>
    <n v="9"/>
    <n v="11"/>
    <n v="16"/>
    <n v="10"/>
    <n v="20"/>
    <n v="34.700000000000003"/>
    <n v="34.799999999999997"/>
    <n v="34.6"/>
    <n v="32.799999999999997"/>
    <n v="32.4"/>
    <n v="29"/>
    <n v="31.2"/>
    <n v="23.4"/>
    <n v="27.92"/>
    <n v="28.019999999999996"/>
    <n v="27.82"/>
    <n v="26.019999999999996"/>
    <n v="25.619999999999997"/>
    <n v="22.22"/>
    <n v="24.419999999999998"/>
    <n v="23.4"/>
    <n v="410.87999999999994"/>
  </r>
  <r>
    <x v="3"/>
    <x v="8"/>
    <x v="1"/>
    <x v="0"/>
    <x v="1"/>
    <s v="nil"/>
    <n v="2"/>
    <n v="1503"/>
    <n v="7584"/>
    <n v="21.48"/>
    <n v="0"/>
    <n v="577"/>
    <n v="17"/>
    <n v="3"/>
    <n v="9"/>
    <n v="11"/>
    <n v="16"/>
    <n v="10"/>
    <n v="27"/>
    <n v="29.6"/>
    <n v="40.1"/>
    <n v="35.5"/>
    <n v="27"/>
    <n v="36.1"/>
    <n v="29.1"/>
    <n v="27.1"/>
    <n v="19.3"/>
    <n v="22.82"/>
    <n v="33.32"/>
    <n v="28.72"/>
    <n v="20.22"/>
    <n v="29.32"/>
    <n v="22.32"/>
    <n v="20.32"/>
    <n v="19.3"/>
    <n v="392.68"/>
  </r>
  <r>
    <x v="3"/>
    <x v="9"/>
    <x v="1"/>
    <x v="3"/>
    <x v="1"/>
    <s v="nil"/>
    <n v="2"/>
    <n v="1503"/>
    <n v="7584"/>
    <n v="21.48"/>
    <n v="0"/>
    <n v="576"/>
    <n v="19"/>
    <n v="3"/>
    <n v="9"/>
    <n v="11"/>
    <n v="16"/>
    <n v="10"/>
    <n v="34"/>
    <n v="32"/>
    <n v="35"/>
    <n v="36.9"/>
    <n v="32.9"/>
    <n v="35.1"/>
    <n v="31.9"/>
    <n v="30.6"/>
    <n v="20.6"/>
    <n v="25.22"/>
    <n v="28.22"/>
    <n v="30.119999999999997"/>
    <n v="26.119999999999997"/>
    <n v="28.32"/>
    <n v="25.119999999999997"/>
    <n v="23.82"/>
    <n v="20.6"/>
    <n v="415.08"/>
  </r>
  <r>
    <x v="3"/>
    <x v="10"/>
    <x v="1"/>
    <x v="2"/>
    <x v="0"/>
    <s v="nil"/>
    <n v="2"/>
    <n v="1503"/>
    <n v="7584"/>
    <n v="21.48"/>
    <n v="0"/>
    <n v="575"/>
    <n v="21"/>
    <n v="3"/>
    <n v="9"/>
    <n v="11"/>
    <n v="16"/>
    <n v="10"/>
    <n v="42"/>
    <n v="42.8"/>
    <n v="38.4"/>
    <n v="32.9"/>
    <n v="36"/>
    <n v="33.1"/>
    <n v="31.2"/>
    <n v="27.5"/>
    <n v="15.9"/>
    <n v="36.019999999999996"/>
    <n v="31.619999999999997"/>
    <n v="26.119999999999997"/>
    <n v="29.22"/>
    <n v="26.32"/>
    <n v="24.419999999999998"/>
    <n v="20.72"/>
    <n v="15.9"/>
    <n v="420.67999999999995"/>
  </r>
  <r>
    <x v="3"/>
    <x v="43"/>
    <x v="1"/>
    <x v="1"/>
    <x v="1"/>
    <s v="nil"/>
    <n v="2"/>
    <n v="1503"/>
    <n v="7584"/>
    <n v="21.48"/>
    <n v="0"/>
    <n v="574"/>
    <n v="24"/>
    <n v="3"/>
    <n v="9"/>
    <n v="11"/>
    <n v="16"/>
    <n v="10"/>
    <n v="50"/>
    <n v="35.1"/>
    <n v="24.7"/>
    <n v="29.2"/>
    <n v="32.6"/>
    <n v="34.299999999999997"/>
    <n v="30"/>
    <n v="31.7"/>
    <n v="17.5"/>
    <n v="28.32"/>
    <n v="17.919999999999998"/>
    <n v="22.419999999999998"/>
    <n v="25.82"/>
    <n v="27.519999999999996"/>
    <n v="23.22"/>
    <n v="24.919999999999998"/>
    <n v="17.5"/>
    <n v="375.27999999999992"/>
  </r>
  <r>
    <x v="3"/>
    <x v="12"/>
    <x v="1"/>
    <x v="0"/>
    <x v="0"/>
    <s v="nil"/>
    <n v="2"/>
    <n v="1503"/>
    <n v="7584"/>
    <n v="21.48"/>
    <n v="0"/>
    <n v="573"/>
    <n v="25"/>
    <n v="3"/>
    <n v="9"/>
    <n v="11"/>
    <n v="16"/>
    <n v="11"/>
    <n v="6"/>
    <n v="38.299999999999997"/>
    <n v="36.299999999999997"/>
    <n v="33.799999999999997"/>
    <n v="28.3"/>
    <n v="35.299999999999997"/>
    <n v="34.4"/>
    <n v="30.3"/>
    <n v="12.8"/>
    <n v="31.519999999999996"/>
    <n v="29.519999999999996"/>
    <n v="27.019999999999996"/>
    <n v="21.52"/>
    <n v="28.519999999999996"/>
    <n v="27.619999999999997"/>
    <n v="23.52"/>
    <n v="12.8"/>
    <n v="404.08"/>
  </r>
  <r>
    <x v="3"/>
    <x v="13"/>
    <x v="1"/>
    <x v="1"/>
    <x v="0"/>
    <s v="nil"/>
    <n v="2"/>
    <n v="1503"/>
    <n v="7584"/>
    <n v="21.48"/>
    <n v="0"/>
    <n v="572"/>
    <n v="27"/>
    <n v="3"/>
    <n v="9"/>
    <n v="11"/>
    <n v="16"/>
    <n v="11"/>
    <n v="14"/>
    <n v="29.2"/>
    <n v="31.3"/>
    <n v="40.799999999999997"/>
    <n v="36"/>
    <n v="34.700000000000003"/>
    <n v="32.1"/>
    <n v="29.1"/>
    <n v="15"/>
    <n v="22.419999999999998"/>
    <n v="24.52"/>
    <n v="34.019999999999996"/>
    <n v="29.22"/>
    <n v="27.92"/>
    <n v="25.32"/>
    <n v="22.32"/>
    <n v="15"/>
    <n v="401.47999999999996"/>
  </r>
  <r>
    <x v="3"/>
    <x v="63"/>
    <x v="1"/>
    <x v="2"/>
    <x v="1"/>
    <s v="nil"/>
    <n v="2"/>
    <n v="1503"/>
    <n v="7584"/>
    <n v="21.48"/>
    <n v="0"/>
    <n v="571"/>
    <n v="30"/>
    <n v="3"/>
    <n v="9"/>
    <n v="11"/>
    <n v="16"/>
    <n v="11"/>
    <n v="23"/>
    <n v="38.9"/>
    <n v="33.299999999999997"/>
    <n v="30.7"/>
    <n v="23.4"/>
    <n v="32.700000000000003"/>
    <n v="30.9"/>
    <n v="28.4"/>
    <n v="18.5"/>
    <n v="32.119999999999997"/>
    <n v="26.519999999999996"/>
    <n v="23.919999999999998"/>
    <n v="16.619999999999997"/>
    <n v="25.92"/>
    <n v="24.119999999999997"/>
    <n v="21.619999999999997"/>
    <n v="18.5"/>
    <n v="378.67999999999995"/>
  </r>
  <r>
    <x v="3"/>
    <x v="46"/>
    <x v="1"/>
    <x v="3"/>
    <x v="0"/>
    <s v="nil"/>
    <n v="2"/>
    <n v="1503"/>
    <n v="7584"/>
    <n v="21.48"/>
    <n v="0"/>
    <n v="570"/>
    <n v="32"/>
    <n v="3"/>
    <n v="9"/>
    <n v="11"/>
    <n v="16"/>
    <n v="11"/>
    <n v="31"/>
    <n v="41.7"/>
    <n v="38.299999999999997"/>
    <n v="35.9"/>
    <n v="34.799999999999997"/>
    <n v="30.6"/>
    <n v="33.299999999999997"/>
    <n v="28.4"/>
    <n v="9.9"/>
    <n v="34.92"/>
    <n v="31.519999999999996"/>
    <n v="29.119999999999997"/>
    <n v="28.019999999999996"/>
    <n v="23.82"/>
    <n v="26.519999999999996"/>
    <n v="21.619999999999997"/>
    <n v="9.9"/>
    <n v="410.88000000000005"/>
  </r>
  <r>
    <x v="3"/>
    <x v="47"/>
    <x v="1"/>
    <x v="3"/>
    <x v="1"/>
    <s v="nil"/>
    <n v="3"/>
    <n v="1503"/>
    <n v="7584"/>
    <n v="21.48"/>
    <n v="0"/>
    <n v="569"/>
    <n v="34"/>
    <n v="3"/>
    <n v="9"/>
    <n v="11"/>
    <n v="16"/>
    <n v="13"/>
    <n v="12"/>
    <n v="41.1"/>
    <n v="33.700000000000003"/>
    <n v="30.6"/>
    <n v="36.799999999999997"/>
    <n v="29.1"/>
    <n v="30.1"/>
    <n v="29.7"/>
    <n v="23.9"/>
    <n v="34.32"/>
    <n v="26.92"/>
    <n v="23.82"/>
    <n v="30.019999999999996"/>
    <n v="22.32"/>
    <n v="23.32"/>
    <n v="22.919999999999998"/>
    <n v="23.9"/>
    <n v="415.08"/>
  </r>
  <r>
    <x v="3"/>
    <x v="17"/>
    <x v="1"/>
    <x v="2"/>
    <x v="0"/>
    <s v="nil"/>
    <n v="3"/>
    <n v="1503"/>
    <n v="7584"/>
    <n v="21.48"/>
    <n v="0"/>
    <n v="568"/>
    <n v="35"/>
    <n v="3"/>
    <n v="9"/>
    <n v="11"/>
    <n v="16"/>
    <n v="13"/>
    <n v="20"/>
    <n v="35.5"/>
    <n v="29.5"/>
    <n v="36.4"/>
    <n v="35.4"/>
    <n v="33.9"/>
    <n v="31.1"/>
    <n v="27.1"/>
    <n v="15.1"/>
    <n v="28.72"/>
    <n v="22.72"/>
    <n v="29.619999999999997"/>
    <n v="28.619999999999997"/>
    <n v="27.119999999999997"/>
    <n v="24.32"/>
    <n v="20.32"/>
    <n v="15.1"/>
    <n v="393.08"/>
  </r>
  <r>
    <x v="3"/>
    <x v="49"/>
    <x v="1"/>
    <x v="2"/>
    <x v="1"/>
    <s v="nil"/>
    <n v="3"/>
    <n v="1503"/>
    <n v="7584"/>
    <n v="21.48"/>
    <n v="0"/>
    <n v="567"/>
    <n v="38"/>
    <n v="3"/>
    <n v="9"/>
    <n v="11"/>
    <n v="16"/>
    <n v="13"/>
    <n v="20"/>
    <n v="24"/>
    <n v="25.9"/>
    <n v="40.4"/>
    <n v="35.200000000000003"/>
    <n v="36.1"/>
    <n v="33.5"/>
    <n v="31.9"/>
    <n v="22.2"/>
    <n v="17.22"/>
    <n v="19.119999999999997"/>
    <n v="33.619999999999997"/>
    <n v="28.42"/>
    <n v="29.32"/>
    <n v="26.72"/>
    <n v="25.119999999999997"/>
    <n v="22.2"/>
    <n v="403.47999999999996"/>
  </r>
  <r>
    <x v="3"/>
    <x v="19"/>
    <x v="1"/>
    <x v="0"/>
    <x v="0"/>
    <s v="nil"/>
    <n v="3"/>
    <n v="1503"/>
    <n v="7584"/>
    <n v="21.48"/>
    <n v="0"/>
    <n v="566"/>
    <n v="39"/>
    <n v="3"/>
    <n v="9"/>
    <n v="11"/>
    <n v="16"/>
    <n v="13"/>
    <n v="35"/>
    <n v="24.9"/>
    <n v="28.6"/>
    <n v="40.6"/>
    <n v="27.6"/>
    <n v="35"/>
    <n v="33.299999999999997"/>
    <n v="28.6"/>
    <n v="19.600000000000001"/>
    <n v="18.119999999999997"/>
    <n v="21.82"/>
    <n v="33.82"/>
    <n v="20.82"/>
    <n v="28.22"/>
    <n v="26.519999999999996"/>
    <n v="21.82"/>
    <n v="19.600000000000001"/>
    <n v="381.47999999999996"/>
  </r>
  <r>
    <x v="3"/>
    <x v="51"/>
    <x v="1"/>
    <x v="0"/>
    <x v="1"/>
    <s v="nil"/>
    <n v="3"/>
    <n v="1503"/>
    <n v="7584"/>
    <n v="21.48"/>
    <n v="0"/>
    <n v="565"/>
    <n v="42"/>
    <n v="3"/>
    <n v="9"/>
    <n v="11"/>
    <n v="16"/>
    <n v="13"/>
    <n v="43"/>
    <n v="37.200000000000003"/>
    <n v="34.5"/>
    <n v="37.9"/>
    <n v="28.2"/>
    <n v="36.200000000000003"/>
    <n v="31.1"/>
    <n v="30.3"/>
    <n v="20.6"/>
    <n v="30.42"/>
    <n v="27.72"/>
    <n v="31.119999999999997"/>
    <n v="21.419999999999998"/>
    <n v="29.42"/>
    <n v="24.32"/>
    <n v="23.52"/>
    <n v="20.6"/>
    <n v="417.08"/>
  </r>
  <r>
    <x v="3"/>
    <x v="52"/>
    <x v="1"/>
    <x v="1"/>
    <x v="1"/>
    <s v="nil"/>
    <n v="3"/>
    <n v="1503"/>
    <n v="7584"/>
    <n v="21.48"/>
    <n v="0"/>
    <n v="564"/>
    <n v="44"/>
    <n v="3"/>
    <n v="9"/>
    <n v="11"/>
    <n v="16"/>
    <n v="13"/>
    <n v="50"/>
    <n v="22.3"/>
    <n v="33.4"/>
    <n v="27.6"/>
    <n v="33.1"/>
    <n v="37.5"/>
    <n v="32.9"/>
    <n v="31.9"/>
    <n v="18.100000000000001"/>
    <n v="15.52"/>
    <n v="26.619999999999997"/>
    <n v="20.82"/>
    <n v="26.32"/>
    <n v="30.72"/>
    <n v="26.119999999999997"/>
    <n v="25.119999999999997"/>
    <n v="18.100000000000001"/>
    <n v="378.68"/>
  </r>
  <r>
    <x v="3"/>
    <x v="53"/>
    <x v="1"/>
    <x v="3"/>
    <x v="0"/>
    <s v="nil"/>
    <n v="3"/>
    <n v="1503"/>
    <n v="7584"/>
    <n v="21.48"/>
    <n v="0"/>
    <n v="563"/>
    <n v="46"/>
    <n v="3"/>
    <n v="9"/>
    <n v="11"/>
    <n v="16"/>
    <n v="14"/>
    <n v="6"/>
    <n v="43.1"/>
    <n v="34.200000000000003"/>
    <n v="36.1"/>
    <n v="37.4"/>
    <n v="32.799999999999997"/>
    <n v="29.4"/>
    <n v="28.5"/>
    <n v="16.100000000000001"/>
    <n v="36.32"/>
    <n v="27.42"/>
    <n v="29.32"/>
    <n v="30.619999999999997"/>
    <n v="26.019999999999996"/>
    <n v="22.619999999999997"/>
    <n v="21.72"/>
    <n v="16.100000000000001"/>
    <n v="420.28"/>
  </r>
  <r>
    <x v="3"/>
    <x v="54"/>
    <x v="1"/>
    <x v="1"/>
    <x v="0"/>
    <s v="nil"/>
    <n v="3"/>
    <n v="1503"/>
    <n v="7584"/>
    <n v="21.48"/>
    <n v="0"/>
    <n v="562"/>
    <n v="48"/>
    <n v="3"/>
    <n v="9"/>
    <n v="11"/>
    <n v="16"/>
    <n v="14"/>
    <n v="14"/>
    <n v="31.8"/>
    <n v="34.299999999999997"/>
    <n v="40"/>
    <n v="39.4"/>
    <n v="29.8"/>
    <n v="30.2"/>
    <n v="29"/>
    <n v="18.3"/>
    <n v="25.02"/>
    <n v="27.519999999999996"/>
    <n v="33.22"/>
    <n v="32.619999999999997"/>
    <n v="23.02"/>
    <n v="23.419999999999998"/>
    <n v="22.22"/>
    <n v="18.3"/>
    <n v="410.68"/>
  </r>
  <r>
    <x v="3"/>
    <x v="55"/>
    <x v="1"/>
    <x v="0"/>
    <x v="0"/>
    <s v="nil"/>
    <n v="4"/>
    <n v="1503"/>
    <n v="7584"/>
    <n v="21.48"/>
    <n v="0"/>
    <n v="561"/>
    <n v="50"/>
    <n v="3"/>
    <n v="9"/>
    <n v="11"/>
    <n v="16"/>
    <n v="14"/>
    <n v="24"/>
    <n v="41.8"/>
    <n v="33.299999999999997"/>
    <n v="33.700000000000003"/>
    <n v="37"/>
    <n v="31.9"/>
    <n v="32.200000000000003"/>
    <n v="28.2"/>
    <n v="14.9"/>
    <n v="35.019999999999996"/>
    <n v="26.519999999999996"/>
    <n v="26.92"/>
    <n v="30.22"/>
    <n v="25.119999999999997"/>
    <n v="25.42"/>
    <n v="21.419999999999998"/>
    <n v="14.9"/>
    <n v="411.07999999999993"/>
  </r>
  <r>
    <x v="3"/>
    <x v="56"/>
    <x v="1"/>
    <x v="1"/>
    <x v="1"/>
    <s v="nil"/>
    <n v="4"/>
    <n v="1503"/>
    <n v="7584"/>
    <n v="21.48"/>
    <n v="0"/>
    <n v="560"/>
    <n v="52"/>
    <n v="3"/>
    <n v="9"/>
    <n v="11"/>
    <n v="16"/>
    <n v="14"/>
    <n v="32"/>
    <n v="26"/>
    <n v="34.200000000000003"/>
    <n v="36.200000000000003"/>
    <n v="38.299999999999997"/>
    <n v="32.4"/>
    <n v="28.1"/>
    <n v="30.3"/>
    <n v="20.2"/>
    <n v="19.22"/>
    <n v="27.42"/>
    <n v="29.42"/>
    <n v="31.519999999999996"/>
    <n v="25.619999999999997"/>
    <n v="21.32"/>
    <n v="23.52"/>
    <n v="20.2"/>
    <n v="396.47999999999996"/>
  </r>
  <r>
    <x v="3"/>
    <x v="57"/>
    <x v="1"/>
    <x v="0"/>
    <x v="1"/>
    <s v="nil"/>
    <n v="4"/>
    <n v="1503"/>
    <n v="7584"/>
    <n v="21.48"/>
    <n v="0"/>
    <n v="559"/>
    <n v="54"/>
    <n v="3"/>
    <n v="9"/>
    <n v="11"/>
    <n v="16"/>
    <n v="14"/>
    <n v="40"/>
    <n v="26"/>
    <n v="24.4"/>
    <n v="33.200000000000003"/>
    <n v="39.4"/>
    <n v="38"/>
    <n v="33.6"/>
    <n v="30.4"/>
    <n v="24.4"/>
    <n v="19.22"/>
    <n v="17.619999999999997"/>
    <n v="26.42"/>
    <n v="32.619999999999997"/>
    <n v="31.22"/>
    <n v="26.82"/>
    <n v="23.619999999999997"/>
    <n v="24.4"/>
    <n v="403.88"/>
  </r>
  <r>
    <x v="3"/>
    <x v="27"/>
    <x v="1"/>
    <x v="2"/>
    <x v="0"/>
    <s v="nil"/>
    <n v="4"/>
    <n v="1503"/>
    <n v="7584"/>
    <n v="21.48"/>
    <n v="0"/>
    <n v="558"/>
    <n v="55"/>
    <n v="3"/>
    <n v="9"/>
    <n v="11"/>
    <n v="16"/>
    <n v="14"/>
    <n v="40"/>
    <n v="20.6"/>
    <n v="31.8"/>
    <n v="39"/>
    <n v="35.9"/>
    <n v="37.5"/>
    <n v="31.8"/>
    <n v="28.3"/>
    <n v="17.899999999999999"/>
    <n v="13.82"/>
    <n v="25.02"/>
    <n v="32.22"/>
    <n v="29.119999999999997"/>
    <n v="30.72"/>
    <n v="25.02"/>
    <n v="21.52"/>
    <n v="17.899999999999999"/>
    <n v="390.68000000000006"/>
  </r>
  <r>
    <x v="3"/>
    <x v="28"/>
    <x v="1"/>
    <x v="3"/>
    <x v="1"/>
    <s v="nil"/>
    <n v="4"/>
    <n v="1503"/>
    <n v="7584"/>
    <n v="21.48"/>
    <n v="0"/>
    <n v="557"/>
    <n v="57"/>
    <n v="3"/>
    <n v="9"/>
    <n v="11"/>
    <n v="16"/>
    <n v="15"/>
    <n v="2"/>
    <n v="27.6"/>
    <n v="21.4"/>
    <n v="32.299999999999997"/>
    <n v="38.799999999999997"/>
    <n v="34.5"/>
    <n v="32.4"/>
    <n v="30.7"/>
    <n v="22.3"/>
    <n v="20.82"/>
    <n v="14.619999999999997"/>
    <n v="25.519999999999996"/>
    <n v="32.019999999999996"/>
    <n v="27.72"/>
    <n v="25.619999999999997"/>
    <n v="23.919999999999998"/>
    <n v="22.3"/>
    <n v="385.08"/>
  </r>
  <r>
    <x v="3"/>
    <x v="29"/>
    <x v="1"/>
    <x v="1"/>
    <x v="0"/>
    <s v="nil"/>
    <n v="4"/>
    <n v="1503"/>
    <n v="7584"/>
    <n v="21.48"/>
    <n v="0"/>
    <n v="556"/>
    <n v="59"/>
    <n v="3"/>
    <n v="9"/>
    <n v="11"/>
    <n v="16"/>
    <n v="15"/>
    <n v="1"/>
    <n v="24.2"/>
    <n v="25.9"/>
    <n v="34"/>
    <n v="39.1"/>
    <n v="38.6"/>
    <n v="32.5"/>
    <n v="28.3"/>
    <n v="18.399999999999999"/>
    <n v="17.419999999999998"/>
    <n v="19.119999999999997"/>
    <n v="27.22"/>
    <n v="32.32"/>
    <n v="31.82"/>
    <n v="25.72"/>
    <n v="21.52"/>
    <n v="18.399999999999999"/>
    <n v="387.08"/>
  </r>
  <r>
    <x v="3"/>
    <x v="61"/>
    <x v="1"/>
    <x v="3"/>
    <x v="0"/>
    <s v="nil"/>
    <n v="4"/>
    <n v="1503"/>
    <n v="7584"/>
    <n v="21.48"/>
    <n v="0"/>
    <n v="555"/>
    <n v="62"/>
    <n v="3"/>
    <n v="9"/>
    <n v="11"/>
    <n v="16"/>
    <n v="15"/>
    <n v="17"/>
    <n v="20"/>
    <n v="37.1"/>
    <n v="35.5"/>
    <n v="36"/>
    <n v="33"/>
    <n v="27.2"/>
    <n v="27.8"/>
    <n v="14.6"/>
    <n v="13.219999999999999"/>
    <n v="30.32"/>
    <n v="28.72"/>
    <n v="29.22"/>
    <n v="26.22"/>
    <n v="20.419999999999998"/>
    <n v="21.02"/>
    <n v="14.6"/>
    <n v="367.47999999999996"/>
  </r>
  <r>
    <x v="3"/>
    <x v="62"/>
    <x v="1"/>
    <x v="2"/>
    <x v="1"/>
    <s v="nil"/>
    <n v="4"/>
    <n v="1503"/>
    <n v="7584"/>
    <n v="21.48"/>
    <n v="0"/>
    <n v="554"/>
    <n v="64"/>
    <n v="3"/>
    <n v="9"/>
    <n v="11"/>
    <n v="16"/>
    <n v="15"/>
    <n v="24"/>
    <n v="29.4"/>
    <n v="31.5"/>
    <n v="39.1"/>
    <n v="40.5"/>
    <n v="34.6"/>
    <n v="27"/>
    <n v="29.9"/>
    <n v="18.2"/>
    <n v="22.619999999999997"/>
    <n v="24.72"/>
    <n v="32.32"/>
    <n v="33.72"/>
    <n v="27.82"/>
    <n v="20.22"/>
    <n v="23.119999999999997"/>
    <n v="18.2"/>
    <n v="405.47999999999996"/>
  </r>
  <r>
    <x v="4"/>
    <x v="2"/>
    <x v="1"/>
    <x v="1"/>
    <x v="0"/>
    <s v="nil"/>
    <n v="1"/>
    <n v="1503"/>
    <n v="7584"/>
    <n v="21.48"/>
    <n v="0"/>
    <n v="553"/>
    <n v="5"/>
    <n v="3"/>
    <n v="9"/>
    <n v="11"/>
    <n v="20"/>
    <n v="7"/>
    <n v="51"/>
    <n v="23.2"/>
    <n v="17.899999999999999"/>
    <n v="33"/>
    <n v="33.299999999999997"/>
    <n v="30.9"/>
    <n v="34.1"/>
    <n v="26.4"/>
    <n v="17.100000000000001"/>
    <n v="16.419999999999998"/>
    <n v="11.119999999999997"/>
    <n v="26.22"/>
    <n v="26.519999999999996"/>
    <n v="24.119999999999997"/>
    <n v="27.32"/>
    <n v="19.619999999999997"/>
    <n v="17.100000000000001"/>
    <n v="336.87999999999994"/>
  </r>
  <r>
    <x v="4"/>
    <x v="32"/>
    <x v="1"/>
    <x v="0"/>
    <x v="0"/>
    <s v="nil"/>
    <n v="1"/>
    <n v="1503"/>
    <n v="7584"/>
    <n v="21.48"/>
    <n v="0"/>
    <n v="552"/>
    <n v="2"/>
    <n v="3"/>
    <n v="9"/>
    <n v="11"/>
    <n v="20"/>
    <n v="8"/>
    <n v="4"/>
    <n v="39.200000000000003"/>
    <n v="39.299999999999997"/>
    <n v="37.4"/>
    <n v="36.200000000000003"/>
    <n v="32.6"/>
    <n v="30.1"/>
    <n v="27"/>
    <n v="12.9"/>
    <n v="32.42"/>
    <n v="32.519999999999996"/>
    <n v="30.619999999999997"/>
    <n v="29.42"/>
    <n v="25.82"/>
    <n v="23.32"/>
    <n v="20.22"/>
    <n v="12.9"/>
    <n v="414.48"/>
  </r>
  <r>
    <x v="4"/>
    <x v="1"/>
    <x v="1"/>
    <x v="0"/>
    <x v="1"/>
    <s v="nil"/>
    <n v="1"/>
    <n v="1503"/>
    <n v="7584"/>
    <n v="21.48"/>
    <n v="0"/>
    <n v="551"/>
    <n v="3"/>
    <n v="3"/>
    <n v="9"/>
    <n v="11"/>
    <n v="20"/>
    <n v="8"/>
    <n v="1"/>
    <n v="25"/>
    <n v="25.8"/>
    <n v="20.6"/>
    <n v="24"/>
    <n v="29"/>
    <n v="33.9"/>
    <n v="30.7"/>
    <n v="31.9"/>
    <n v="18.22"/>
    <n v="19.02"/>
    <n v="13.82"/>
    <n v="17.22"/>
    <n v="22.22"/>
    <n v="27.119999999999997"/>
    <n v="23.919999999999998"/>
    <n v="31.9"/>
    <n v="346.88"/>
  </r>
  <r>
    <x v="4"/>
    <x v="35"/>
    <x v="1"/>
    <x v="1"/>
    <x v="1"/>
    <s v="nil"/>
    <n v="1"/>
    <n v="1503"/>
    <n v="7584"/>
    <n v="21.48"/>
    <n v="0"/>
    <n v="550"/>
    <n v="8"/>
    <n v="3"/>
    <n v="9"/>
    <n v="11"/>
    <n v="20"/>
    <n v="8"/>
    <n v="15"/>
    <n v="27.7"/>
    <n v="29.3"/>
    <n v="35.799999999999997"/>
    <n v="38.299999999999997"/>
    <n v="36.200000000000003"/>
    <n v="36"/>
    <n v="34.4"/>
    <n v="29.1"/>
    <n v="20.919999999999998"/>
    <n v="22.52"/>
    <n v="29.019999999999996"/>
    <n v="31.519999999999996"/>
    <n v="29.42"/>
    <n v="29.22"/>
    <n v="27.619999999999997"/>
    <n v="29.1"/>
    <n v="438.67999999999995"/>
  </r>
  <r>
    <x v="4"/>
    <x v="36"/>
    <x v="1"/>
    <x v="2"/>
    <x v="0"/>
    <s v="nil"/>
    <n v="1"/>
    <n v="1503"/>
    <n v="7584"/>
    <n v="21.48"/>
    <n v="0"/>
    <n v="549"/>
    <n v="10"/>
    <n v="3"/>
    <n v="9"/>
    <n v="11"/>
    <n v="20"/>
    <n v="8"/>
    <n v="20"/>
    <n v="34.9"/>
    <n v="17.3"/>
    <n v="19.7"/>
    <n v="22.5"/>
    <n v="26.4"/>
    <n v="29.4"/>
    <n v="29"/>
    <n v="15.2"/>
    <n v="28.119999999999997"/>
    <n v="10.52"/>
    <n v="12.919999999999998"/>
    <n v="15.719999999999999"/>
    <n v="19.619999999999997"/>
    <n v="22.619999999999997"/>
    <n v="22.22"/>
    <n v="15.2"/>
    <n v="293.88"/>
  </r>
  <r>
    <x v="4"/>
    <x v="37"/>
    <x v="1"/>
    <x v="3"/>
    <x v="0"/>
    <s v="nil"/>
    <n v="1"/>
    <n v="1503"/>
    <n v="7584"/>
    <n v="21.48"/>
    <n v="0"/>
    <n v="548"/>
    <n v="12"/>
    <n v="3"/>
    <n v="9"/>
    <n v="11"/>
    <n v="20"/>
    <n v="8"/>
    <n v="26"/>
    <n v="35.1"/>
    <n v="35.1"/>
    <n v="33.6"/>
    <n v="34.5"/>
    <n v="33.4"/>
    <n v="31.8"/>
    <n v="27.7"/>
    <n v="17.100000000000001"/>
    <n v="28.32"/>
    <n v="28.32"/>
    <n v="26.82"/>
    <n v="27.72"/>
    <n v="26.619999999999997"/>
    <n v="25.02"/>
    <n v="20.919999999999998"/>
    <n v="17.100000000000001"/>
    <n v="401.68"/>
  </r>
  <r>
    <x v="4"/>
    <x v="6"/>
    <x v="1"/>
    <x v="3"/>
    <x v="1"/>
    <s v="nil"/>
    <n v="1"/>
    <n v="1503"/>
    <n v="7584"/>
    <n v="21.48"/>
    <n v="0"/>
    <n v="547"/>
    <n v="13"/>
    <n v="3"/>
    <n v="9"/>
    <n v="11"/>
    <n v="20"/>
    <n v="8"/>
    <n v="31"/>
    <n v="13.8"/>
    <n v="19.2"/>
    <n v="27.1"/>
    <n v="21.6"/>
    <n v="25.1"/>
    <n v="29.7"/>
    <n v="31.8"/>
    <n v="27.4"/>
    <n v="7.0200000000000005"/>
    <n v="12.419999999999998"/>
    <n v="20.32"/>
    <n v="14.82"/>
    <n v="18.32"/>
    <n v="22.919999999999998"/>
    <n v="25.02"/>
    <n v="27.4"/>
    <n v="296.48"/>
  </r>
  <r>
    <x v="4"/>
    <x v="39"/>
    <x v="1"/>
    <x v="2"/>
    <x v="1"/>
    <s v="nil"/>
    <n v="1"/>
    <n v="1503"/>
    <n v="7584"/>
    <n v="21.48"/>
    <n v="0"/>
    <n v="546"/>
    <n v="16"/>
    <n v="3"/>
    <n v="9"/>
    <n v="11"/>
    <n v="20"/>
    <n v="8"/>
    <n v="36"/>
    <n v="34.9"/>
    <n v="34.6"/>
    <n v="34"/>
    <n v="32.4"/>
    <n v="32.4"/>
    <n v="28.6"/>
    <n v="31.2"/>
    <n v="28.1"/>
    <n v="28.119999999999997"/>
    <n v="27.82"/>
    <n v="27.22"/>
    <n v="25.619999999999997"/>
    <n v="25.619999999999997"/>
    <n v="21.82"/>
    <n v="24.419999999999998"/>
    <n v="28.1"/>
    <n v="417.47999999999996"/>
  </r>
  <r>
    <x v="4"/>
    <x v="8"/>
    <x v="1"/>
    <x v="0"/>
    <x v="1"/>
    <s v="nil"/>
    <n v="2"/>
    <n v="1503"/>
    <n v="7584"/>
    <n v="21.48"/>
    <n v="0"/>
    <n v="545"/>
    <n v="17"/>
    <n v="3"/>
    <n v="9"/>
    <n v="11"/>
    <n v="20"/>
    <n v="8"/>
    <n v="42"/>
    <n v="28.9"/>
    <n v="39.6"/>
    <n v="35.4"/>
    <n v="26.5"/>
    <n v="35.6"/>
    <n v="27.4"/>
    <n v="26.8"/>
    <n v="25.1"/>
    <n v="22.119999999999997"/>
    <n v="32.82"/>
    <n v="28.619999999999997"/>
    <n v="19.72"/>
    <n v="28.82"/>
    <n v="20.619999999999997"/>
    <n v="20.02"/>
    <n v="25.1"/>
    <n v="395.68"/>
  </r>
  <r>
    <x v="4"/>
    <x v="9"/>
    <x v="1"/>
    <x v="3"/>
    <x v="1"/>
    <s v="nil"/>
    <n v="2"/>
    <n v="1503"/>
    <n v="7584"/>
    <n v="21.48"/>
    <n v="0"/>
    <n v="544"/>
    <n v="19"/>
    <n v="3"/>
    <n v="9"/>
    <n v="11"/>
    <n v="20"/>
    <n v="8"/>
    <n v="47"/>
    <n v="31.6"/>
    <n v="34.5"/>
    <n v="36.5"/>
    <n v="32.200000000000003"/>
    <n v="34.4"/>
    <n v="31.4"/>
    <n v="32.200000000000003"/>
    <n v="26.3"/>
    <n v="24.82"/>
    <n v="27.72"/>
    <n v="29.72"/>
    <n v="25.42"/>
    <n v="27.619999999999997"/>
    <n v="24.619999999999997"/>
    <n v="25.42"/>
    <n v="26.3"/>
    <n v="423.28"/>
  </r>
  <r>
    <x v="4"/>
    <x v="10"/>
    <x v="1"/>
    <x v="2"/>
    <x v="0"/>
    <s v="nil"/>
    <n v="2"/>
    <n v="1503"/>
    <n v="7584"/>
    <n v="21.48"/>
    <n v="0"/>
    <n v="543"/>
    <n v="21"/>
    <n v="3"/>
    <n v="9"/>
    <n v="11"/>
    <n v="20"/>
    <n v="8"/>
    <n v="52"/>
    <n v="42.3"/>
    <n v="37.9"/>
    <n v="31.8"/>
    <n v="35.6"/>
    <n v="32.200000000000003"/>
    <n v="30.1"/>
    <n v="25.4"/>
    <n v="13.8"/>
    <n v="35.519999999999996"/>
    <n v="31.119999999999997"/>
    <n v="25.02"/>
    <n v="28.82"/>
    <n v="25.42"/>
    <n v="23.32"/>
    <n v="18.619999999999997"/>
    <n v="13.8"/>
    <n v="403.28"/>
  </r>
  <r>
    <x v="4"/>
    <x v="43"/>
    <x v="1"/>
    <x v="1"/>
    <x v="1"/>
    <s v="nil"/>
    <n v="2"/>
    <n v="1503"/>
    <n v="7584"/>
    <n v="21.48"/>
    <n v="0"/>
    <n v="542"/>
    <n v="24"/>
    <n v="3"/>
    <n v="9"/>
    <n v="11"/>
    <n v="20"/>
    <n v="8"/>
    <n v="50"/>
    <n v="34.9"/>
    <n v="24.6"/>
    <n v="28.5"/>
    <n v="32.6"/>
    <n v="34.1"/>
    <n v="30.1"/>
    <n v="32.700000000000003"/>
    <n v="18.399999999999999"/>
    <n v="28.119999999999997"/>
    <n v="17.82"/>
    <n v="21.72"/>
    <n v="25.82"/>
    <n v="27.32"/>
    <n v="23.32"/>
    <n v="25.92"/>
    <n v="18.399999999999999"/>
    <n v="376.87999999999994"/>
  </r>
  <r>
    <x v="4"/>
    <x v="12"/>
    <x v="1"/>
    <x v="0"/>
    <x v="0"/>
    <s v="nil"/>
    <n v="2"/>
    <n v="1503"/>
    <n v="7584"/>
    <n v="21.48"/>
    <n v="0"/>
    <n v="541"/>
    <n v="25"/>
    <n v="3"/>
    <n v="9"/>
    <n v="11"/>
    <n v="20"/>
    <n v="9"/>
    <n v="3"/>
    <n v="38.1"/>
    <n v="35.700000000000003"/>
    <n v="33.200000000000003"/>
    <n v="27.6"/>
    <n v="34.299999999999997"/>
    <n v="33.5"/>
    <n v="27.9"/>
    <n v="10.7"/>
    <n v="31.32"/>
    <n v="28.92"/>
    <n v="26.42"/>
    <n v="20.82"/>
    <n v="27.519999999999996"/>
    <n v="26.72"/>
    <n v="21.119999999999997"/>
    <n v="10.7"/>
    <n v="387.08"/>
  </r>
  <r>
    <x v="4"/>
    <x v="13"/>
    <x v="1"/>
    <x v="1"/>
    <x v="0"/>
    <s v="nil"/>
    <n v="2"/>
    <n v="1503"/>
    <n v="7584"/>
    <n v="21.48"/>
    <n v="0"/>
    <n v="540"/>
    <n v="27"/>
    <n v="3"/>
    <n v="9"/>
    <n v="11"/>
    <n v="20"/>
    <n v="9"/>
    <n v="0"/>
    <n v="28.8"/>
    <n v="30.7"/>
    <n v="40.4"/>
    <n v="35.4"/>
    <n v="34.200000000000003"/>
    <n v="30.4"/>
    <n v="26.7"/>
    <n v="13.2"/>
    <n v="22.02"/>
    <n v="23.919999999999998"/>
    <n v="33.619999999999997"/>
    <n v="28.619999999999997"/>
    <n v="27.42"/>
    <n v="23.619999999999997"/>
    <n v="19.919999999999998"/>
    <n v="13.2"/>
    <n v="384.68"/>
  </r>
  <r>
    <x v="4"/>
    <x v="63"/>
    <x v="1"/>
    <x v="2"/>
    <x v="1"/>
    <s v="nil"/>
    <n v="2"/>
    <n v="1503"/>
    <n v="7584"/>
    <n v="21.48"/>
    <n v="0"/>
    <n v="539"/>
    <n v="30"/>
    <n v="3"/>
    <n v="9"/>
    <n v="11"/>
    <n v="20"/>
    <n v="9"/>
    <n v="13"/>
    <n v="38.700000000000003"/>
    <n v="33.1"/>
    <n v="29.6"/>
    <n v="23.1"/>
    <n v="32.299999999999997"/>
    <n v="30.4"/>
    <n v="28.3"/>
    <n v="24.2"/>
    <n v="31.92"/>
    <n v="26.32"/>
    <n v="22.82"/>
    <n v="16.32"/>
    <n v="25.519999999999996"/>
    <n v="23.619999999999997"/>
    <n v="21.52"/>
    <n v="24.2"/>
    <n v="384.47999999999996"/>
  </r>
  <r>
    <x v="4"/>
    <x v="47"/>
    <x v="1"/>
    <x v="3"/>
    <x v="1"/>
    <s v="nil"/>
    <n v="3"/>
    <n v="1503"/>
    <n v="7584"/>
    <n v="21.48"/>
    <n v="0"/>
    <n v="538"/>
    <n v="34"/>
    <n v="3"/>
    <n v="9"/>
    <n v="11"/>
    <n v="20"/>
    <n v="9"/>
    <n v="24"/>
    <n v="40.1"/>
    <n v="33.299999999999997"/>
    <n v="30.2"/>
    <n v="36.1"/>
    <n v="28.4"/>
    <n v="29.3"/>
    <n v="28.4"/>
    <n v="26.9"/>
    <n v="33.32"/>
    <n v="26.519999999999996"/>
    <n v="23.419999999999998"/>
    <n v="29.32"/>
    <n v="21.619999999999997"/>
    <n v="22.52"/>
    <n v="21.619999999999997"/>
    <n v="26.9"/>
    <n v="410.48"/>
  </r>
  <r>
    <x v="4"/>
    <x v="17"/>
    <x v="1"/>
    <x v="2"/>
    <x v="0"/>
    <s v="nil"/>
    <n v="3"/>
    <n v="1503"/>
    <n v="7584"/>
    <n v="21.48"/>
    <n v="0"/>
    <n v="537"/>
    <n v="35"/>
    <n v="3"/>
    <n v="9"/>
    <n v="11"/>
    <n v="20"/>
    <n v="9"/>
    <n v="21"/>
    <n v="34.700000000000003"/>
    <n v="29.5"/>
    <n v="36"/>
    <n v="34.5"/>
    <n v="33"/>
    <n v="29.4"/>
    <n v="25.1"/>
    <n v="8.8000000000000007"/>
    <n v="27.92"/>
    <n v="22.72"/>
    <n v="29.22"/>
    <n v="27.72"/>
    <n v="26.22"/>
    <n v="22.619999999999997"/>
    <n v="18.32"/>
    <n v="8.8000000000000007"/>
    <n v="367.08000000000004"/>
  </r>
  <r>
    <x v="4"/>
    <x v="49"/>
    <x v="1"/>
    <x v="2"/>
    <x v="1"/>
    <s v="nil"/>
    <n v="3"/>
    <n v="1503"/>
    <n v="7584"/>
    <n v="21.48"/>
    <n v="0"/>
    <n v="536"/>
    <n v="38"/>
    <n v="3"/>
    <n v="9"/>
    <n v="11"/>
    <n v="20"/>
    <n v="9"/>
    <n v="34"/>
    <n v="23.7"/>
    <n v="25.9"/>
    <n v="39.9"/>
    <n v="35.4"/>
    <n v="35.4"/>
    <n v="32.6"/>
    <n v="33.1"/>
    <n v="26.3"/>
    <n v="16.919999999999998"/>
    <n v="19.119999999999997"/>
    <n v="33.119999999999997"/>
    <n v="28.619999999999997"/>
    <n v="28.619999999999997"/>
    <n v="25.82"/>
    <n v="26.32"/>
    <n v="26.3"/>
    <n v="409.68"/>
  </r>
  <r>
    <x v="4"/>
    <x v="19"/>
    <x v="1"/>
    <x v="0"/>
    <x v="0"/>
    <s v="nil"/>
    <n v="3"/>
    <n v="1503"/>
    <n v="7584"/>
    <n v="21.48"/>
    <n v="0"/>
    <n v="535"/>
    <n v="39"/>
    <n v="3"/>
    <n v="9"/>
    <n v="11"/>
    <n v="20"/>
    <n v="9"/>
    <n v="43"/>
    <n v="25"/>
    <n v="28.6"/>
    <n v="39.6"/>
    <n v="27.1"/>
    <n v="34.799999999999997"/>
    <n v="31.5"/>
    <n v="26.6"/>
    <n v="17.7"/>
    <n v="18.22"/>
    <n v="21.82"/>
    <n v="32.82"/>
    <n v="20.32"/>
    <n v="28.019999999999996"/>
    <n v="24.72"/>
    <n v="19.82"/>
    <n v="17.7"/>
    <n v="366.88"/>
  </r>
  <r>
    <x v="4"/>
    <x v="51"/>
    <x v="1"/>
    <x v="0"/>
    <x v="1"/>
    <s v="nil"/>
    <n v="3"/>
    <n v="1503"/>
    <n v="7584"/>
    <n v="21.48"/>
    <n v="0"/>
    <n v="534"/>
    <n v="42"/>
    <n v="3"/>
    <n v="9"/>
    <n v="11"/>
    <n v="20"/>
    <n v="9"/>
    <n v="41"/>
    <n v="36.6"/>
    <n v="33.9"/>
    <n v="37.200000000000003"/>
    <n v="27.4"/>
    <n v="36"/>
    <n v="30.1"/>
    <n v="31.2"/>
    <n v="20.100000000000001"/>
    <n v="29.82"/>
    <n v="27.119999999999997"/>
    <n v="30.42"/>
    <n v="20.619999999999997"/>
    <n v="29.22"/>
    <n v="23.32"/>
    <n v="24.419999999999998"/>
    <n v="20.100000000000001"/>
    <n v="410.07999999999993"/>
  </r>
  <r>
    <x v="4"/>
    <x v="52"/>
    <x v="1"/>
    <x v="1"/>
    <x v="1"/>
    <s v="nil"/>
    <n v="3"/>
    <n v="1503"/>
    <n v="7584"/>
    <n v="21.48"/>
    <n v="0"/>
    <n v="533"/>
    <n v="44"/>
    <n v="3"/>
    <n v="9"/>
    <n v="11"/>
    <n v="20"/>
    <n v="9"/>
    <n v="54"/>
    <n v="21.9"/>
    <n v="32.700000000000003"/>
    <n v="27.2"/>
    <n v="32.200000000000003"/>
    <n v="36.700000000000003"/>
    <n v="31.9"/>
    <n v="31.9"/>
    <n v="16.8"/>
    <n v="15.119999999999997"/>
    <n v="25.92"/>
    <n v="20.419999999999998"/>
    <n v="25.42"/>
    <n v="29.92"/>
    <n v="25.119999999999997"/>
    <n v="25.119999999999997"/>
    <n v="16.8"/>
    <n v="367.68"/>
  </r>
  <r>
    <x v="4"/>
    <x v="53"/>
    <x v="1"/>
    <x v="3"/>
    <x v="0"/>
    <s v="nil"/>
    <n v="3"/>
    <n v="1503"/>
    <n v="7584"/>
    <n v="21.48"/>
    <n v="0"/>
    <n v="532"/>
    <n v="46"/>
    <n v="3"/>
    <n v="9"/>
    <n v="11"/>
    <n v="20"/>
    <n v="9"/>
    <n v="51"/>
    <n v="43.3"/>
    <n v="34.200000000000003"/>
    <n v="35.299999999999997"/>
    <n v="37.5"/>
    <n v="31.2"/>
    <n v="27.9"/>
    <n v="26.6"/>
    <n v="13.6"/>
    <n v="36.519999999999996"/>
    <n v="27.42"/>
    <n v="28.519999999999996"/>
    <n v="30.72"/>
    <n v="24.419999999999998"/>
    <n v="21.119999999999997"/>
    <n v="19.82"/>
    <n v="13.6"/>
    <n v="404.28"/>
  </r>
  <r>
    <x v="4"/>
    <x v="54"/>
    <x v="1"/>
    <x v="1"/>
    <x v="0"/>
    <s v="nil"/>
    <n v="3"/>
    <n v="1503"/>
    <n v="7584"/>
    <n v="21.48"/>
    <n v="0"/>
    <n v="531"/>
    <n v="48"/>
    <n v="3"/>
    <n v="9"/>
    <n v="11"/>
    <n v="20"/>
    <n v="10"/>
    <n v="4"/>
    <n v="31.4"/>
    <n v="33.6"/>
    <n v="39.799999999999997"/>
    <n v="39.1"/>
    <n v="27.5"/>
    <n v="29.1"/>
    <n v="27.1"/>
    <n v="16.100000000000001"/>
    <n v="24.619999999999997"/>
    <n v="26.82"/>
    <n v="33.019999999999996"/>
    <n v="32.32"/>
    <n v="20.72"/>
    <n v="22.32"/>
    <n v="20.32"/>
    <n v="16.100000000000001"/>
    <n v="392.47999999999996"/>
  </r>
  <r>
    <x v="4"/>
    <x v="55"/>
    <x v="1"/>
    <x v="0"/>
    <x v="0"/>
    <s v="nil"/>
    <n v="4"/>
    <n v="1503"/>
    <n v="7584"/>
    <n v="21.48"/>
    <n v="0"/>
    <n v="530"/>
    <n v="50"/>
    <n v="3"/>
    <n v="9"/>
    <n v="11"/>
    <n v="20"/>
    <n v="10"/>
    <n v="10"/>
    <n v="41.7"/>
    <n v="32.799999999999997"/>
    <n v="33.1"/>
    <n v="36.700000000000003"/>
    <n v="31.1"/>
    <n v="31.2"/>
    <n v="25.7"/>
    <n v="12.2"/>
    <n v="34.92"/>
    <n v="26.019999999999996"/>
    <n v="26.32"/>
    <n v="29.92"/>
    <n v="24.32"/>
    <n v="24.419999999999998"/>
    <n v="18.919999999999998"/>
    <n v="12.2"/>
    <n v="394.07999999999993"/>
  </r>
  <r>
    <x v="4"/>
    <x v="56"/>
    <x v="1"/>
    <x v="1"/>
    <x v="1"/>
    <s v="nil"/>
    <n v="4"/>
    <n v="1503"/>
    <n v="7584"/>
    <n v="21.48"/>
    <n v="0"/>
    <n v="529"/>
    <n v="52"/>
    <n v="3"/>
    <n v="9"/>
    <n v="11"/>
    <n v="20"/>
    <n v="10"/>
    <n v="15"/>
    <n v="25.8"/>
    <n v="33.700000000000003"/>
    <n v="35.9"/>
    <n v="37.9"/>
    <n v="31.6"/>
    <n v="26.9"/>
    <n v="29.3"/>
    <n v="22"/>
    <n v="19.02"/>
    <n v="26.92"/>
    <n v="29.119999999999997"/>
    <n v="31.119999999999997"/>
    <n v="24.82"/>
    <n v="20.119999999999997"/>
    <n v="22.52"/>
    <n v="22"/>
    <n v="391.28000000000003"/>
  </r>
  <r>
    <x v="4"/>
    <x v="57"/>
    <x v="1"/>
    <x v="0"/>
    <x v="1"/>
    <s v="nil"/>
    <n v="4"/>
    <n v="1503"/>
    <n v="7584"/>
    <n v="21.48"/>
    <n v="0"/>
    <n v="528"/>
    <n v="54"/>
    <n v="3"/>
    <n v="9"/>
    <n v="11"/>
    <n v="20"/>
    <n v="10"/>
    <n v="20"/>
    <n v="25.8"/>
    <n v="23.9"/>
    <n v="32.9"/>
    <n v="38.700000000000003"/>
    <n v="37.5"/>
    <n v="33.200000000000003"/>
    <n v="29.2"/>
    <n v="28.1"/>
    <n v="19.02"/>
    <n v="17.119999999999997"/>
    <n v="26.119999999999997"/>
    <n v="31.92"/>
    <n v="30.72"/>
    <n v="26.42"/>
    <n v="22.419999999999998"/>
    <n v="28.1"/>
    <n v="403.67999999999995"/>
  </r>
  <r>
    <x v="4"/>
    <x v="27"/>
    <x v="1"/>
    <x v="2"/>
    <x v="0"/>
    <s v="nil"/>
    <n v="4"/>
    <n v="1503"/>
    <n v="7584"/>
    <n v="21.48"/>
    <n v="0"/>
    <n v="527"/>
    <n v="55"/>
    <n v="3"/>
    <n v="9"/>
    <n v="11"/>
    <n v="20"/>
    <n v="10"/>
    <n v="25"/>
    <n v="20.2"/>
    <n v="30.8"/>
    <n v="39"/>
    <n v="35"/>
    <n v="36.799999999999997"/>
    <n v="30"/>
    <n v="26.2"/>
    <n v="15.5"/>
    <n v="13.419999999999998"/>
    <n v="24.02"/>
    <n v="32.22"/>
    <n v="28.22"/>
    <n v="30.019999999999996"/>
    <n v="23.22"/>
    <n v="19.419999999999998"/>
    <n v="15.5"/>
    <n v="372.08"/>
  </r>
  <r>
    <x v="4"/>
    <x v="28"/>
    <x v="1"/>
    <x v="3"/>
    <x v="1"/>
    <s v="nil"/>
    <n v="4"/>
    <n v="1503"/>
    <n v="7584"/>
    <n v="21.48"/>
    <n v="0"/>
    <n v="526"/>
    <n v="57"/>
    <n v="3"/>
    <n v="9"/>
    <n v="11"/>
    <n v="20"/>
    <n v="10"/>
    <n v="30"/>
    <n v="27.3"/>
    <n v="20.8"/>
    <n v="32.4"/>
    <n v="37.700000000000003"/>
    <n v="34.5"/>
    <n v="32"/>
    <n v="31.5"/>
    <n v="26.3"/>
    <n v="20.52"/>
    <n v="14.02"/>
    <n v="25.619999999999997"/>
    <n v="30.92"/>
    <n v="27.72"/>
    <n v="25.22"/>
    <n v="24.72"/>
    <n v="26.3"/>
    <n v="390.08"/>
  </r>
  <r>
    <x v="4"/>
    <x v="29"/>
    <x v="1"/>
    <x v="1"/>
    <x v="0"/>
    <s v="nil"/>
    <n v="4"/>
    <n v="1503"/>
    <n v="7584"/>
    <n v="21.48"/>
    <n v="0"/>
    <n v="525"/>
    <n v="59"/>
    <n v="3"/>
    <n v="9"/>
    <n v="11"/>
    <n v="20"/>
    <n v="10"/>
    <n v="36"/>
    <n v="24.1"/>
    <n v="25.1"/>
    <n v="33.299999999999997"/>
    <n v="38.4"/>
    <n v="38.299999999999997"/>
    <n v="29.9"/>
    <n v="26"/>
    <n v="15.7"/>
    <n v="17.32"/>
    <n v="18.32"/>
    <n v="26.519999999999996"/>
    <n v="31.619999999999997"/>
    <n v="31.519999999999996"/>
    <n v="23.119999999999997"/>
    <n v="19.22"/>
    <n v="15.7"/>
    <n v="366.67999999999995"/>
  </r>
  <r>
    <x v="4"/>
    <x v="61"/>
    <x v="1"/>
    <x v="3"/>
    <x v="0"/>
    <s v="nil"/>
    <n v="4"/>
    <n v="1503"/>
    <n v="7584"/>
    <n v="21.48"/>
    <n v="0"/>
    <n v="524"/>
    <n v="62"/>
    <n v="3"/>
    <n v="9"/>
    <n v="11"/>
    <n v="20"/>
    <n v="10"/>
    <n v="41"/>
    <n v="19.399999999999999"/>
    <n v="36.9"/>
    <n v="35.4"/>
    <n v="36.299999999999997"/>
    <n v="31.7"/>
    <n v="26"/>
    <n v="25.7"/>
    <n v="12.4"/>
    <n v="12.619999999999997"/>
    <n v="30.119999999999997"/>
    <n v="28.619999999999997"/>
    <n v="29.519999999999996"/>
    <n v="24.919999999999998"/>
    <n v="19.22"/>
    <n v="18.919999999999998"/>
    <n v="12.4"/>
    <n v="352.67999999999995"/>
  </r>
  <r>
    <x v="4"/>
    <x v="62"/>
    <x v="1"/>
    <x v="2"/>
    <x v="1"/>
    <s v="nil"/>
    <n v="4"/>
    <n v="1503"/>
    <n v="7584"/>
    <n v="21.48"/>
    <n v="0"/>
    <n v="523"/>
    <n v="64"/>
    <n v="3"/>
    <n v="9"/>
    <n v="11"/>
    <n v="20"/>
    <n v="10"/>
    <n v="46"/>
    <n v="29.2"/>
    <n v="31.1"/>
    <n v="38.5"/>
    <n v="40.6"/>
    <n v="34.299999999999997"/>
    <n v="26.4"/>
    <n v="31.4"/>
    <n v="17.5"/>
    <n v="22.419999999999998"/>
    <n v="24.32"/>
    <n v="31.72"/>
    <n v="33.82"/>
    <n v="27.519999999999996"/>
    <n v="19.619999999999997"/>
    <n v="24.619999999999997"/>
    <n v="17.5"/>
    <n v="403.08000000000004"/>
  </r>
  <r>
    <x v="5"/>
    <x v="32"/>
    <x v="1"/>
    <x v="0"/>
    <x v="0"/>
    <s v="nil"/>
    <n v="1"/>
    <n v="1503"/>
    <n v="7486"/>
    <n v="21.48"/>
    <n v="-6.78"/>
    <n v="561"/>
    <n v="2"/>
    <n v="3"/>
    <n v="9"/>
    <n v="11"/>
    <n v="24"/>
    <n v="11"/>
    <n v="17"/>
    <n v="33.5"/>
    <n v="32.700000000000003"/>
    <n v="31.1"/>
    <n v="29.9"/>
    <n v="25.4"/>
    <n v="22.1"/>
    <n v="20.100000000000001"/>
    <n v="10.9"/>
    <n v="33.5"/>
    <n v="32.700000000000003"/>
    <n v="31.1"/>
    <n v="29.9"/>
    <n v="25.4"/>
    <n v="22.1"/>
    <n v="20.100000000000001"/>
    <n v="10.9"/>
    <n v="411.40000000000003"/>
  </r>
  <r>
    <x v="5"/>
    <x v="1"/>
    <x v="1"/>
    <x v="0"/>
    <x v="1"/>
    <s v="nil"/>
    <n v="1"/>
    <n v="1503"/>
    <n v="7486"/>
    <n v="21.48"/>
    <n v="-6.78"/>
    <n v="560"/>
    <n v="3"/>
    <n v="3"/>
    <n v="9"/>
    <n v="11"/>
    <n v="24"/>
    <n v="11"/>
    <n v="31"/>
    <n v="18.600000000000001"/>
    <n v="18.899999999999999"/>
    <n v="14"/>
    <n v="17.8"/>
    <n v="22.2"/>
    <n v="27.3"/>
    <n v="24.5"/>
    <n v="29.4"/>
    <n v="18.600000000000001"/>
    <n v="18.899999999999999"/>
    <n v="14"/>
    <n v="17.8"/>
    <n v="22.2"/>
    <n v="27.3"/>
    <n v="24.5"/>
    <n v="29.4"/>
    <n v="345.40000000000003"/>
  </r>
  <r>
    <x v="5"/>
    <x v="2"/>
    <x v="1"/>
    <x v="1"/>
    <x v="0"/>
    <s v="nil"/>
    <n v="1"/>
    <n v="1503"/>
    <n v="7486"/>
    <n v="21.48"/>
    <n v="-6.78"/>
    <n v="559"/>
    <n v="5"/>
    <n v="3"/>
    <n v="9"/>
    <n v="11"/>
    <n v="24"/>
    <n v="11"/>
    <n v="37"/>
    <n v="16.899999999999999"/>
    <n v="11.3"/>
    <n v="26.6"/>
    <n v="26.8"/>
    <n v="24.1"/>
    <n v="26.5"/>
    <n v="19"/>
    <n v="20.2"/>
    <n v="16.899999999999999"/>
    <n v="11.3"/>
    <n v="26.6"/>
    <n v="26.8"/>
    <n v="24.1"/>
    <n v="26.5"/>
    <n v="19"/>
    <n v="20.2"/>
    <n v="342.79999999999995"/>
  </r>
  <r>
    <x v="5"/>
    <x v="35"/>
    <x v="1"/>
    <x v="1"/>
    <x v="1"/>
    <s v="nil"/>
    <n v="1"/>
    <n v="1503"/>
    <n v="7486"/>
    <n v="21.48"/>
    <n v="-6.78"/>
    <n v="558"/>
    <n v="8"/>
    <n v="3"/>
    <n v="9"/>
    <n v="11"/>
    <n v="24"/>
    <n v="11"/>
    <n v="45"/>
    <n v="21.6"/>
    <n v="23.2"/>
    <n v="30.4"/>
    <n v="32"/>
    <n v="29.7"/>
    <n v="29.3"/>
    <n v="25.9"/>
    <n v="27"/>
    <n v="21.6"/>
    <n v="23.2"/>
    <n v="30.4"/>
    <n v="32"/>
    <n v="29.7"/>
    <n v="29.3"/>
    <n v="25.9"/>
    <n v="27"/>
    <n v="438.2"/>
  </r>
  <r>
    <x v="5"/>
    <x v="36"/>
    <x v="1"/>
    <x v="2"/>
    <x v="0"/>
    <s v="nil"/>
    <n v="1"/>
    <n v="1503"/>
    <n v="7486"/>
    <n v="21.48"/>
    <n v="-6.78"/>
    <n v="557"/>
    <n v="10"/>
    <n v="3"/>
    <n v="9"/>
    <n v="11"/>
    <n v="24"/>
    <n v="11"/>
    <n v="52"/>
    <n v="28.8"/>
    <n v="10.6"/>
    <n v="13.1"/>
    <n v="15.1"/>
    <n v="18.7"/>
    <n v="21.2"/>
    <n v="20.7"/>
    <n v="18.899999999999999"/>
    <n v="28.8"/>
    <n v="10.6"/>
    <n v="13.1"/>
    <n v="15.100000000000001"/>
    <n v="18.7"/>
    <n v="21.2"/>
    <n v="20.7"/>
    <n v="18.899999999999999"/>
    <n v="294.2"/>
  </r>
  <r>
    <x v="5"/>
    <x v="37"/>
    <x v="1"/>
    <x v="3"/>
    <x v="0"/>
    <s v="nil"/>
    <n v="1"/>
    <n v="1503"/>
    <n v="7486"/>
    <n v="21.48"/>
    <n v="-6.78"/>
    <n v="556"/>
    <n v="12"/>
    <n v="3"/>
    <n v="9"/>
    <n v="11"/>
    <n v="24"/>
    <n v="11"/>
    <n v="50"/>
    <n v="28.9"/>
    <n v="28.9"/>
    <n v="27.1"/>
    <n v="28.2"/>
    <n v="26.8"/>
    <n v="23.8"/>
    <n v="19.2"/>
    <n v="20"/>
    <n v="28.9"/>
    <n v="28.9"/>
    <n v="27.1"/>
    <n v="28.2"/>
    <n v="26.8"/>
    <n v="23.8"/>
    <n v="19.2"/>
    <n v="20"/>
    <n v="405.8"/>
  </r>
  <r>
    <x v="5"/>
    <x v="6"/>
    <x v="1"/>
    <x v="3"/>
    <x v="1"/>
    <s v="nil"/>
    <n v="1"/>
    <n v="1503"/>
    <n v="7486"/>
    <n v="21.48"/>
    <n v="-6.78"/>
    <n v="555"/>
    <n v="13"/>
    <n v="3"/>
    <n v="9"/>
    <n v="11"/>
    <n v="24"/>
    <n v="12"/>
    <n v="6"/>
    <n v="7"/>
    <n v="12.4"/>
    <n v="20.6"/>
    <n v="14.2"/>
    <n v="17.7"/>
    <n v="22.3"/>
    <n v="24.5"/>
    <n v="24.9"/>
    <n v="7"/>
    <n v="12.4"/>
    <n v="20.6"/>
    <n v="14.2"/>
    <n v="17.7"/>
    <n v="22.3"/>
    <n v="24.5"/>
    <n v="24.9"/>
    <n v="287.2"/>
  </r>
  <r>
    <x v="5"/>
    <x v="39"/>
    <x v="1"/>
    <x v="2"/>
    <x v="1"/>
    <s v="nil"/>
    <n v="1"/>
    <n v="1503"/>
    <n v="7486"/>
    <n v="21.48"/>
    <n v="-6.78"/>
    <n v="554"/>
    <n v="16"/>
    <n v="3"/>
    <n v="9"/>
    <n v="11"/>
    <n v="24"/>
    <n v="12"/>
    <n v="14"/>
    <n v="28"/>
    <n v="28.5"/>
    <n v="27.3"/>
    <n v="25.3"/>
    <n v="25.4"/>
    <n v="21.2"/>
    <n v="23.4"/>
    <n v="25.8"/>
    <n v="28"/>
    <n v="28.5"/>
    <n v="27.3"/>
    <n v="25.3"/>
    <n v="25.4"/>
    <n v="21.2"/>
    <n v="23.4"/>
    <n v="25.8"/>
    <n v="409.8"/>
  </r>
  <r>
    <x v="5"/>
    <x v="8"/>
    <x v="1"/>
    <x v="0"/>
    <x v="1"/>
    <s v="nil"/>
    <n v="2"/>
    <n v="1503"/>
    <n v="7486"/>
    <n v="21.48"/>
    <n v="-6.78"/>
    <n v="553"/>
    <n v="17"/>
    <n v="3"/>
    <n v="9"/>
    <n v="11"/>
    <n v="24"/>
    <n v="12"/>
    <n v="21"/>
    <n v="22.3"/>
    <n v="33.1"/>
    <n v="28.8"/>
    <n v="19.899999999999999"/>
    <n v="28.2"/>
    <n v="19.7"/>
    <n v="18.3"/>
    <n v="20.7"/>
    <n v="22.3"/>
    <n v="33.1"/>
    <n v="28.8"/>
    <n v="19.899999999999999"/>
    <n v="28.2"/>
    <n v="19.7"/>
    <n v="18.3"/>
    <n v="20.7"/>
    <n v="381.99999999999994"/>
  </r>
  <r>
    <x v="5"/>
    <x v="9"/>
    <x v="1"/>
    <x v="3"/>
    <x v="1"/>
    <s v="nil"/>
    <n v="2"/>
    <n v="1503"/>
    <n v="7486"/>
    <n v="21.48"/>
    <n v="-6.78"/>
    <n v="552"/>
    <n v="19"/>
    <n v="3"/>
    <n v="9"/>
    <n v="11"/>
    <n v="24"/>
    <n v="12"/>
    <n v="21"/>
    <n v="25.4"/>
    <n v="27.5"/>
    <n v="30"/>
    <n v="25.8"/>
    <n v="28"/>
    <n v="24.5"/>
    <n v="23.2"/>
    <n v="23.9"/>
    <n v="25.4"/>
    <n v="27.5"/>
    <n v="30"/>
    <n v="25.8"/>
    <n v="28"/>
    <n v="24.5"/>
    <n v="23.2"/>
    <n v="23.9"/>
    <n v="416.59999999999997"/>
  </r>
  <r>
    <x v="5"/>
    <x v="10"/>
    <x v="1"/>
    <x v="2"/>
    <x v="0"/>
    <s v="nil"/>
    <n v="2"/>
    <n v="1503"/>
    <n v="7486"/>
    <n v="21.48"/>
    <n v="-6.78"/>
    <n v="551"/>
    <n v="21"/>
    <n v="3"/>
    <n v="9"/>
    <n v="11"/>
    <n v="24"/>
    <n v="12"/>
    <n v="35"/>
    <n v="35.799999999999997"/>
    <n v="31"/>
    <n v="24.6"/>
    <n v="28.9"/>
    <n v="24.5"/>
    <n v="21.7"/>
    <n v="17.100000000000001"/>
    <n v="15.9"/>
    <n v="35.799999999999997"/>
    <n v="31"/>
    <n v="24.6"/>
    <n v="28.9"/>
    <n v="24.5"/>
    <n v="21.7"/>
    <n v="17.100000000000001"/>
    <n v="15.9"/>
    <n v="399"/>
  </r>
  <r>
    <x v="5"/>
    <x v="43"/>
    <x v="1"/>
    <x v="1"/>
    <x v="1"/>
    <s v="nil"/>
    <n v="2"/>
    <n v="1503"/>
    <n v="7486"/>
    <n v="21.48"/>
    <n v="-6.78"/>
    <n v="550"/>
    <n v="24"/>
    <n v="3"/>
    <n v="9"/>
    <n v="11"/>
    <n v="24"/>
    <n v="12"/>
    <n v="44"/>
    <n v="28.1"/>
    <n v="17.3"/>
    <n v="21.3"/>
    <n v="25.4"/>
    <n v="27.3"/>
    <n v="21.8"/>
    <n v="23.9"/>
    <n v="21.7"/>
    <n v="28.1"/>
    <n v="17.3"/>
    <n v="21.3"/>
    <n v="25.4"/>
    <n v="27.3"/>
    <n v="21.8"/>
    <n v="23.9"/>
    <n v="21.7"/>
    <n v="373.59999999999997"/>
  </r>
  <r>
    <x v="5"/>
    <x v="12"/>
    <x v="1"/>
    <x v="0"/>
    <x v="0"/>
    <s v="nil"/>
    <n v="2"/>
    <n v="1503"/>
    <n v="7486"/>
    <n v="21.48"/>
    <n v="-6.78"/>
    <n v="549"/>
    <n v="25"/>
    <n v="3"/>
    <n v="9"/>
    <n v="11"/>
    <n v="24"/>
    <n v="12"/>
    <n v="53"/>
    <n v="31.1"/>
    <n v="29.3"/>
    <n v="26.5"/>
    <n v="21.3"/>
    <n v="27.8"/>
    <n v="26.2"/>
    <n v="19.2"/>
    <n v="13.4"/>
    <n v="31.1"/>
    <n v="29.3"/>
    <n v="26.5"/>
    <n v="21.3"/>
    <n v="27.8"/>
    <n v="26.2"/>
    <n v="19.2"/>
    <n v="13.4"/>
    <n v="389.59999999999997"/>
  </r>
  <r>
    <x v="5"/>
    <x v="13"/>
    <x v="1"/>
    <x v="1"/>
    <x v="0"/>
    <s v="nil"/>
    <n v="2"/>
    <n v="1503"/>
    <n v="7486"/>
    <n v="21.48"/>
    <n v="-6.78"/>
    <n v="548"/>
    <n v="27"/>
    <n v="3"/>
    <n v="9"/>
    <n v="11"/>
    <n v="24"/>
    <n v="13"/>
    <n v="3"/>
    <n v="22.5"/>
    <n v="24.7"/>
    <n v="33.6"/>
    <n v="28.9"/>
    <n v="27.6"/>
    <n v="22"/>
    <n v="18.5"/>
    <n v="15.9"/>
    <n v="22.5"/>
    <n v="24.7"/>
    <n v="33.6"/>
    <n v="28.9"/>
    <n v="27.6"/>
    <n v="22"/>
    <n v="18.5"/>
    <n v="15.9"/>
    <n v="387.40000000000003"/>
  </r>
  <r>
    <x v="5"/>
    <x v="63"/>
    <x v="1"/>
    <x v="2"/>
    <x v="1"/>
    <s v="nil"/>
    <n v="2"/>
    <n v="1503"/>
    <n v="7486"/>
    <n v="21.48"/>
    <n v="-6.78"/>
    <n v="547"/>
    <n v="30"/>
    <n v="3"/>
    <n v="9"/>
    <n v="11"/>
    <n v="24"/>
    <n v="13"/>
    <n v="10"/>
    <n v="32.4"/>
    <n v="25.9"/>
    <n v="23.1"/>
    <n v="16.5"/>
    <n v="25.1"/>
    <n v="22.8"/>
    <n v="21.3"/>
    <n v="22.8"/>
    <n v="32.4"/>
    <n v="25.9"/>
    <n v="23.1"/>
    <n v="16.5"/>
    <n v="25.1"/>
    <n v="22.8"/>
    <n v="21.3"/>
    <n v="22.8"/>
    <n v="379.80000000000007"/>
  </r>
  <r>
    <x v="5"/>
    <x v="46"/>
    <x v="1"/>
    <x v="3"/>
    <x v="0"/>
    <s v="nil"/>
    <n v="2"/>
    <n v="1503"/>
    <n v="7486"/>
    <n v="21.48"/>
    <n v="-6.78"/>
    <n v="546"/>
    <n v="32"/>
    <n v="3"/>
    <n v="9"/>
    <n v="11"/>
    <n v="24"/>
    <n v="13"/>
    <n v="17"/>
    <n v="34.4"/>
    <n v="31.1"/>
    <n v="29"/>
    <n v="27.5"/>
    <n v="21.8"/>
    <n v="24.6"/>
    <n v="17.899999999999999"/>
    <n v="9.4"/>
    <n v="34.4"/>
    <n v="31.1"/>
    <n v="29"/>
    <n v="27.5"/>
    <n v="21.8"/>
    <n v="24.6"/>
    <n v="17.899999999999999"/>
    <n v="9.4"/>
    <n v="391.40000000000003"/>
  </r>
  <r>
    <x v="5"/>
    <x v="47"/>
    <x v="1"/>
    <x v="3"/>
    <x v="1"/>
    <s v="nil"/>
    <n v="3"/>
    <n v="1503"/>
    <n v="7486"/>
    <n v="21.48"/>
    <n v="-6.78"/>
    <n v="545"/>
    <n v="34"/>
    <n v="3"/>
    <n v="9"/>
    <n v="11"/>
    <n v="24"/>
    <n v="13"/>
    <n v="43"/>
    <n v="33.9"/>
    <n v="26.5"/>
    <n v="23"/>
    <n v="29.7"/>
    <n v="20.8"/>
    <n v="22.2"/>
    <n v="21.2"/>
    <n v="20"/>
    <n v="33.9"/>
    <n v="26.5"/>
    <n v="23"/>
    <n v="29.7"/>
    <n v="20.8"/>
    <n v="22.2"/>
    <n v="21.2"/>
    <n v="20"/>
    <n v="394.59999999999997"/>
  </r>
  <r>
    <x v="5"/>
    <x v="17"/>
    <x v="1"/>
    <x v="2"/>
    <x v="0"/>
    <s v="nil"/>
    <n v="3"/>
    <n v="1503"/>
    <n v="7486"/>
    <n v="21.48"/>
    <n v="-6.78"/>
    <n v="544"/>
    <n v="35"/>
    <n v="3"/>
    <n v="9"/>
    <n v="11"/>
    <n v="24"/>
    <n v="13"/>
    <n v="41"/>
    <n v="28.3"/>
    <n v="22.9"/>
    <n v="29.3"/>
    <n v="28"/>
    <n v="26.5"/>
    <n v="20.9"/>
    <n v="16.899999999999999"/>
    <n v="15.4"/>
    <n v="28.3"/>
    <n v="22.9"/>
    <n v="29.3"/>
    <n v="28"/>
    <n v="26.5"/>
    <n v="20.9"/>
    <n v="16.899999999999999"/>
    <n v="15.4"/>
    <n v="376.40000000000003"/>
  </r>
  <r>
    <x v="5"/>
    <x v="49"/>
    <x v="1"/>
    <x v="2"/>
    <x v="1"/>
    <s v="nil"/>
    <n v="3"/>
    <n v="1503"/>
    <n v="7486"/>
    <n v="21.48"/>
    <n v="-6.78"/>
    <n v="543"/>
    <n v="38"/>
    <n v="3"/>
    <n v="9"/>
    <n v="11"/>
    <n v="24"/>
    <n v="13"/>
    <n v="57"/>
    <n v="17.100000000000001"/>
    <n v="19.3"/>
    <n v="33.6"/>
    <n v="28.3"/>
    <n v="28.5"/>
    <n v="24.8"/>
    <n v="24"/>
    <n v="25.7"/>
    <n v="17.100000000000001"/>
    <n v="19.3"/>
    <n v="33.6"/>
    <n v="28.3"/>
    <n v="28.5"/>
    <n v="24.8"/>
    <n v="24"/>
    <n v="25.7"/>
    <n v="402.59999999999997"/>
  </r>
  <r>
    <x v="5"/>
    <x v="19"/>
    <x v="1"/>
    <x v="0"/>
    <x v="0"/>
    <s v="nil"/>
    <n v="3"/>
    <n v="1503"/>
    <n v="7486"/>
    <n v="21.48"/>
    <n v="-6.78"/>
    <n v="542"/>
    <n v="39"/>
    <n v="3"/>
    <n v="9"/>
    <n v="11"/>
    <n v="24"/>
    <n v="14"/>
    <n v="3"/>
    <n v="18.2"/>
    <n v="21.5"/>
    <n v="33.799999999999997"/>
    <n v="19.8"/>
    <n v="27.6"/>
    <n v="22.6"/>
    <n v="17.8"/>
    <n v="19.7"/>
    <n v="18.2"/>
    <n v="21.5"/>
    <n v="33.799999999999997"/>
    <n v="19.8"/>
    <n v="27.6"/>
    <n v="22.6"/>
    <n v="17.8"/>
    <n v="19.7"/>
    <n v="362"/>
  </r>
  <r>
    <x v="5"/>
    <x v="51"/>
    <x v="1"/>
    <x v="0"/>
    <x v="1"/>
    <s v="nil"/>
    <n v="3"/>
    <n v="1503"/>
    <n v="7486"/>
    <n v="21.48"/>
    <n v="-6.78"/>
    <n v="541"/>
    <n v="42"/>
    <n v="3"/>
    <n v="9"/>
    <n v="11"/>
    <n v="24"/>
    <n v="14"/>
    <n v="10"/>
    <n v="29.6"/>
    <n v="27.2"/>
    <n v="30.9"/>
    <n v="20.8"/>
    <n v="28.8"/>
    <n v="22.4"/>
    <n v="23.1"/>
    <n v="22.7"/>
    <n v="29.6"/>
    <n v="27.2"/>
    <n v="30.9"/>
    <n v="20.8"/>
    <n v="28.8"/>
    <n v="22.4"/>
    <n v="23.1"/>
    <n v="22.7"/>
    <n v="410.99999999999994"/>
  </r>
  <r>
    <x v="5"/>
    <x v="52"/>
    <x v="1"/>
    <x v="1"/>
    <x v="1"/>
    <s v="nil"/>
    <n v="3"/>
    <n v="1503"/>
    <n v="7486"/>
    <n v="21.48"/>
    <n v="-6.78"/>
    <n v="540"/>
    <n v="44"/>
    <n v="3"/>
    <n v="9"/>
    <n v="11"/>
    <n v="24"/>
    <n v="14"/>
    <n v="10"/>
    <n v="15.6"/>
    <n v="26.3"/>
    <n v="19.8"/>
    <n v="26.1"/>
    <n v="29.5"/>
    <n v="24.5"/>
    <n v="23.7"/>
    <n v="20.7"/>
    <n v="15.600000000000001"/>
    <n v="26.3"/>
    <n v="19.8"/>
    <n v="26.1"/>
    <n v="29.5"/>
    <n v="24.5"/>
    <n v="23.7"/>
    <n v="20.7"/>
    <n v="372.4"/>
  </r>
  <r>
    <x v="5"/>
    <x v="53"/>
    <x v="1"/>
    <x v="3"/>
    <x v="0"/>
    <s v="nil"/>
    <n v="3"/>
    <n v="1503"/>
    <n v="7486"/>
    <n v="21.48"/>
    <n v="-6.78"/>
    <n v="539"/>
    <n v="46"/>
    <n v="3"/>
    <n v="9"/>
    <n v="11"/>
    <n v="24"/>
    <n v="14"/>
    <n v="25"/>
    <n v="36.6"/>
    <n v="27.4"/>
    <n v="29"/>
    <n v="30.7"/>
    <n v="22.9"/>
    <n v="20.2"/>
    <n v="18.899999999999999"/>
    <n v="15.6"/>
    <n v="36.6"/>
    <n v="27.4"/>
    <n v="29"/>
    <n v="30.7"/>
    <n v="22.9"/>
    <n v="20.2"/>
    <n v="18.899999999999999"/>
    <n v="15.6"/>
    <n v="402.59999999999997"/>
  </r>
  <r>
    <x v="5"/>
    <x v="54"/>
    <x v="1"/>
    <x v="1"/>
    <x v="0"/>
    <s v="nil"/>
    <n v="3"/>
    <n v="1503"/>
    <n v="7486"/>
    <n v="21.48"/>
    <n v="-6.78"/>
    <n v="538"/>
    <n v="48"/>
    <n v="3"/>
    <n v="9"/>
    <n v="11"/>
    <n v="24"/>
    <n v="14"/>
    <n v="32"/>
    <n v="24.3"/>
    <n v="26.8"/>
    <n v="32.9"/>
    <n v="31.4"/>
    <n v="18.899999999999999"/>
    <n v="21.1"/>
    <n v="18.5"/>
    <n v="16.100000000000001"/>
    <n v="24.3"/>
    <n v="26.8"/>
    <n v="32.9"/>
    <n v="31.4"/>
    <n v="18.899999999999999"/>
    <n v="21.1"/>
    <n v="18.5"/>
    <n v="16.100000000000001"/>
    <n v="380"/>
  </r>
  <r>
    <x v="5"/>
    <x v="55"/>
    <x v="1"/>
    <x v="0"/>
    <x v="0"/>
    <s v="nil"/>
    <n v="4"/>
    <n v="1503"/>
    <n v="7486"/>
    <n v="21.48"/>
    <n v="-6.78"/>
    <n v="537"/>
    <n v="50"/>
    <n v="3"/>
    <n v="9"/>
    <n v="11"/>
    <n v="24"/>
    <n v="14"/>
    <n v="40"/>
    <n v="35"/>
    <n v="25.9"/>
    <n v="26.4"/>
    <n v="29.9"/>
    <n v="23.3"/>
    <n v="23.6"/>
    <n v="17.600000000000001"/>
    <n v="14.9"/>
    <n v="35"/>
    <n v="25.9"/>
    <n v="26.4"/>
    <n v="29.9"/>
    <n v="23.3"/>
    <n v="23.6"/>
    <n v="17.600000000000001"/>
    <n v="14.9"/>
    <n v="393.2"/>
  </r>
  <r>
    <x v="5"/>
    <x v="56"/>
    <x v="1"/>
    <x v="1"/>
    <x v="1"/>
    <s v="nil"/>
    <n v="4"/>
    <n v="1503"/>
    <n v="7486"/>
    <n v="21.48"/>
    <n v="-6.78"/>
    <n v="536"/>
    <n v="52"/>
    <n v="3"/>
    <n v="9"/>
    <n v="11"/>
    <n v="24"/>
    <n v="14"/>
    <n v="46"/>
    <n v="19.2"/>
    <n v="27.3"/>
    <n v="29.9"/>
    <n v="31.7"/>
    <n v="24"/>
    <n v="20.100000000000001"/>
    <n v="21.7"/>
    <n v="23.1"/>
    <n v="19.2"/>
    <n v="27.3"/>
    <n v="29.9"/>
    <n v="31.7"/>
    <n v="24"/>
    <n v="20.100000000000001"/>
    <n v="21.7"/>
    <n v="23.1"/>
    <n v="394"/>
  </r>
  <r>
    <x v="5"/>
    <x v="57"/>
    <x v="1"/>
    <x v="0"/>
    <x v="1"/>
    <s v="nil"/>
    <n v="4"/>
    <n v="1503"/>
    <n v="7486"/>
    <n v="21.48"/>
    <n v="-6.78"/>
    <n v="535"/>
    <n v="54"/>
    <n v="3"/>
    <n v="9"/>
    <n v="11"/>
    <n v="24"/>
    <n v="14"/>
    <n v="51"/>
    <n v="19.399999999999999"/>
    <n v="17.3"/>
    <n v="25.8"/>
    <n v="32.200000000000003"/>
    <n v="31.3"/>
    <n v="25.1"/>
    <n v="22.2"/>
    <n v="28.5"/>
    <n v="19.399999999999999"/>
    <n v="17.3"/>
    <n v="25.8"/>
    <n v="32.200000000000003"/>
    <n v="31.3"/>
    <n v="25.1"/>
    <n v="22.2"/>
    <n v="28.5"/>
    <n v="403.59999999999997"/>
  </r>
  <r>
    <x v="5"/>
    <x v="27"/>
    <x v="1"/>
    <x v="2"/>
    <x v="0"/>
    <s v="nil"/>
    <n v="4"/>
    <n v="1503"/>
    <n v="7486"/>
    <n v="21.48"/>
    <n v="-6.78"/>
    <n v="534"/>
    <n v="55"/>
    <n v="3"/>
    <n v="9"/>
    <n v="11"/>
    <n v="24"/>
    <n v="15"/>
    <n v="6"/>
    <n v="13.6"/>
    <n v="24.1"/>
    <n v="32.4"/>
    <n v="27.8"/>
    <n v="29.8"/>
    <n v="22.2"/>
    <n v="18.8"/>
    <n v="18.899999999999999"/>
    <n v="13.6"/>
    <n v="24.1"/>
    <n v="32.4"/>
    <n v="27.8"/>
    <n v="29.8"/>
    <n v="22.2"/>
    <n v="18.8"/>
    <n v="18.899999999999999"/>
    <n v="375.2"/>
  </r>
  <r>
    <x v="5"/>
    <x v="28"/>
    <x v="1"/>
    <x v="3"/>
    <x v="1"/>
    <s v="nil"/>
    <n v="4"/>
    <n v="1503"/>
    <n v="7486"/>
    <n v="21.48"/>
    <n v="-6.78"/>
    <n v="533"/>
    <n v="57"/>
    <n v="3"/>
    <n v="9"/>
    <n v="11"/>
    <n v="24"/>
    <n v="15"/>
    <n v="13"/>
    <n v="20.5"/>
    <n v="14"/>
    <n v="25.1"/>
    <n v="31.1"/>
    <n v="27.5"/>
    <n v="23.7"/>
    <n v="23.1"/>
    <n v="24.3"/>
    <n v="20.5"/>
    <n v="14"/>
    <n v="25.1"/>
    <n v="31.1"/>
    <n v="27.5"/>
    <n v="23.7"/>
    <n v="23.1"/>
    <n v="24.3"/>
    <n v="378.6"/>
  </r>
  <r>
    <x v="5"/>
    <x v="29"/>
    <x v="1"/>
    <x v="1"/>
    <x v="0"/>
    <s v="nil"/>
    <n v="4"/>
    <n v="1503"/>
    <n v="7486"/>
    <n v="21.48"/>
    <n v="-6.78"/>
    <n v="532"/>
    <n v="59"/>
    <n v="3"/>
    <n v="9"/>
    <n v="11"/>
    <n v="24"/>
    <n v="15"/>
    <n v="21"/>
    <n v="17.5"/>
    <n v="18.600000000000001"/>
    <n v="26.8"/>
    <n v="31.3"/>
    <n v="31"/>
    <n v="21.1"/>
    <n v="17.3"/>
    <n v="16.8"/>
    <n v="17.5"/>
    <n v="18.600000000000001"/>
    <n v="26.8"/>
    <n v="31.3"/>
    <n v="31"/>
    <n v="21.1"/>
    <n v="17.3"/>
    <n v="16.8"/>
    <n v="360.80000000000007"/>
  </r>
  <r>
    <x v="5"/>
    <x v="61"/>
    <x v="1"/>
    <x v="3"/>
    <x v="0"/>
    <s v="nil"/>
    <n v="4"/>
    <n v="1503"/>
    <n v="7486"/>
    <n v="21.48"/>
    <n v="-6.78"/>
    <n v="531"/>
    <n v="62"/>
    <n v="3"/>
    <n v="9"/>
    <n v="11"/>
    <n v="24"/>
    <n v="15"/>
    <n v="20"/>
    <n v="13.2"/>
    <n v="30.6"/>
    <n v="27.9"/>
    <n v="29.3"/>
    <n v="23.7"/>
    <n v="17.600000000000001"/>
    <n v="17.5"/>
    <n v="14.4"/>
    <n v="13.2"/>
    <n v="30.6"/>
    <n v="27.9"/>
    <n v="29.3"/>
    <n v="23.7"/>
    <n v="17.600000000000001"/>
    <n v="17.5"/>
    <n v="14.4"/>
    <n v="348.4"/>
  </r>
  <r>
    <x v="5"/>
    <x v="62"/>
    <x v="1"/>
    <x v="2"/>
    <x v="1"/>
    <s v="nil"/>
    <n v="4"/>
    <n v="1503"/>
    <n v="7486"/>
    <n v="21.48"/>
    <n v="-6.78"/>
    <n v="530"/>
    <n v="64"/>
    <n v="3"/>
    <n v="9"/>
    <n v="11"/>
    <n v="24"/>
    <n v="15"/>
    <n v="34"/>
    <n v="22.5"/>
    <n v="24.5"/>
    <n v="31.5"/>
    <n v="33.299999999999997"/>
    <n v="26.9"/>
    <n v="18.3"/>
    <n v="21.9"/>
    <n v="20.399999999999999"/>
    <n v="22.5"/>
    <n v="24.5"/>
    <n v="31.5"/>
    <n v="33.299999999999997"/>
    <n v="26.9"/>
    <n v="18.3"/>
    <n v="21.9"/>
    <n v="20.399999999999999"/>
    <n v="398.6"/>
  </r>
  <r>
    <x v="6"/>
    <x v="32"/>
    <x v="1"/>
    <x v="0"/>
    <x v="0"/>
    <s v="nil"/>
    <n v="1"/>
    <n v="1503"/>
    <n v="7486"/>
    <n v="21.48"/>
    <n v="-6.78"/>
    <n v="559"/>
    <n v="2"/>
    <n v="3"/>
    <n v="9"/>
    <n v="11"/>
    <n v="27"/>
    <n v="9"/>
    <n v="6"/>
    <n v="33.1"/>
    <n v="32.5"/>
    <n v="30.7"/>
    <n v="29.6"/>
    <n v="25.1"/>
    <n v="20.399999999999999"/>
    <n v="18.2"/>
    <n v="11.2"/>
    <n v="33.1"/>
    <n v="32.5"/>
    <n v="30.7"/>
    <n v="29.6"/>
    <n v="25.1"/>
    <n v="20.399999999999999"/>
    <n v="18.2"/>
    <n v="11.2"/>
    <n v="401.59999999999997"/>
  </r>
  <r>
    <x v="6"/>
    <x v="1"/>
    <x v="1"/>
    <x v="0"/>
    <x v="1"/>
    <s v="nil"/>
    <n v="1"/>
    <n v="1503"/>
    <n v="7486"/>
    <n v="21.48"/>
    <n v="-6.78"/>
    <n v="558"/>
    <n v="3"/>
    <n v="3"/>
    <n v="9"/>
    <n v="11"/>
    <n v="27"/>
    <n v="9"/>
    <n v="14"/>
    <n v="18.399999999999999"/>
    <n v="19.100000000000001"/>
    <n v="13.7"/>
    <n v="17.100000000000001"/>
    <n v="22.3"/>
    <n v="26.6"/>
    <n v="24.6"/>
    <n v="33"/>
    <n v="18.399999999999999"/>
    <n v="19.100000000000001"/>
    <n v="13.7"/>
    <n v="17.100000000000001"/>
    <n v="22.3"/>
    <n v="26.6"/>
    <n v="24.6"/>
    <n v="33"/>
    <n v="349.6"/>
  </r>
  <r>
    <x v="6"/>
    <x v="2"/>
    <x v="1"/>
    <x v="1"/>
    <x v="0"/>
    <s v="nil"/>
    <n v="1"/>
    <n v="1503"/>
    <n v="7486"/>
    <n v="21.48"/>
    <n v="-6.78"/>
    <n v="557"/>
    <n v="5"/>
    <n v="3"/>
    <n v="9"/>
    <n v="11"/>
    <n v="27"/>
    <n v="9"/>
    <n v="20"/>
    <n v="17.2"/>
    <n v="11.5"/>
    <n v="26.4"/>
    <n v="27.1"/>
    <n v="23.1"/>
    <n v="25.4"/>
    <n v="17.100000000000001"/>
    <n v="12.2"/>
    <n v="17.2"/>
    <n v="11.5"/>
    <n v="26.4"/>
    <n v="27.1"/>
    <n v="23.1"/>
    <n v="25.4"/>
    <n v="17.100000000000001"/>
    <n v="12.2"/>
    <n v="319.99999999999994"/>
  </r>
  <r>
    <x v="6"/>
    <x v="35"/>
    <x v="1"/>
    <x v="1"/>
    <x v="1"/>
    <s v="nil"/>
    <n v="1"/>
    <n v="1503"/>
    <n v="7486"/>
    <n v="21.48"/>
    <n v="-6.78"/>
    <n v="556"/>
    <n v="8"/>
    <n v="3"/>
    <n v="9"/>
    <n v="11"/>
    <n v="27"/>
    <n v="9"/>
    <n v="27"/>
    <n v="21.7"/>
    <n v="23.3"/>
    <n v="30.5"/>
    <n v="31.7"/>
    <n v="29.7"/>
    <n v="29.3"/>
    <n v="26.8"/>
    <n v="30.2"/>
    <n v="21.7"/>
    <n v="23.3"/>
    <n v="30.5"/>
    <n v="31.7"/>
    <n v="29.7"/>
    <n v="29.3"/>
    <n v="26.8"/>
    <n v="30.2"/>
    <n v="446.40000000000003"/>
  </r>
  <r>
    <x v="6"/>
    <x v="36"/>
    <x v="1"/>
    <x v="2"/>
    <x v="0"/>
    <s v="nil"/>
    <n v="1"/>
    <n v="1503"/>
    <n v="7486"/>
    <n v="21.48"/>
    <n v="-6.78"/>
    <n v="555"/>
    <n v="10"/>
    <n v="3"/>
    <n v="9"/>
    <n v="11"/>
    <n v="27"/>
    <n v="9"/>
    <n v="37"/>
    <n v="29"/>
    <n v="10.3"/>
    <n v="13.1"/>
    <n v="14.5"/>
    <n v="17.600000000000001"/>
    <n v="19.8"/>
    <n v="18.5"/>
    <n v="14.7"/>
    <n v="29"/>
    <n v="10.3"/>
    <n v="13.1"/>
    <n v="14.5"/>
    <n v="17.600000000000001"/>
    <n v="19.8"/>
    <n v="18.5"/>
    <n v="14.7"/>
    <n v="275"/>
  </r>
  <r>
    <x v="6"/>
    <x v="37"/>
    <x v="1"/>
    <x v="3"/>
    <x v="0"/>
    <s v="nil"/>
    <n v="1"/>
    <n v="1503"/>
    <n v="7486"/>
    <n v="21.48"/>
    <n v="-6.78"/>
    <n v="554"/>
    <n v="12"/>
    <n v="3"/>
    <n v="9"/>
    <n v="11"/>
    <n v="27"/>
    <n v="9"/>
    <n v="45"/>
    <n v="29"/>
    <n v="28.6"/>
    <n v="27.2"/>
    <n v="27.9"/>
    <n v="26.1"/>
    <n v="22.3"/>
    <n v="17.600000000000001"/>
    <n v="15.6"/>
    <n v="29"/>
    <n v="28.6"/>
    <n v="27.2"/>
    <n v="27.9"/>
    <n v="26.1"/>
    <n v="22.3"/>
    <n v="17.600000000000001"/>
    <n v="15.6"/>
    <n v="388.59999999999997"/>
  </r>
  <r>
    <x v="6"/>
    <x v="6"/>
    <x v="1"/>
    <x v="3"/>
    <x v="1"/>
    <s v="nil"/>
    <n v="1"/>
    <n v="1503"/>
    <n v="7486"/>
    <n v="21.48"/>
    <n v="-6.78"/>
    <n v="553"/>
    <n v="13"/>
    <n v="3"/>
    <n v="9"/>
    <n v="11"/>
    <n v="27"/>
    <n v="9"/>
    <n v="51"/>
    <n v="7.1"/>
    <n v="12.2"/>
    <n v="20.7"/>
    <n v="13.9"/>
    <n v="17.5"/>
    <n v="22.5"/>
    <n v="24.1"/>
    <n v="28.8"/>
    <n v="7.1"/>
    <n v="12.2"/>
    <n v="20.7"/>
    <n v="13.9"/>
    <n v="17.5"/>
    <n v="22.5"/>
    <n v="24.1"/>
    <n v="28.8"/>
    <n v="293.60000000000002"/>
  </r>
  <r>
    <x v="6"/>
    <x v="39"/>
    <x v="1"/>
    <x v="2"/>
    <x v="1"/>
    <s v="nil"/>
    <n v="1"/>
    <n v="1503"/>
    <n v="7486"/>
    <n v="21.48"/>
    <n v="-6.78"/>
    <n v="552"/>
    <n v="16"/>
    <n v="3"/>
    <n v="9"/>
    <n v="11"/>
    <n v="27"/>
    <n v="10"/>
    <n v="0"/>
    <n v="28.2"/>
    <n v="28.2"/>
    <n v="27"/>
    <n v="25.1"/>
    <n v="25.4"/>
    <n v="21.1"/>
    <n v="23.5"/>
    <n v="28.7"/>
    <n v="28.2"/>
    <n v="28.2"/>
    <n v="27"/>
    <n v="25.1"/>
    <n v="25.4"/>
    <n v="21.1"/>
    <n v="23.5"/>
    <n v="28.7"/>
    <n v="414.4"/>
  </r>
  <r>
    <x v="6"/>
    <x v="8"/>
    <x v="1"/>
    <x v="0"/>
    <x v="1"/>
    <s v="nil"/>
    <n v="2"/>
    <n v="1503"/>
    <n v="7486"/>
    <n v="21.48"/>
    <n v="-6.78"/>
    <n v="551"/>
    <n v="17"/>
    <n v="3"/>
    <n v="9"/>
    <n v="11"/>
    <n v="27"/>
    <n v="10"/>
    <n v="7"/>
    <n v="22.6"/>
    <n v="32.9"/>
    <n v="28.7"/>
    <n v="19.5"/>
    <n v="27.8"/>
    <n v="18.5"/>
    <n v="17.899999999999999"/>
    <n v="26.4"/>
    <n v="22.6"/>
    <n v="32.9"/>
    <n v="28.7"/>
    <n v="19.5"/>
    <n v="27.8"/>
    <n v="18.5"/>
    <n v="17.899999999999999"/>
    <n v="26.4"/>
    <n v="388.6"/>
  </r>
  <r>
    <x v="6"/>
    <x v="9"/>
    <x v="1"/>
    <x v="3"/>
    <x v="1"/>
    <s v="nil"/>
    <n v="2"/>
    <n v="1503"/>
    <n v="7486"/>
    <n v="21.48"/>
    <n v="-6.78"/>
    <n v="550"/>
    <n v="19"/>
    <n v="3"/>
    <n v="9"/>
    <n v="11"/>
    <n v="27"/>
    <n v="10"/>
    <n v="13"/>
    <n v="25.3"/>
    <n v="28.2"/>
    <n v="30"/>
    <n v="25.5"/>
    <n v="27.9"/>
    <n v="23.6"/>
    <n v="25"/>
    <n v="29.1"/>
    <n v="25.3"/>
    <n v="28.2"/>
    <n v="30"/>
    <n v="25.5"/>
    <n v="27.9"/>
    <n v="23.6"/>
    <n v="25"/>
    <n v="29.1"/>
    <n v="429.2"/>
  </r>
  <r>
    <x v="6"/>
    <x v="10"/>
    <x v="1"/>
    <x v="2"/>
    <x v="0"/>
    <s v="nil"/>
    <n v="2"/>
    <n v="1503"/>
    <n v="7486"/>
    <n v="21.48"/>
    <n v="-6.78"/>
    <n v="549"/>
    <n v="21"/>
    <n v="3"/>
    <n v="9"/>
    <n v="11"/>
    <n v="27"/>
    <n v="10"/>
    <n v="30"/>
    <n v="35.6"/>
    <n v="30.8"/>
    <n v="24.8"/>
    <n v="28.6"/>
    <n v="23.5"/>
    <n v="20.2"/>
    <n v="15.5"/>
    <n v="12.3"/>
    <n v="35.6"/>
    <n v="30.8"/>
    <n v="24.8"/>
    <n v="28.6"/>
    <n v="23.5"/>
    <n v="20.2"/>
    <n v="15.5"/>
    <n v="12.3"/>
    <n v="382.6"/>
  </r>
  <r>
    <x v="6"/>
    <x v="43"/>
    <x v="1"/>
    <x v="1"/>
    <x v="1"/>
    <s v="nil"/>
    <n v="2"/>
    <n v="1503"/>
    <n v="7486"/>
    <n v="21.48"/>
    <n v="-6.78"/>
    <n v="548"/>
    <n v="24"/>
    <n v="3"/>
    <n v="9"/>
    <n v="11"/>
    <n v="27"/>
    <n v="10"/>
    <n v="37"/>
    <n v="27.2"/>
    <n v="16.899999999999999"/>
    <n v="21.1"/>
    <n v="25.2"/>
    <n v="27"/>
    <n v="22"/>
    <n v="25.5"/>
    <n v="22.3"/>
    <n v="27.2"/>
    <n v="16.899999999999999"/>
    <n v="21.1"/>
    <n v="25.2"/>
    <n v="27"/>
    <n v="22"/>
    <n v="25.5"/>
    <n v="22.3"/>
    <n v="374.4"/>
  </r>
  <r>
    <x v="6"/>
    <x v="12"/>
    <x v="1"/>
    <x v="0"/>
    <x v="0"/>
    <s v="nil"/>
    <n v="2"/>
    <n v="1503"/>
    <n v="7486"/>
    <n v="21.48"/>
    <n v="-6.78"/>
    <n v="547"/>
    <n v="25"/>
    <n v="3"/>
    <n v="9"/>
    <n v="11"/>
    <n v="27"/>
    <n v="10"/>
    <n v="45"/>
    <n v="31.3"/>
    <n v="29"/>
    <n v="26.2"/>
    <n v="20.7"/>
    <n v="27"/>
    <n v="25.2"/>
    <n v="17.399999999999999"/>
    <n v="9.6999999999999993"/>
    <n v="31.3"/>
    <n v="29"/>
    <n v="26.2"/>
    <n v="20.7"/>
    <n v="27"/>
    <n v="25.2"/>
    <n v="17.399999999999999"/>
    <n v="9.6999999999999993"/>
    <n v="372.99999999999994"/>
  </r>
  <r>
    <x v="6"/>
    <x v="13"/>
    <x v="1"/>
    <x v="1"/>
    <x v="0"/>
    <s v="nil"/>
    <n v="2"/>
    <n v="1503"/>
    <n v="7486"/>
    <n v="21.48"/>
    <n v="-6.78"/>
    <n v="546"/>
    <n v="27"/>
    <n v="3"/>
    <n v="9"/>
    <n v="11"/>
    <n v="27"/>
    <n v="10"/>
    <n v="51"/>
    <n v="22.2"/>
    <n v="24"/>
    <n v="33.6"/>
    <n v="28"/>
    <n v="27.1"/>
    <n v="20.100000000000001"/>
    <n v="16.600000000000001"/>
    <n v="12.8"/>
    <n v="22.2"/>
    <n v="24"/>
    <n v="33.6"/>
    <n v="28"/>
    <n v="27.1"/>
    <n v="20.100000000000001"/>
    <n v="16.600000000000001"/>
    <n v="12.8"/>
    <n v="368.8"/>
  </r>
  <r>
    <x v="6"/>
    <x v="63"/>
    <x v="1"/>
    <x v="2"/>
    <x v="1"/>
    <s v="nil"/>
    <n v="2"/>
    <n v="1503"/>
    <n v="7486"/>
    <n v="21.48"/>
    <n v="-6.78"/>
    <n v="545"/>
    <n v="30"/>
    <n v="3"/>
    <n v="9"/>
    <n v="11"/>
    <n v="27"/>
    <n v="10"/>
    <n v="50"/>
    <n v="31.9"/>
    <n v="25.8"/>
    <n v="22.7"/>
    <n v="16.3"/>
    <n v="24.6"/>
    <n v="22.3"/>
    <n v="21.4"/>
    <n v="27.7"/>
    <n v="31.9"/>
    <n v="25.8"/>
    <n v="22.7"/>
    <n v="16.3"/>
    <n v="24.6"/>
    <n v="22.3"/>
    <n v="21.4"/>
    <n v="27.7"/>
    <n v="385.40000000000003"/>
  </r>
  <r>
    <x v="6"/>
    <x v="46"/>
    <x v="1"/>
    <x v="3"/>
    <x v="0"/>
    <s v="nil"/>
    <n v="2"/>
    <n v="1503"/>
    <n v="7486"/>
    <n v="21.48"/>
    <n v="-6.78"/>
    <n v="544"/>
    <n v="32"/>
    <n v="3"/>
    <n v="9"/>
    <n v="11"/>
    <n v="27"/>
    <n v="11"/>
    <n v="5"/>
    <n v="34.6"/>
    <n v="31.3"/>
    <n v="28.9"/>
    <n v="26.5"/>
    <n v="21.2"/>
    <n v="23.4"/>
    <n v="16.8"/>
    <n v="8.3000000000000007"/>
    <n v="34.6"/>
    <n v="31.3"/>
    <n v="28.9"/>
    <n v="26.5"/>
    <n v="21.2"/>
    <n v="23.4"/>
    <n v="16.8"/>
    <n v="8.3000000000000007"/>
    <n v="382.00000000000006"/>
  </r>
  <r>
    <x v="6"/>
    <x v="47"/>
    <x v="1"/>
    <x v="3"/>
    <x v="1"/>
    <s v="nil"/>
    <n v="3"/>
    <n v="1503"/>
    <n v="7486"/>
    <n v="21.48"/>
    <n v="-6.78"/>
    <n v="543"/>
    <n v="34"/>
    <n v="3"/>
    <n v="9"/>
    <n v="11"/>
    <n v="27"/>
    <n v="11"/>
    <n v="11"/>
    <n v="34.5"/>
    <n v="26.5"/>
    <n v="23.4"/>
    <n v="29"/>
    <n v="20.100000000000001"/>
    <n v="22.3"/>
    <n v="20.100000000000001"/>
    <n v="25"/>
    <n v="34.5"/>
    <n v="26.5"/>
    <n v="23.4"/>
    <n v="29"/>
    <n v="20.100000000000001"/>
    <n v="22.3"/>
    <n v="20.100000000000001"/>
    <n v="25"/>
    <n v="401.8"/>
  </r>
  <r>
    <x v="6"/>
    <x v="17"/>
    <x v="1"/>
    <x v="2"/>
    <x v="0"/>
    <s v="nil"/>
    <n v="3"/>
    <n v="1503"/>
    <n v="7486"/>
    <n v="21.48"/>
    <n v="-6.78"/>
    <n v="542"/>
    <n v="35"/>
    <n v="3"/>
    <n v="9"/>
    <n v="11"/>
    <n v="27"/>
    <n v="11"/>
    <n v="17"/>
    <n v="28.8"/>
    <n v="22.8"/>
    <n v="29.2"/>
    <n v="27.8"/>
    <n v="26"/>
    <n v="18.3"/>
    <n v="16"/>
    <n v="12"/>
    <n v="28.8"/>
    <n v="22.8"/>
    <n v="29.2"/>
    <n v="27.8"/>
    <n v="26"/>
    <n v="18.3"/>
    <n v="16"/>
    <n v="12"/>
    <n v="361.8"/>
  </r>
  <r>
    <x v="6"/>
    <x v="49"/>
    <x v="1"/>
    <x v="2"/>
    <x v="1"/>
    <s v="nil"/>
    <n v="3"/>
    <n v="1503"/>
    <n v="7486"/>
    <n v="21.48"/>
    <n v="-6.78"/>
    <n v="541"/>
    <n v="38"/>
    <n v="3"/>
    <n v="9"/>
    <n v="11"/>
    <n v="27"/>
    <n v="11"/>
    <n v="24"/>
    <n v="17"/>
    <n v="19.5"/>
    <n v="33.5"/>
    <n v="28.3"/>
    <n v="28.7"/>
    <n v="23.9"/>
    <n v="26.2"/>
    <n v="28.3"/>
    <n v="17"/>
    <n v="19.5"/>
    <n v="33.5"/>
    <n v="28.3"/>
    <n v="28.7"/>
    <n v="23.9"/>
    <n v="26.2"/>
    <n v="28.3"/>
    <n v="410.8"/>
  </r>
  <r>
    <x v="6"/>
    <x v="19"/>
    <x v="1"/>
    <x v="0"/>
    <x v="0"/>
    <s v="nil"/>
    <n v="3"/>
    <n v="1503"/>
    <n v="7486"/>
    <n v="21.48"/>
    <n v="-6.78"/>
    <n v="540"/>
    <n v="39"/>
    <n v="3"/>
    <n v="9"/>
    <n v="11"/>
    <n v="27"/>
    <n v="11"/>
    <n v="30"/>
    <n v="18.2"/>
    <n v="21.5"/>
    <n v="33.299999999999997"/>
    <n v="19.399999999999999"/>
    <n v="27.1"/>
    <n v="21.1"/>
    <n v="16.600000000000001"/>
    <n v="16.7"/>
    <n v="18.2"/>
    <n v="21.5"/>
    <n v="33.299999999999997"/>
    <n v="19.399999999999999"/>
    <n v="27.1"/>
    <n v="21.1"/>
    <n v="16.600000000000001"/>
    <n v="16.7"/>
    <n v="347.79999999999995"/>
  </r>
  <r>
    <x v="6"/>
    <x v="51"/>
    <x v="1"/>
    <x v="0"/>
    <x v="1"/>
    <s v="nil"/>
    <n v="3"/>
    <n v="1503"/>
    <n v="7486"/>
    <n v="21.48"/>
    <n v="-6.78"/>
    <n v="539"/>
    <n v="42"/>
    <n v="3"/>
    <n v="9"/>
    <n v="11"/>
    <n v="27"/>
    <n v="11"/>
    <n v="37"/>
    <n v="30.3"/>
    <n v="27.2"/>
    <n v="30.4"/>
    <n v="20.399999999999999"/>
    <n v="28.5"/>
    <n v="21.2"/>
    <n v="22.8"/>
    <n v="24.5"/>
    <n v="30.3"/>
    <n v="27.2"/>
    <n v="30.4"/>
    <n v="20.399999999999999"/>
    <n v="28.5"/>
    <n v="21.2"/>
    <n v="22.8"/>
    <n v="24.5"/>
    <n v="410.6"/>
  </r>
  <r>
    <x v="6"/>
    <x v="52"/>
    <x v="1"/>
    <x v="1"/>
    <x v="1"/>
    <s v="nil"/>
    <n v="3"/>
    <n v="1503"/>
    <n v="7486"/>
    <n v="21.48"/>
    <n v="-6.78"/>
    <n v="538"/>
    <n v="44"/>
    <n v="3"/>
    <n v="9"/>
    <n v="11"/>
    <n v="27"/>
    <n v="11"/>
    <n v="43"/>
    <n v="15.6"/>
    <n v="26.2"/>
    <n v="19.399999999999999"/>
    <n v="25.7"/>
    <n v="29.9"/>
    <n v="23.4"/>
    <n v="23.6"/>
    <n v="23.8"/>
    <n v="15.600000000000001"/>
    <n v="26.2"/>
    <n v="19.399999999999999"/>
    <n v="25.7"/>
    <n v="29.9"/>
    <n v="23.4"/>
    <n v="23.6"/>
    <n v="23.8"/>
    <n v="375.2"/>
  </r>
  <r>
    <x v="6"/>
    <x v="53"/>
    <x v="1"/>
    <x v="3"/>
    <x v="0"/>
    <s v="nil"/>
    <n v="3"/>
    <n v="1503"/>
    <n v="7486"/>
    <n v="21.48"/>
    <n v="-6.78"/>
    <n v="537"/>
    <n v="46"/>
    <n v="3"/>
    <n v="9"/>
    <n v="11"/>
    <n v="27"/>
    <n v="11"/>
    <n v="41"/>
    <n v="37"/>
    <n v="27.2"/>
    <n v="29"/>
    <n v="30.6"/>
    <n v="22"/>
    <n v="18.2"/>
    <n v="17.899999999999999"/>
    <n v="13.1"/>
    <n v="37"/>
    <n v="27.2"/>
    <n v="29"/>
    <n v="30.6"/>
    <n v="22"/>
    <n v="18.2"/>
    <n v="17.899999999999999"/>
    <n v="13.1"/>
    <n v="390"/>
  </r>
  <r>
    <x v="6"/>
    <x v="54"/>
    <x v="1"/>
    <x v="1"/>
    <x v="0"/>
    <s v="nil"/>
    <n v="3"/>
    <n v="1503"/>
    <n v="7486"/>
    <n v="21.48"/>
    <n v="-6.78"/>
    <n v="536"/>
    <n v="48"/>
    <n v="3"/>
    <n v="9"/>
    <n v="11"/>
    <n v="27"/>
    <n v="13"/>
    <n v="11"/>
    <n v="24.2"/>
    <n v="26.5"/>
    <n v="32.4"/>
    <n v="31.9"/>
    <n v="17.3"/>
    <n v="18.899999999999999"/>
    <n v="17.2"/>
    <n v="14"/>
    <n v="24.2"/>
    <n v="26.5"/>
    <n v="32.4"/>
    <n v="31.9"/>
    <n v="17.3"/>
    <n v="18.899999999999999"/>
    <n v="17.2"/>
    <n v="14"/>
    <n v="364.8"/>
  </r>
  <r>
    <x v="6"/>
    <x v="55"/>
    <x v="1"/>
    <x v="0"/>
    <x v="0"/>
    <s v="nil"/>
    <n v="4"/>
    <n v="1503"/>
    <n v="7486"/>
    <n v="21.48"/>
    <n v="-6.78"/>
    <n v="535"/>
    <n v="50"/>
    <n v="3"/>
    <n v="9"/>
    <n v="11"/>
    <n v="27"/>
    <n v="13"/>
    <n v="10"/>
    <n v="34.6"/>
    <n v="25.4"/>
    <n v="26.2"/>
    <n v="29.5"/>
    <n v="22.6"/>
    <n v="22.3"/>
    <n v="15.8"/>
    <n v="11.2"/>
    <n v="34.6"/>
    <n v="25.4"/>
    <n v="26.2"/>
    <n v="29.5"/>
    <n v="22.6"/>
    <n v="22.3"/>
    <n v="15.8"/>
    <n v="11.2"/>
    <n v="375.20000000000005"/>
  </r>
  <r>
    <x v="6"/>
    <x v="56"/>
    <x v="1"/>
    <x v="1"/>
    <x v="1"/>
    <s v="nil"/>
    <n v="4"/>
    <n v="1503"/>
    <n v="7486"/>
    <n v="21.48"/>
    <n v="-6.78"/>
    <n v="534"/>
    <n v="52"/>
    <n v="3"/>
    <n v="9"/>
    <n v="11"/>
    <n v="27"/>
    <n v="13"/>
    <n v="24"/>
    <n v="19"/>
    <n v="27.4"/>
    <n v="29"/>
    <n v="31.1"/>
    <n v="22.6"/>
    <n v="18.5"/>
    <n v="21.2"/>
    <n v="25.5"/>
    <n v="19"/>
    <n v="27.4"/>
    <n v="29"/>
    <n v="31.1"/>
    <n v="22.6"/>
    <n v="18.5"/>
    <n v="21.2"/>
    <n v="25.5"/>
    <n v="388.59999999999997"/>
  </r>
  <r>
    <x v="6"/>
    <x v="57"/>
    <x v="1"/>
    <x v="0"/>
    <x v="1"/>
    <s v="nil"/>
    <n v="4"/>
    <n v="1503"/>
    <n v="7486"/>
    <n v="21.48"/>
    <n v="-6.78"/>
    <n v="533"/>
    <n v="54"/>
    <n v="3"/>
    <n v="9"/>
    <n v="11"/>
    <n v="27"/>
    <n v="13"/>
    <n v="30"/>
    <n v="19.3"/>
    <n v="17.2"/>
    <n v="26.1"/>
    <n v="31.8"/>
    <n v="31"/>
    <n v="27.2"/>
    <n v="23.3"/>
    <n v="34.9"/>
    <n v="19.3"/>
    <n v="17.2"/>
    <n v="26.1"/>
    <n v="31.8"/>
    <n v="31"/>
    <n v="27.2"/>
    <n v="23.3"/>
    <n v="34.9"/>
    <n v="421.6"/>
  </r>
  <r>
    <x v="6"/>
    <x v="27"/>
    <x v="1"/>
    <x v="2"/>
    <x v="0"/>
    <s v="nil"/>
    <n v="4"/>
    <n v="1503"/>
    <n v="7486"/>
    <n v="21.48"/>
    <n v="-6.78"/>
    <n v="532"/>
    <n v="55"/>
    <n v="3"/>
    <n v="9"/>
    <n v="11"/>
    <n v="27"/>
    <n v="13"/>
    <n v="36"/>
    <n v="13.6"/>
    <n v="24"/>
    <n v="31.6"/>
    <n v="27.5"/>
    <n v="29"/>
    <n v="20.7"/>
    <n v="17.899999999999999"/>
    <n v="14.3"/>
    <n v="13.6"/>
    <n v="24"/>
    <n v="31.6"/>
    <n v="27.5"/>
    <n v="29"/>
    <n v="20.7"/>
    <n v="17.899999999999999"/>
    <n v="14.3"/>
    <n v="357.20000000000005"/>
  </r>
  <r>
    <x v="6"/>
    <x v="28"/>
    <x v="1"/>
    <x v="3"/>
    <x v="1"/>
    <s v="nil"/>
    <n v="4"/>
    <n v="1503"/>
    <n v="7486"/>
    <n v="21.48"/>
    <n v="-6.78"/>
    <n v="531"/>
    <n v="57"/>
    <n v="3"/>
    <n v="9"/>
    <n v="11"/>
    <n v="27"/>
    <n v="13"/>
    <n v="42"/>
    <n v="20.6"/>
    <n v="14.3"/>
    <n v="25.2"/>
    <n v="31"/>
    <n v="27.1"/>
    <n v="22.1"/>
    <n v="23.8"/>
    <n v="29.8"/>
    <n v="20.6"/>
    <n v="14.3"/>
    <n v="25.2"/>
    <n v="31"/>
    <n v="27.1"/>
    <n v="22.1"/>
    <n v="23.8"/>
    <n v="29.8"/>
    <n v="387.80000000000007"/>
  </r>
  <r>
    <x v="6"/>
    <x v="29"/>
    <x v="1"/>
    <x v="1"/>
    <x v="0"/>
    <s v="nil"/>
    <n v="4"/>
    <n v="1503"/>
    <n v="7486"/>
    <n v="21.48"/>
    <n v="-6.78"/>
    <n v="530"/>
    <n v="59"/>
    <n v="3"/>
    <n v="9"/>
    <n v="11"/>
    <n v="27"/>
    <n v="13"/>
    <n v="41"/>
    <n v="17.600000000000001"/>
    <n v="18.100000000000001"/>
    <n v="25.9"/>
    <n v="31.8"/>
    <n v="30.8"/>
    <n v="19.100000000000001"/>
    <n v="15.7"/>
    <n v="13.3"/>
    <n v="17.600000000000001"/>
    <n v="18.100000000000001"/>
    <n v="25.9"/>
    <n v="31.8"/>
    <n v="30.8"/>
    <n v="19.100000000000001"/>
    <n v="15.7"/>
    <n v="13.3"/>
    <n v="344.6"/>
  </r>
  <r>
    <x v="6"/>
    <x v="61"/>
    <x v="1"/>
    <x v="3"/>
    <x v="0"/>
    <s v="nil"/>
    <n v="4"/>
    <n v="1503"/>
    <n v="7486"/>
    <n v="21.48"/>
    <n v="-6.78"/>
    <n v="529"/>
    <n v="62"/>
    <n v="3"/>
    <n v="9"/>
    <n v="11"/>
    <n v="27"/>
    <n v="13"/>
    <n v="55"/>
    <n v="12.7"/>
    <n v="30.4"/>
    <n v="28"/>
    <n v="29.5"/>
    <n v="22.6"/>
    <n v="15.8"/>
    <n v="16.3"/>
    <n v="11.7"/>
    <n v="12.7"/>
    <n v="30.4"/>
    <n v="28"/>
    <n v="29.5"/>
    <n v="22.6"/>
    <n v="15.8"/>
    <n v="16.3"/>
    <n v="11.7"/>
    <n v="334"/>
  </r>
  <r>
    <x v="6"/>
    <x v="62"/>
    <x v="1"/>
    <x v="2"/>
    <x v="1"/>
    <s v="nil"/>
    <n v="4"/>
    <n v="1503"/>
    <n v="7486"/>
    <n v="21.48"/>
    <n v="-6.78"/>
    <n v="528"/>
    <n v="64"/>
    <n v="3"/>
    <n v="9"/>
    <n v="11"/>
    <n v="27"/>
    <n v="14"/>
    <n v="2"/>
    <n v="22.4"/>
    <n v="24.4"/>
    <n v="31.6"/>
    <n v="33.1"/>
    <n v="26.5"/>
    <n v="17.399999999999999"/>
    <n v="22.8"/>
    <n v="21.8"/>
    <n v="22.4"/>
    <n v="24.4"/>
    <n v="31.6"/>
    <n v="33.1"/>
    <n v="26.5"/>
    <n v="17.399999999999999"/>
    <n v="22.8"/>
    <n v="21.8"/>
    <n v="400.00000000000006"/>
  </r>
  <r>
    <x v="7"/>
    <x v="0"/>
    <x v="0"/>
    <x v="0"/>
    <x v="0"/>
    <s v="150N"/>
    <n v="1"/>
    <n v="1503"/>
    <n v="7486"/>
    <n v="21.48"/>
    <n v="-6.78"/>
    <n v="560"/>
    <n v="1"/>
    <n v="3"/>
    <n v="9"/>
    <n v="12"/>
    <n v="4"/>
    <n v="6"/>
    <n v="55"/>
    <n v="24.8"/>
    <n v="27.4"/>
    <n v="28.5"/>
    <n v="18.3"/>
    <n v="18.600000000000001"/>
    <n v="21.9"/>
    <n v="18.399999999999999"/>
    <n v="17.8"/>
    <n v="24.8"/>
    <n v="27.4"/>
    <n v="28.5"/>
    <n v="18.3"/>
    <n v="18.600000000000001"/>
    <n v="21.9"/>
    <n v="18.399999999999999"/>
    <n v="17.8"/>
    <n v="351.40000000000003"/>
  </r>
  <r>
    <x v="7"/>
    <x v="32"/>
    <x v="1"/>
    <x v="0"/>
    <x v="0"/>
    <s v="nil"/>
    <n v="1"/>
    <n v="1503"/>
    <n v="7486"/>
    <n v="21.48"/>
    <n v="-6.78"/>
    <n v="559"/>
    <n v="2"/>
    <n v="3"/>
    <n v="9"/>
    <n v="12"/>
    <n v="4"/>
    <n v="7"/>
    <n v="0"/>
    <n v="32.799999999999997"/>
    <n v="32.700000000000003"/>
    <n v="30.5"/>
    <n v="28.6"/>
    <n v="23.7"/>
    <n v="19.2"/>
    <n v="18"/>
    <n v="21.6"/>
    <n v="32.799999999999997"/>
    <n v="32.700000000000003"/>
    <n v="30.5"/>
    <n v="28.6"/>
    <n v="23.7"/>
    <n v="19.2"/>
    <n v="18"/>
    <n v="21.6"/>
    <n v="414.19999999999993"/>
  </r>
  <r>
    <x v="7"/>
    <x v="1"/>
    <x v="1"/>
    <x v="0"/>
    <x v="1"/>
    <s v="nil"/>
    <n v="1"/>
    <n v="1503"/>
    <n v="7486"/>
    <n v="21.48"/>
    <n v="-6.78"/>
    <n v="558"/>
    <n v="3"/>
    <n v="3"/>
    <n v="9"/>
    <n v="12"/>
    <n v="4"/>
    <n v="7"/>
    <n v="6"/>
    <n v="18.399999999999999"/>
    <n v="18.8"/>
    <n v="13.4"/>
    <n v="16.8"/>
    <n v="22.3"/>
    <n v="27"/>
    <n v="25.6"/>
    <n v="36.4"/>
    <n v="18.399999999999999"/>
    <n v="18.8"/>
    <n v="13.4"/>
    <n v="16.8"/>
    <n v="22.3"/>
    <n v="27"/>
    <n v="25.6"/>
    <n v="36.4"/>
    <n v="357.40000000000003"/>
  </r>
  <r>
    <x v="7"/>
    <x v="33"/>
    <x v="0"/>
    <x v="0"/>
    <x v="1"/>
    <s v="150N"/>
    <n v="1"/>
    <n v="1503"/>
    <n v="7486"/>
    <n v="21.48"/>
    <n v="-6.78"/>
    <n v="557"/>
    <n v="4"/>
    <n v="3"/>
    <n v="9"/>
    <n v="12"/>
    <n v="4"/>
    <n v="7"/>
    <n v="11"/>
    <n v="13.9"/>
    <n v="10.3"/>
    <n v="23.2"/>
    <n v="24.3"/>
    <n v="25.7"/>
    <n v="20.2"/>
    <n v="23.7"/>
    <n v="31.9"/>
    <n v="13.9"/>
    <n v="10.3"/>
    <n v="23.2"/>
    <n v="24.3"/>
    <n v="25.7"/>
    <n v="20.2"/>
    <n v="23.7"/>
    <n v="31.9"/>
    <n v="346.40000000000003"/>
  </r>
  <r>
    <x v="7"/>
    <x v="2"/>
    <x v="1"/>
    <x v="1"/>
    <x v="0"/>
    <s v="nil"/>
    <n v="1"/>
    <n v="1503"/>
    <n v="7486"/>
    <n v="21.48"/>
    <n v="-6.78"/>
    <n v="556"/>
    <n v="5"/>
    <n v="3"/>
    <n v="9"/>
    <n v="12"/>
    <n v="4"/>
    <n v="7"/>
    <n v="17"/>
    <n v="16.899999999999999"/>
    <n v="11.1"/>
    <n v="26.3"/>
    <n v="25.6"/>
    <n v="21.7"/>
    <n v="24.8"/>
    <n v="17.7"/>
    <n v="26.1"/>
    <n v="16.899999999999999"/>
    <n v="11.1"/>
    <n v="26.3"/>
    <n v="25.6"/>
    <n v="21.7"/>
    <n v="24.8"/>
    <n v="17.7"/>
    <n v="26.1"/>
    <n v="340.4"/>
  </r>
  <r>
    <x v="7"/>
    <x v="34"/>
    <x v="0"/>
    <x v="1"/>
    <x v="0"/>
    <s v="150N"/>
    <n v="1"/>
    <n v="1503"/>
    <n v="7486"/>
    <n v="21.48"/>
    <n v="-6.78"/>
    <n v="555"/>
    <n v="6"/>
    <n v="3"/>
    <n v="9"/>
    <n v="12"/>
    <n v="4"/>
    <n v="7"/>
    <n v="22"/>
    <n v="15.6"/>
    <n v="34.4"/>
    <n v="31.2"/>
    <n v="29.1"/>
    <n v="28.9"/>
    <n v="15.5"/>
    <n v="16.7"/>
    <n v="20.2"/>
    <n v="15.600000000000001"/>
    <n v="34.4"/>
    <n v="31.2"/>
    <n v="29.1"/>
    <n v="28.9"/>
    <n v="15.5"/>
    <n v="16.7"/>
    <n v="20.2"/>
    <n v="383.2"/>
  </r>
  <r>
    <x v="7"/>
    <x v="3"/>
    <x v="0"/>
    <x v="1"/>
    <x v="1"/>
    <s v="150N"/>
    <n v="1"/>
    <n v="1503"/>
    <n v="7486"/>
    <n v="21.48"/>
    <n v="-6.78"/>
    <n v="554"/>
    <n v="7"/>
    <n v="3"/>
    <n v="9"/>
    <n v="12"/>
    <n v="4"/>
    <n v="7"/>
    <n v="27"/>
    <n v="25.4"/>
    <n v="30.8"/>
    <n v="32.5"/>
    <n v="34.1"/>
    <n v="28.3"/>
    <n v="29.1"/>
    <n v="23.7"/>
    <n v="30.4"/>
    <n v="25.4"/>
    <n v="30.8"/>
    <n v="32.5"/>
    <n v="34.1"/>
    <n v="28.3"/>
    <n v="29.1"/>
    <n v="23.7"/>
    <n v="30.4"/>
    <n v="468.6"/>
  </r>
  <r>
    <x v="7"/>
    <x v="35"/>
    <x v="1"/>
    <x v="1"/>
    <x v="1"/>
    <s v="nil"/>
    <n v="1"/>
    <n v="1503"/>
    <n v="7486"/>
    <n v="21.48"/>
    <n v="-6.78"/>
    <n v="553"/>
    <n v="8"/>
    <n v="3"/>
    <n v="9"/>
    <n v="12"/>
    <n v="4"/>
    <n v="7"/>
    <n v="33"/>
    <n v="22"/>
    <n v="23.4"/>
    <n v="29.7"/>
    <n v="31.6"/>
    <n v="29.3"/>
    <n v="29.5"/>
    <n v="27.5"/>
    <n v="36.9"/>
    <n v="22"/>
    <n v="23.4"/>
    <n v="29.7"/>
    <n v="31.6"/>
    <n v="29.3"/>
    <n v="29.5"/>
    <n v="27.5"/>
    <n v="36.9"/>
    <n v="459.8"/>
  </r>
  <r>
    <x v="7"/>
    <x v="4"/>
    <x v="0"/>
    <x v="2"/>
    <x v="0"/>
    <s v="150N"/>
    <n v="1"/>
    <n v="1503"/>
    <n v="7486"/>
    <n v="21.48"/>
    <n v="-6.78"/>
    <n v="552"/>
    <n v="9"/>
    <n v="3"/>
    <n v="9"/>
    <n v="12"/>
    <n v="4"/>
    <n v="7"/>
    <n v="30"/>
    <n v="25.5"/>
    <n v="20.6"/>
    <n v="21.3"/>
    <n v="27.9"/>
    <n v="27.8"/>
    <n v="20.9"/>
    <n v="15.8"/>
    <n v="17.100000000000001"/>
    <n v="25.5"/>
    <n v="20.6"/>
    <n v="21.3"/>
    <n v="27.9"/>
    <n v="27.8"/>
    <n v="20.9"/>
    <n v="15.8"/>
    <n v="17.100000000000001"/>
    <n v="353.8"/>
  </r>
  <r>
    <x v="7"/>
    <x v="36"/>
    <x v="1"/>
    <x v="2"/>
    <x v="0"/>
    <s v="nil"/>
    <n v="1"/>
    <n v="1503"/>
    <n v="7486"/>
    <n v="21.48"/>
    <n v="-6.78"/>
    <n v="551"/>
    <n v="10"/>
    <n v="3"/>
    <n v="9"/>
    <n v="12"/>
    <n v="4"/>
    <n v="7"/>
    <n v="43"/>
    <n v="28.6"/>
    <n v="10.199999999999999"/>
    <n v="12.4"/>
    <n v="13.4"/>
    <n v="16.3"/>
    <n v="19.100000000000001"/>
    <n v="19.5"/>
    <n v="23.8"/>
    <n v="28.6"/>
    <n v="10.199999999999999"/>
    <n v="12.4"/>
    <n v="13.4"/>
    <n v="16.3"/>
    <n v="19.100000000000001"/>
    <n v="19.5"/>
    <n v="23.8"/>
    <n v="286.60000000000002"/>
  </r>
  <r>
    <x v="7"/>
    <x v="5"/>
    <x v="0"/>
    <x v="3"/>
    <x v="0"/>
    <s v="150N"/>
    <n v="1"/>
    <n v="1503"/>
    <n v="7486"/>
    <n v="21.48"/>
    <n v="-6.78"/>
    <n v="550"/>
    <n v="11"/>
    <n v="3"/>
    <n v="9"/>
    <n v="12"/>
    <n v="4"/>
    <n v="7"/>
    <n v="41"/>
    <n v="33.200000000000003"/>
    <n v="31.5"/>
    <n v="27.3"/>
    <n v="27"/>
    <n v="24.2"/>
    <n v="21.3"/>
    <n v="17"/>
    <n v="17.5"/>
    <n v="33.200000000000003"/>
    <n v="31.5"/>
    <n v="27.3"/>
    <n v="27"/>
    <n v="24.2"/>
    <n v="21.3"/>
    <n v="17"/>
    <n v="17.5"/>
    <n v="398"/>
  </r>
  <r>
    <x v="7"/>
    <x v="37"/>
    <x v="1"/>
    <x v="3"/>
    <x v="0"/>
    <s v="nil"/>
    <n v="1"/>
    <n v="1503"/>
    <n v="7486"/>
    <n v="21.48"/>
    <n v="-6.78"/>
    <n v="549"/>
    <n v="12"/>
    <n v="3"/>
    <n v="9"/>
    <n v="12"/>
    <n v="4"/>
    <n v="7"/>
    <n v="54"/>
    <n v="28.8"/>
    <n v="28.8"/>
    <n v="27.1"/>
    <n v="27.6"/>
    <n v="25.7"/>
    <n v="22.1"/>
    <n v="17.7"/>
    <n v="19.8"/>
    <n v="28.8"/>
    <n v="28.8"/>
    <n v="27.1"/>
    <n v="27.6"/>
    <n v="25.7"/>
    <n v="22.1"/>
    <n v="17.7"/>
    <n v="19.8"/>
    <n v="395.2"/>
  </r>
  <r>
    <x v="7"/>
    <x v="6"/>
    <x v="1"/>
    <x v="3"/>
    <x v="1"/>
    <s v="nil"/>
    <n v="1"/>
    <n v="1503"/>
    <n v="7486"/>
    <n v="21.48"/>
    <n v="-6.78"/>
    <n v="548"/>
    <n v="13"/>
    <n v="3"/>
    <n v="9"/>
    <n v="12"/>
    <n v="4"/>
    <n v="7"/>
    <n v="51"/>
    <n v="6.8"/>
    <n v="11.7"/>
    <n v="20.3"/>
    <n v="13.1"/>
    <n v="17"/>
    <n v="22"/>
    <n v="25.9"/>
    <n v="33.799999999999997"/>
    <n v="6.8"/>
    <n v="11.7"/>
    <n v="20.3"/>
    <n v="13.1"/>
    <n v="17"/>
    <n v="22"/>
    <n v="25.9"/>
    <n v="33.799999999999997"/>
    <n v="301.20000000000005"/>
  </r>
  <r>
    <x v="7"/>
    <x v="38"/>
    <x v="0"/>
    <x v="3"/>
    <x v="1"/>
    <s v="150N"/>
    <n v="1"/>
    <n v="1503"/>
    <n v="7486"/>
    <n v="21.48"/>
    <n v="-6.78"/>
    <n v="547"/>
    <n v="14"/>
    <n v="3"/>
    <n v="9"/>
    <n v="12"/>
    <n v="4"/>
    <n v="8"/>
    <n v="5"/>
    <n v="24.2"/>
    <n v="26.8"/>
    <n v="21"/>
    <n v="22.9"/>
    <n v="23.8"/>
    <n v="23.4"/>
    <n v="25.2"/>
    <n v="36.4"/>
    <n v="24.2"/>
    <n v="26.8"/>
    <n v="21"/>
    <n v="22.9"/>
    <n v="23.8"/>
    <n v="23.4"/>
    <n v="25.2"/>
    <n v="36.4"/>
    <n v="407.4"/>
  </r>
  <r>
    <x v="7"/>
    <x v="7"/>
    <x v="0"/>
    <x v="2"/>
    <x v="1"/>
    <s v="150N"/>
    <n v="1"/>
    <n v="1503"/>
    <n v="7486"/>
    <n v="21.48"/>
    <n v="-6.78"/>
    <n v="546"/>
    <n v="15"/>
    <n v="3"/>
    <n v="9"/>
    <n v="12"/>
    <n v="4"/>
    <n v="8"/>
    <n v="11"/>
    <n v="33.6"/>
    <n v="25.4"/>
    <n v="24.4"/>
    <n v="26.3"/>
    <n v="21.6"/>
    <n v="22.3"/>
    <n v="23"/>
    <n v="34"/>
    <n v="33.6"/>
    <n v="25.4"/>
    <n v="24.4"/>
    <n v="26.3"/>
    <n v="21.6"/>
    <n v="22.3"/>
    <n v="23"/>
    <n v="34"/>
    <n v="421.20000000000005"/>
  </r>
  <r>
    <x v="7"/>
    <x v="39"/>
    <x v="1"/>
    <x v="2"/>
    <x v="1"/>
    <s v="nil"/>
    <n v="1"/>
    <n v="1503"/>
    <n v="7486"/>
    <n v="21.48"/>
    <n v="-6.78"/>
    <n v="545"/>
    <n v="16"/>
    <n v="3"/>
    <n v="9"/>
    <n v="12"/>
    <n v="4"/>
    <n v="8"/>
    <n v="16"/>
    <n v="28.5"/>
    <n v="28"/>
    <n v="27.6"/>
    <n v="23.8"/>
    <n v="24.9"/>
    <n v="20.8"/>
    <n v="24"/>
    <n v="34"/>
    <n v="28.5"/>
    <n v="28"/>
    <n v="27.6"/>
    <n v="23.8"/>
    <n v="24.9"/>
    <n v="20.8"/>
    <n v="24"/>
    <n v="34"/>
    <n v="423.2"/>
  </r>
  <r>
    <x v="7"/>
    <x v="8"/>
    <x v="1"/>
    <x v="0"/>
    <x v="1"/>
    <s v="nil"/>
    <n v="2"/>
    <n v="1503"/>
    <n v="7486"/>
    <n v="21.48"/>
    <n v="-6.78"/>
    <n v="544"/>
    <n v="17"/>
    <n v="3"/>
    <n v="9"/>
    <n v="12"/>
    <n v="4"/>
    <n v="8"/>
    <n v="22"/>
    <n v="22.4"/>
    <n v="33.5"/>
    <n v="28.6"/>
    <n v="18.5"/>
    <n v="27.9"/>
    <n v="17.600000000000001"/>
    <n v="19"/>
    <n v="26"/>
    <n v="22.4"/>
    <n v="33.5"/>
    <n v="28.6"/>
    <n v="18.5"/>
    <n v="27.9"/>
    <n v="17.600000000000001"/>
    <n v="19"/>
    <n v="26"/>
    <n v="387"/>
  </r>
  <r>
    <x v="7"/>
    <x v="40"/>
    <x v="0"/>
    <x v="0"/>
    <x v="1"/>
    <s v="150N"/>
    <n v="2"/>
    <n v="1503"/>
    <n v="7486"/>
    <n v="21.48"/>
    <n v="-6.78"/>
    <n v="543"/>
    <n v="18"/>
    <n v="3"/>
    <n v="9"/>
    <n v="12"/>
    <n v="4"/>
    <n v="8"/>
    <n v="27"/>
    <n v="29"/>
    <n v="28.8"/>
    <n v="22.1"/>
    <n v="23.4"/>
    <n v="27.7"/>
    <n v="24.1"/>
    <n v="23.6"/>
    <n v="26.9"/>
    <n v="29"/>
    <n v="28.8"/>
    <n v="22.1"/>
    <n v="23.4"/>
    <n v="27.7"/>
    <n v="24.1"/>
    <n v="23.6"/>
    <n v="26.9"/>
    <n v="411.2"/>
  </r>
  <r>
    <x v="7"/>
    <x v="9"/>
    <x v="1"/>
    <x v="3"/>
    <x v="1"/>
    <s v="nil"/>
    <n v="2"/>
    <n v="1503"/>
    <n v="7486"/>
    <n v="21.48"/>
    <n v="-6.78"/>
    <n v="542"/>
    <n v="19"/>
    <n v="3"/>
    <n v="9"/>
    <n v="12"/>
    <n v="4"/>
    <n v="8"/>
    <n v="32"/>
    <n v="25.2"/>
    <n v="27.9"/>
    <n v="29.9"/>
    <n v="25.3"/>
    <n v="27.7"/>
    <n v="23.7"/>
    <n v="24.8"/>
    <n v="34.299999999999997"/>
    <n v="25.2"/>
    <n v="27.9"/>
    <n v="29.9"/>
    <n v="25.3"/>
    <n v="27.7"/>
    <n v="23.7"/>
    <n v="24.8"/>
    <n v="34.299999999999997"/>
    <n v="437.6"/>
  </r>
  <r>
    <x v="7"/>
    <x v="41"/>
    <x v="0"/>
    <x v="3"/>
    <x v="1"/>
    <s v="150N"/>
    <n v="2"/>
    <n v="1503"/>
    <n v="7486"/>
    <n v="21.48"/>
    <n v="-6.78"/>
    <n v="541"/>
    <n v="20"/>
    <n v="3"/>
    <n v="9"/>
    <n v="12"/>
    <n v="4"/>
    <n v="8"/>
    <n v="37"/>
    <n v="19.600000000000001"/>
    <n v="19.100000000000001"/>
    <n v="25.1"/>
    <n v="29.3"/>
    <n v="22.7"/>
    <n v="20.7"/>
    <n v="21.2"/>
    <n v="32.799999999999997"/>
    <n v="19.600000000000001"/>
    <n v="19.100000000000001"/>
    <n v="25.1"/>
    <n v="29.3"/>
    <n v="22.7"/>
    <n v="20.7"/>
    <n v="21.2"/>
    <n v="32.799999999999997"/>
    <n v="381"/>
  </r>
  <r>
    <x v="7"/>
    <x v="10"/>
    <x v="1"/>
    <x v="2"/>
    <x v="0"/>
    <s v="nil"/>
    <n v="2"/>
    <n v="1503"/>
    <n v="7486"/>
    <n v="21.48"/>
    <n v="-6.78"/>
    <n v="540"/>
    <n v="21"/>
    <n v="3"/>
    <n v="9"/>
    <n v="12"/>
    <n v="4"/>
    <n v="8"/>
    <n v="42"/>
    <n v="35.700000000000003"/>
    <n v="30"/>
    <n v="23.1"/>
    <n v="28.4"/>
    <n v="22.4"/>
    <n v="19.399999999999999"/>
    <n v="16.399999999999999"/>
    <n v="18.399999999999999"/>
    <n v="35.700000000000003"/>
    <n v="30"/>
    <n v="23.1"/>
    <n v="28.4"/>
    <n v="22.4"/>
    <n v="19.399999999999999"/>
    <n v="16.399999999999999"/>
    <n v="18.399999999999999"/>
    <n v="387.60000000000008"/>
  </r>
  <r>
    <x v="7"/>
    <x v="42"/>
    <x v="0"/>
    <x v="2"/>
    <x v="0"/>
    <s v="150N"/>
    <n v="2"/>
    <n v="1503"/>
    <n v="7486"/>
    <n v="21.48"/>
    <n v="-6.78"/>
    <n v="539"/>
    <n v="22"/>
    <n v="3"/>
    <n v="9"/>
    <n v="12"/>
    <n v="4"/>
    <n v="8"/>
    <n v="40"/>
    <n v="30.5"/>
    <n v="14.8"/>
    <n v="20.3"/>
    <n v="20.9"/>
    <n v="18.8"/>
    <n v="21.4"/>
    <n v="17.399999999999999"/>
    <n v="17.100000000000001"/>
    <n v="30.5"/>
    <n v="14.8"/>
    <n v="20.3"/>
    <n v="20.9"/>
    <n v="18.8"/>
    <n v="21.4"/>
    <n v="17.399999999999999"/>
    <n v="17.100000000000001"/>
    <n v="322.39999999999998"/>
  </r>
  <r>
    <x v="7"/>
    <x v="11"/>
    <x v="0"/>
    <x v="1"/>
    <x v="1"/>
    <s v="150N"/>
    <n v="2"/>
    <n v="1503"/>
    <n v="7486"/>
    <n v="21.48"/>
    <n v="-6.78"/>
    <n v="538"/>
    <n v="23"/>
    <n v="3"/>
    <n v="9"/>
    <n v="12"/>
    <n v="4"/>
    <n v="8"/>
    <n v="53"/>
    <n v="31.9"/>
    <n v="28.4"/>
    <n v="28.4"/>
    <n v="29"/>
    <n v="28.4"/>
    <n v="25.7"/>
    <n v="23.9"/>
    <n v="27.6"/>
    <n v="31.9"/>
    <n v="28.4"/>
    <n v="28.4"/>
    <n v="29"/>
    <n v="28.4"/>
    <n v="25.7"/>
    <n v="23.9"/>
    <n v="27.6"/>
    <n v="446.59999999999997"/>
  </r>
  <r>
    <x v="7"/>
    <x v="43"/>
    <x v="1"/>
    <x v="1"/>
    <x v="1"/>
    <s v="nil"/>
    <n v="2"/>
    <n v="1503"/>
    <n v="7486"/>
    <n v="21.48"/>
    <n v="-6.78"/>
    <n v="537"/>
    <n v="24"/>
    <n v="3"/>
    <n v="9"/>
    <n v="12"/>
    <n v="4"/>
    <n v="9"/>
    <n v="0"/>
    <n v="26.7"/>
    <n v="16.8"/>
    <n v="20.2"/>
    <n v="24.8"/>
    <n v="26.4"/>
    <n v="21.1"/>
    <n v="25.5"/>
    <n v="29.1"/>
    <n v="26.7"/>
    <n v="16.8"/>
    <n v="20.2"/>
    <n v="24.8"/>
    <n v="26.4"/>
    <n v="21.1"/>
    <n v="25.5"/>
    <n v="29.1"/>
    <n v="381.2"/>
  </r>
  <r>
    <x v="7"/>
    <x v="12"/>
    <x v="1"/>
    <x v="0"/>
    <x v="0"/>
    <s v="nil"/>
    <n v="2"/>
    <n v="1503"/>
    <n v="7486"/>
    <n v="21.48"/>
    <n v="-6.78"/>
    <n v="536"/>
    <n v="25"/>
    <n v="3"/>
    <n v="9"/>
    <n v="12"/>
    <n v="4"/>
    <n v="9"/>
    <n v="6"/>
    <n v="31.8"/>
    <n v="29.7"/>
    <n v="25.6"/>
    <n v="20.399999999999999"/>
    <n v="27"/>
    <n v="24.7"/>
    <n v="17.899999999999999"/>
    <n v="18.600000000000001"/>
    <n v="31.8"/>
    <n v="29.7"/>
    <n v="25.6"/>
    <n v="20.399999999999999"/>
    <n v="27"/>
    <n v="24.7"/>
    <n v="17.899999999999999"/>
    <n v="18.600000000000001"/>
    <n v="391.4"/>
  </r>
  <r>
    <x v="7"/>
    <x v="44"/>
    <x v="0"/>
    <x v="0"/>
    <x v="0"/>
    <s v="150N"/>
    <n v="2"/>
    <n v="1503"/>
    <n v="7486"/>
    <n v="21.48"/>
    <n v="-6.78"/>
    <n v="535"/>
    <n v="26"/>
    <n v="3"/>
    <n v="9"/>
    <n v="12"/>
    <n v="4"/>
    <n v="9"/>
    <n v="13"/>
    <n v="34.700000000000003"/>
    <n v="31.6"/>
    <n v="28.4"/>
    <n v="23"/>
    <n v="16.5"/>
    <n v="19.5"/>
    <n v="19.2"/>
    <n v="18.399999999999999"/>
    <n v="34.700000000000003"/>
    <n v="31.6"/>
    <n v="28.4"/>
    <n v="23"/>
    <n v="16.5"/>
    <n v="19.5"/>
    <n v="19.2"/>
    <n v="18.399999999999999"/>
    <n v="382.6"/>
  </r>
  <r>
    <x v="7"/>
    <x v="13"/>
    <x v="1"/>
    <x v="1"/>
    <x v="0"/>
    <s v="nil"/>
    <n v="2"/>
    <n v="1503"/>
    <n v="7486"/>
    <n v="21.48"/>
    <n v="-6.78"/>
    <n v="534"/>
    <n v="27"/>
    <n v="3"/>
    <n v="9"/>
    <n v="12"/>
    <n v="4"/>
    <n v="9"/>
    <n v="11"/>
    <n v="22.1"/>
    <n v="23.8"/>
    <n v="33.799999999999997"/>
    <n v="27.1"/>
    <n v="26.6"/>
    <n v="18.3"/>
    <n v="17.100000000000001"/>
    <n v="18.899999999999999"/>
    <n v="22.1"/>
    <n v="23.8"/>
    <n v="33.799999999999997"/>
    <n v="27.1"/>
    <n v="26.6"/>
    <n v="18.3"/>
    <n v="17.100000000000001"/>
    <n v="18.899999999999999"/>
    <n v="375.40000000000003"/>
  </r>
  <r>
    <x v="7"/>
    <x v="45"/>
    <x v="0"/>
    <x v="1"/>
    <x v="0"/>
    <s v="150N"/>
    <n v="2"/>
    <n v="1503"/>
    <n v="7486"/>
    <n v="21.48"/>
    <n v="-6.78"/>
    <n v="533"/>
    <n v="28"/>
    <n v="3"/>
    <n v="9"/>
    <n v="12"/>
    <n v="4"/>
    <n v="9"/>
    <n v="30"/>
    <n v="16.600000000000001"/>
    <n v="20.7"/>
    <n v="28.7"/>
    <n v="24.1"/>
    <n v="24.6"/>
    <n v="14.8"/>
    <n v="16.5"/>
    <n v="18.3"/>
    <n v="16.600000000000001"/>
    <n v="20.7"/>
    <n v="28.7"/>
    <n v="24.1"/>
    <n v="24.6"/>
    <n v="14.8"/>
    <n v="16.5"/>
    <n v="18.3"/>
    <n v="328.6"/>
  </r>
  <r>
    <x v="7"/>
    <x v="14"/>
    <x v="0"/>
    <x v="2"/>
    <x v="1"/>
    <s v="150N"/>
    <n v="2"/>
    <n v="1503"/>
    <n v="7486"/>
    <n v="21.48"/>
    <n v="-6.78"/>
    <n v="532"/>
    <n v="29"/>
    <n v="3"/>
    <n v="9"/>
    <n v="12"/>
    <n v="4"/>
    <n v="9"/>
    <n v="44"/>
    <n v="18.600000000000001"/>
    <n v="29.6"/>
    <n v="33.9"/>
    <n v="28.2"/>
    <n v="25.3"/>
    <n v="19.600000000000001"/>
    <n v="25.8"/>
    <n v="28.3"/>
    <n v="18.600000000000001"/>
    <n v="29.6"/>
    <n v="33.9"/>
    <n v="28.2"/>
    <n v="25.3"/>
    <n v="19.600000000000001"/>
    <n v="25.8"/>
    <n v="28.3"/>
    <n v="418.6"/>
  </r>
  <r>
    <x v="7"/>
    <x v="63"/>
    <x v="1"/>
    <x v="2"/>
    <x v="1"/>
    <s v="nil"/>
    <n v="2"/>
    <n v="1503"/>
    <n v="7486"/>
    <n v="21.48"/>
    <n v="-6.78"/>
    <n v="531"/>
    <n v="30"/>
    <n v="3"/>
    <n v="9"/>
    <n v="12"/>
    <n v="4"/>
    <n v="9"/>
    <n v="51"/>
    <n v="31.8"/>
    <n v="24.8"/>
    <n v="22"/>
    <n v="15.7"/>
    <n v="24.3"/>
    <n v="21.7"/>
    <n v="22.3"/>
    <n v="29.3"/>
    <n v="31.8"/>
    <n v="24.8"/>
    <n v="22"/>
    <n v="15.7"/>
    <n v="24.3"/>
    <n v="21.7"/>
    <n v="22.3"/>
    <n v="29.3"/>
    <n v="383.8"/>
  </r>
  <r>
    <x v="7"/>
    <x v="15"/>
    <x v="0"/>
    <x v="3"/>
    <x v="0"/>
    <s v="150N"/>
    <n v="2"/>
    <n v="1503"/>
    <n v="7486"/>
    <n v="21.48"/>
    <n v="-6.78"/>
    <n v="530"/>
    <n v="31"/>
    <n v="3"/>
    <n v="9"/>
    <n v="12"/>
    <n v="4"/>
    <n v="10"/>
    <n v="0"/>
    <n v="21.8"/>
    <n v="17.399999999999999"/>
    <n v="17.399999999999999"/>
    <n v="25.3"/>
    <n v="16.100000000000001"/>
    <n v="18.7"/>
    <n v="17.8"/>
    <n v="17"/>
    <n v="21.8"/>
    <n v="17.399999999999999"/>
    <n v="17.399999999999999"/>
    <n v="25.3"/>
    <n v="16.100000000000001"/>
    <n v="18.7"/>
    <n v="17.8"/>
    <n v="17"/>
    <n v="303"/>
  </r>
  <r>
    <x v="7"/>
    <x v="46"/>
    <x v="1"/>
    <x v="3"/>
    <x v="0"/>
    <s v="nil"/>
    <n v="2"/>
    <n v="1503"/>
    <n v="7486"/>
    <n v="21.48"/>
    <n v="-6.78"/>
    <n v="529"/>
    <n v="32"/>
    <n v="3"/>
    <n v="9"/>
    <n v="12"/>
    <n v="4"/>
    <n v="10"/>
    <n v="7"/>
    <n v="35.299999999999997"/>
    <n v="31.4"/>
    <n v="28.4"/>
    <n v="26.5"/>
    <n v="19.899999999999999"/>
    <n v="22.7"/>
    <n v="17.5"/>
    <n v="17"/>
    <n v="35.299999999999997"/>
    <n v="31.4"/>
    <n v="28.4"/>
    <n v="26.5"/>
    <n v="19.899999999999999"/>
    <n v="22.7"/>
    <n v="17.5"/>
    <n v="17"/>
    <n v="397.4"/>
  </r>
  <r>
    <x v="7"/>
    <x v="16"/>
    <x v="0"/>
    <x v="3"/>
    <x v="1"/>
    <s v="150N"/>
    <n v="3"/>
    <n v="1503"/>
    <n v="7486"/>
    <n v="21.48"/>
    <n v="-6.78"/>
    <n v="528"/>
    <n v="33"/>
    <n v="3"/>
    <n v="9"/>
    <n v="12"/>
    <n v="4"/>
    <n v="10"/>
    <n v="15"/>
    <n v="37.6"/>
    <n v="33.299999999999997"/>
    <n v="29.5"/>
    <n v="30.7"/>
    <n v="21.4"/>
    <n v="24.8"/>
    <n v="25.8"/>
    <n v="34"/>
    <n v="37.6"/>
    <n v="33.299999999999997"/>
    <n v="29.5"/>
    <n v="30.7"/>
    <n v="21.4"/>
    <n v="24.8"/>
    <n v="25.8"/>
    <n v="34"/>
    <n v="474.20000000000005"/>
  </r>
  <r>
    <x v="7"/>
    <x v="47"/>
    <x v="1"/>
    <x v="3"/>
    <x v="1"/>
    <s v="nil"/>
    <n v="3"/>
    <n v="1503"/>
    <n v="7486"/>
    <n v="21.48"/>
    <n v="-6.78"/>
    <n v="527"/>
    <n v="34"/>
    <n v="3"/>
    <n v="9"/>
    <n v="12"/>
    <n v="4"/>
    <n v="10"/>
    <n v="22"/>
    <n v="33.799999999999997"/>
    <n v="25.9"/>
    <n v="22.8"/>
    <n v="28.9"/>
    <n v="18.600000000000001"/>
    <n v="21.9"/>
    <n v="21.8"/>
    <n v="34"/>
    <n v="33.799999999999997"/>
    <n v="25.9"/>
    <n v="22.8"/>
    <n v="28.9"/>
    <n v="18.600000000000001"/>
    <n v="21.9"/>
    <n v="21.8"/>
    <n v="34"/>
    <n v="415.40000000000003"/>
  </r>
  <r>
    <x v="7"/>
    <x v="17"/>
    <x v="1"/>
    <x v="2"/>
    <x v="0"/>
    <s v="nil"/>
    <n v="3"/>
    <n v="1503"/>
    <n v="7486"/>
    <n v="21.48"/>
    <n v="-6.78"/>
    <n v="526"/>
    <n v="35"/>
    <n v="3"/>
    <n v="9"/>
    <n v="12"/>
    <n v="4"/>
    <n v="10"/>
    <n v="20"/>
    <n v="28.3"/>
    <n v="22.6"/>
    <n v="28.7"/>
    <n v="26.6"/>
    <n v="24.7"/>
    <n v="17.8"/>
    <n v="16.8"/>
    <n v="17.3"/>
    <n v="28.3"/>
    <n v="22.6"/>
    <n v="28.7"/>
    <n v="26.6"/>
    <n v="24.7"/>
    <n v="17.8"/>
    <n v="16.8"/>
    <n v="17.3"/>
    <n v="365.60000000000008"/>
  </r>
  <r>
    <x v="7"/>
    <x v="48"/>
    <x v="0"/>
    <x v="2"/>
    <x v="0"/>
    <s v="150N"/>
    <n v="3"/>
    <n v="1503"/>
    <n v="7486"/>
    <n v="21.48"/>
    <n v="-6.78"/>
    <n v="525"/>
    <n v="36"/>
    <n v="3"/>
    <n v="9"/>
    <n v="12"/>
    <n v="4"/>
    <n v="10"/>
    <n v="35"/>
    <n v="25.3"/>
    <n v="6.2"/>
    <n v="19.7"/>
    <n v="24"/>
    <n v="20.9"/>
    <n v="14.6"/>
    <n v="16.2"/>
    <n v="18.100000000000001"/>
    <n v="25.3"/>
    <n v="6.2"/>
    <n v="19.7"/>
    <n v="24"/>
    <n v="20.9"/>
    <n v="14.6"/>
    <n v="16.2"/>
    <n v="18.100000000000001"/>
    <n v="290"/>
  </r>
  <r>
    <x v="7"/>
    <x v="18"/>
    <x v="0"/>
    <x v="2"/>
    <x v="1"/>
    <s v="150N"/>
    <n v="3"/>
    <n v="1503"/>
    <n v="7486"/>
    <n v="21.48"/>
    <n v="-6.78"/>
    <n v="524"/>
    <n v="37"/>
    <n v="3"/>
    <n v="9"/>
    <n v="12"/>
    <n v="4"/>
    <n v="10"/>
    <n v="41"/>
    <n v="22.5"/>
    <n v="17.2"/>
    <n v="15.7"/>
    <n v="25.7"/>
    <n v="20.5"/>
    <n v="22"/>
    <n v="23.6"/>
    <n v="27.8"/>
    <n v="22.5"/>
    <n v="17.2"/>
    <n v="15.7"/>
    <n v="25.7"/>
    <n v="20.5"/>
    <n v="22"/>
    <n v="23.6"/>
    <n v="27.8"/>
    <n v="350.00000000000006"/>
  </r>
  <r>
    <x v="7"/>
    <x v="49"/>
    <x v="1"/>
    <x v="2"/>
    <x v="1"/>
    <s v="nil"/>
    <n v="3"/>
    <n v="1503"/>
    <n v="7486"/>
    <n v="21.48"/>
    <n v="-6.78"/>
    <n v="523"/>
    <n v="38"/>
    <n v="3"/>
    <n v="9"/>
    <n v="12"/>
    <n v="4"/>
    <n v="10"/>
    <n v="47"/>
    <n v="17.100000000000001"/>
    <n v="19.100000000000001"/>
    <n v="33.1"/>
    <n v="26.7"/>
    <n v="27.9"/>
    <n v="23.5"/>
    <n v="25.4"/>
    <n v="29"/>
    <n v="17.100000000000001"/>
    <n v="19.100000000000001"/>
    <n v="33.1"/>
    <n v="26.7"/>
    <n v="27.9"/>
    <n v="23.5"/>
    <n v="25.4"/>
    <n v="29"/>
    <n v="403.6"/>
  </r>
  <r>
    <x v="7"/>
    <x v="19"/>
    <x v="1"/>
    <x v="0"/>
    <x v="0"/>
    <s v="nil"/>
    <n v="3"/>
    <n v="1503"/>
    <n v="7486"/>
    <n v="21.48"/>
    <n v="-6.78"/>
    <n v="522"/>
    <n v="39"/>
    <n v="3"/>
    <n v="9"/>
    <n v="12"/>
    <n v="4"/>
    <n v="10"/>
    <n v="53"/>
    <n v="18"/>
    <n v="21.2"/>
    <n v="32.9"/>
    <n v="18.2"/>
    <n v="26.3"/>
    <n v="19.3"/>
    <n v="16.899999999999999"/>
    <n v="23.2"/>
    <n v="18"/>
    <n v="21.2"/>
    <n v="32.9"/>
    <n v="18.2"/>
    <n v="26.3"/>
    <n v="19.3"/>
    <n v="16.899999999999999"/>
    <n v="23.2"/>
    <n v="352"/>
  </r>
  <r>
    <x v="7"/>
    <x v="50"/>
    <x v="0"/>
    <x v="0"/>
    <x v="0"/>
    <s v="150N"/>
    <n v="3"/>
    <n v="1503"/>
    <n v="7486"/>
    <n v="21.48"/>
    <n v="-6.78"/>
    <n v="521"/>
    <n v="40"/>
    <n v="3"/>
    <n v="9"/>
    <n v="12"/>
    <n v="4"/>
    <n v="10"/>
    <n v="51"/>
    <n v="19.2"/>
    <n v="13.9"/>
    <n v="31.1"/>
    <n v="26.2"/>
    <n v="16.600000000000001"/>
    <n v="22.8"/>
    <n v="16.5"/>
    <n v="17.7"/>
    <n v="19.2"/>
    <n v="13.9"/>
    <n v="31.1"/>
    <n v="26.2"/>
    <n v="16.600000000000001"/>
    <n v="22.8"/>
    <n v="16.5"/>
    <n v="17.7"/>
    <n v="328"/>
  </r>
  <r>
    <x v="7"/>
    <x v="20"/>
    <x v="0"/>
    <x v="0"/>
    <x v="1"/>
    <s v="150N"/>
    <n v="3"/>
    <n v="1503"/>
    <n v="7486"/>
    <n v="21.48"/>
    <n v="-6.78"/>
    <n v="520"/>
    <n v="41"/>
    <n v="3"/>
    <n v="9"/>
    <n v="12"/>
    <n v="4"/>
    <n v="11"/>
    <n v="15"/>
    <n v="28.2"/>
    <n v="24"/>
    <n v="32.1"/>
    <n v="29.7"/>
    <n v="28.9"/>
    <n v="24.3"/>
    <n v="25.7"/>
    <n v="34.4"/>
    <n v="28.2"/>
    <n v="24"/>
    <n v="32.1"/>
    <n v="29.7"/>
    <n v="28.9"/>
    <n v="24.3"/>
    <n v="25.7"/>
    <n v="34.4"/>
    <n v="454.6"/>
  </r>
  <r>
    <x v="7"/>
    <x v="51"/>
    <x v="1"/>
    <x v="0"/>
    <x v="1"/>
    <s v="nil"/>
    <n v="3"/>
    <n v="1503"/>
    <n v="7486"/>
    <n v="21.48"/>
    <n v="-6.78"/>
    <n v="519"/>
    <n v="42"/>
    <n v="3"/>
    <n v="9"/>
    <n v="12"/>
    <n v="4"/>
    <n v="11"/>
    <n v="21"/>
    <n v="29.9"/>
    <n v="26.7"/>
    <n v="29.5"/>
    <n v="19.600000000000001"/>
    <n v="28.5"/>
    <n v="20.5"/>
    <n v="23"/>
    <n v="32"/>
    <n v="29.9"/>
    <n v="26.7"/>
    <n v="29.5"/>
    <n v="19.600000000000001"/>
    <n v="28.5"/>
    <n v="20.5"/>
    <n v="23"/>
    <n v="32"/>
    <n v="419.4"/>
  </r>
  <r>
    <x v="7"/>
    <x v="21"/>
    <x v="0"/>
    <x v="1"/>
    <x v="1"/>
    <s v="150N"/>
    <n v="3"/>
    <n v="1503"/>
    <n v="7486"/>
    <n v="21.48"/>
    <n v="-6.78"/>
    <n v="518"/>
    <n v="43"/>
    <n v="3"/>
    <n v="9"/>
    <n v="12"/>
    <n v="4"/>
    <n v="11"/>
    <n v="20"/>
    <n v="13.7"/>
    <n v="16.600000000000001"/>
    <n v="14.5"/>
    <n v="29.7"/>
    <n v="26.1"/>
    <n v="23.1"/>
    <n v="23.3"/>
    <n v="31.2"/>
    <n v="13.7"/>
    <n v="16.600000000000001"/>
    <n v="14.5"/>
    <n v="29.7"/>
    <n v="26.1"/>
    <n v="23.1"/>
    <n v="23.3"/>
    <n v="31.2"/>
    <n v="356.4"/>
  </r>
  <r>
    <x v="7"/>
    <x v="52"/>
    <x v="1"/>
    <x v="1"/>
    <x v="1"/>
    <s v="nil"/>
    <n v="3"/>
    <n v="1503"/>
    <n v="7486"/>
    <n v="21.48"/>
    <n v="-6.78"/>
    <n v="517"/>
    <n v="44"/>
    <n v="3"/>
    <n v="9"/>
    <n v="12"/>
    <n v="4"/>
    <n v="11"/>
    <n v="34"/>
    <n v="15.6"/>
    <n v="25.3"/>
    <n v="18.899999999999999"/>
    <n v="25.4"/>
    <n v="28.9"/>
    <n v="23.6"/>
    <n v="24.6"/>
    <n v="26.9"/>
    <n v="15.600000000000001"/>
    <n v="25.3"/>
    <n v="18.899999999999999"/>
    <n v="25.4"/>
    <n v="28.9"/>
    <n v="23.6"/>
    <n v="24.6"/>
    <n v="26.9"/>
    <n v="378.4"/>
  </r>
  <r>
    <x v="7"/>
    <x v="22"/>
    <x v="0"/>
    <x v="3"/>
    <x v="0"/>
    <s v="150N"/>
    <n v="3"/>
    <n v="1503"/>
    <n v="7486"/>
    <n v="21.48"/>
    <n v="-6.78"/>
    <n v="516"/>
    <n v="45"/>
    <n v="3"/>
    <n v="9"/>
    <n v="12"/>
    <n v="4"/>
    <n v="11"/>
    <n v="40"/>
    <n v="18"/>
    <n v="26.5"/>
    <n v="29.1"/>
    <n v="27.4"/>
    <n v="28.3"/>
    <n v="13.1"/>
    <n v="15.6"/>
    <n v="18.600000000000001"/>
    <n v="18"/>
    <n v="26.5"/>
    <n v="29.1"/>
    <n v="27.4"/>
    <n v="28.3"/>
    <n v="13.1"/>
    <n v="15.600000000000001"/>
    <n v="18.600000000000001"/>
    <n v="353.2"/>
  </r>
  <r>
    <x v="7"/>
    <x v="53"/>
    <x v="1"/>
    <x v="3"/>
    <x v="0"/>
    <s v="nil"/>
    <n v="3"/>
    <n v="1503"/>
    <n v="7486"/>
    <n v="21.48"/>
    <n v="-6.78"/>
    <n v="515"/>
    <n v="46"/>
    <n v="3"/>
    <n v="9"/>
    <n v="12"/>
    <n v="4"/>
    <n v="11"/>
    <n v="47"/>
    <n v="36.299999999999997"/>
    <n v="26.7"/>
    <n v="28.6"/>
    <n v="30"/>
    <n v="19.7"/>
    <n v="17.5"/>
    <n v="18.7"/>
    <n v="18.2"/>
    <n v="36.299999999999997"/>
    <n v="26.7"/>
    <n v="28.6"/>
    <n v="30"/>
    <n v="19.7"/>
    <n v="17.5"/>
    <n v="18.7"/>
    <n v="18.2"/>
    <n v="391.39999999999992"/>
  </r>
  <r>
    <x v="7"/>
    <x v="23"/>
    <x v="0"/>
    <x v="1"/>
    <x v="0"/>
    <s v="150N"/>
    <n v="3"/>
    <n v="1503"/>
    <n v="7486"/>
    <n v="21.48"/>
    <n v="-6.78"/>
    <n v="514"/>
    <n v="47"/>
    <n v="3"/>
    <n v="9"/>
    <n v="12"/>
    <n v="4"/>
    <n v="11"/>
    <n v="54"/>
    <n v="15.2"/>
    <n v="24.8"/>
    <n v="30"/>
    <n v="27.2"/>
    <n v="23.1"/>
    <n v="15.7"/>
    <n v="16.2"/>
    <n v="19.5"/>
    <n v="15.2"/>
    <n v="24.8"/>
    <n v="30"/>
    <n v="27.2"/>
    <n v="23.1"/>
    <n v="15.7"/>
    <n v="16.2"/>
    <n v="19.5"/>
    <n v="343.4"/>
  </r>
  <r>
    <x v="7"/>
    <x v="54"/>
    <x v="1"/>
    <x v="1"/>
    <x v="0"/>
    <s v="nil"/>
    <n v="3"/>
    <n v="1503"/>
    <n v="7486"/>
    <n v="21.48"/>
    <n v="-6.78"/>
    <n v="513"/>
    <n v="48"/>
    <n v="3"/>
    <n v="9"/>
    <n v="12"/>
    <n v="4"/>
    <n v="12"/>
    <n v="2"/>
    <n v="24.2"/>
    <n v="26.3"/>
    <n v="32.299999999999997"/>
    <n v="31.5"/>
    <n v="14.9"/>
    <n v="16.7"/>
    <n v="18.3"/>
    <n v="14.1"/>
    <n v="24.2"/>
    <n v="26.3"/>
    <n v="32.299999999999997"/>
    <n v="31.5"/>
    <n v="14.900000000000002"/>
    <n v="16.7"/>
    <n v="18.3"/>
    <n v="14.1"/>
    <n v="356.59999999999997"/>
  </r>
  <r>
    <x v="7"/>
    <x v="24"/>
    <x v="0"/>
    <x v="0"/>
    <x v="0"/>
    <s v="150N"/>
    <n v="4"/>
    <n v="1503"/>
    <n v="7486"/>
    <n v="21.48"/>
    <n v="-6.78"/>
    <n v="512"/>
    <n v="49"/>
    <n v="3"/>
    <n v="9"/>
    <n v="12"/>
    <n v="4"/>
    <n v="12"/>
    <n v="0"/>
    <n v="22.7"/>
    <n v="23.3"/>
    <n v="33.700000000000003"/>
    <n v="32.799999999999997"/>
    <n v="24.5"/>
    <n v="12.9"/>
    <n v="15.1"/>
    <n v="15.3"/>
    <n v="22.7"/>
    <n v="23.3"/>
    <n v="33.700000000000003"/>
    <n v="32.799999999999997"/>
    <n v="24.5"/>
    <n v="12.9"/>
    <n v="15.100000000000001"/>
    <n v="15.3"/>
    <n v="360.6"/>
  </r>
  <r>
    <x v="7"/>
    <x v="55"/>
    <x v="1"/>
    <x v="0"/>
    <x v="0"/>
    <s v="nil"/>
    <n v="4"/>
    <n v="1503"/>
    <n v="7486"/>
    <n v="21.48"/>
    <n v="-6.78"/>
    <n v="511"/>
    <n v="50"/>
    <n v="3"/>
    <n v="9"/>
    <n v="12"/>
    <n v="4"/>
    <n v="12"/>
    <n v="15"/>
    <n v="34.799999999999997"/>
    <n v="25"/>
    <n v="26.3"/>
    <n v="28.6"/>
    <n v="20.9"/>
    <n v="22.6"/>
    <n v="16.600000000000001"/>
    <n v="19.600000000000001"/>
    <n v="34.799999999999997"/>
    <n v="25"/>
    <n v="26.3"/>
    <n v="28.6"/>
    <n v="20.9"/>
    <n v="22.6"/>
    <n v="16.600000000000001"/>
    <n v="19.600000000000001"/>
    <n v="388.79999999999995"/>
  </r>
  <r>
    <x v="7"/>
    <x v="25"/>
    <x v="0"/>
    <x v="1"/>
    <x v="1"/>
    <s v="150N"/>
    <n v="4"/>
    <n v="1503"/>
    <n v="7486"/>
    <n v="21.48"/>
    <n v="-6.78"/>
    <n v="510"/>
    <n v="51"/>
    <n v="3"/>
    <n v="9"/>
    <n v="12"/>
    <n v="4"/>
    <n v="12"/>
    <n v="21"/>
    <n v="31"/>
    <n v="27.4"/>
    <n v="22.4"/>
    <n v="26.1"/>
    <n v="19.600000000000001"/>
    <n v="21.5"/>
    <n v="27"/>
    <n v="25.9"/>
    <n v="31"/>
    <n v="27.4"/>
    <n v="22.4"/>
    <n v="26.1"/>
    <n v="19.600000000000001"/>
    <n v="21.5"/>
    <n v="27"/>
    <n v="25.9"/>
    <n v="401.8"/>
  </r>
  <r>
    <x v="7"/>
    <x v="56"/>
    <x v="1"/>
    <x v="1"/>
    <x v="1"/>
    <s v="nil"/>
    <n v="4"/>
    <n v="1503"/>
    <n v="7486"/>
    <n v="21.48"/>
    <n v="-6.78"/>
    <n v="509"/>
    <n v="52"/>
    <n v="3"/>
    <n v="9"/>
    <n v="12"/>
    <n v="4"/>
    <n v="12"/>
    <n v="44"/>
    <n v="18.899999999999999"/>
    <n v="26.8"/>
    <n v="28.8"/>
    <n v="31.1"/>
    <n v="21.6"/>
    <n v="18.399999999999999"/>
    <n v="22.8"/>
    <n v="29"/>
    <n v="18.899999999999999"/>
    <n v="26.8"/>
    <n v="28.8"/>
    <n v="31.1"/>
    <n v="21.6"/>
    <n v="18.399999999999999"/>
    <n v="22.8"/>
    <n v="29"/>
    <n v="394.8"/>
  </r>
  <r>
    <x v="7"/>
    <x v="26"/>
    <x v="0"/>
    <x v="0"/>
    <x v="1"/>
    <s v="150N"/>
    <n v="4"/>
    <n v="1503"/>
    <n v="7486"/>
    <n v="21.48"/>
    <n v="-6.78"/>
    <n v="508"/>
    <n v="53"/>
    <n v="3"/>
    <n v="9"/>
    <n v="12"/>
    <n v="4"/>
    <n v="12"/>
    <n v="51"/>
    <n v="19.7"/>
    <n v="24.2"/>
    <n v="30.5"/>
    <n v="24.7"/>
    <n v="27.1"/>
    <n v="21.8"/>
    <n v="23.8"/>
    <n v="30.9"/>
    <n v="19.7"/>
    <n v="24.2"/>
    <n v="30.5"/>
    <n v="24.7"/>
    <n v="27.1"/>
    <n v="21.8"/>
    <n v="23.8"/>
    <n v="30.9"/>
    <n v="405.40000000000009"/>
  </r>
  <r>
    <x v="7"/>
    <x v="57"/>
    <x v="1"/>
    <x v="0"/>
    <x v="1"/>
    <s v="nil"/>
    <n v="4"/>
    <n v="1503"/>
    <n v="7486"/>
    <n v="21.48"/>
    <n v="-6.78"/>
    <n v="507"/>
    <n v="54"/>
    <n v="3"/>
    <n v="9"/>
    <n v="12"/>
    <n v="4"/>
    <n v="12"/>
    <n v="50"/>
    <n v="19"/>
    <n v="17.2"/>
    <n v="25.7"/>
    <n v="31.5"/>
    <n v="30.3"/>
    <n v="26"/>
    <n v="25.2"/>
    <n v="40.6"/>
    <n v="19"/>
    <n v="17.2"/>
    <n v="25.7"/>
    <n v="31.5"/>
    <n v="30.3"/>
    <n v="26"/>
    <n v="25.2"/>
    <n v="40.6"/>
    <n v="430.99999999999994"/>
  </r>
  <r>
    <x v="7"/>
    <x v="27"/>
    <x v="1"/>
    <x v="2"/>
    <x v="0"/>
    <s v="nil"/>
    <n v="4"/>
    <n v="1503"/>
    <n v="7486"/>
    <n v="21.48"/>
    <n v="-6.78"/>
    <n v="506"/>
    <n v="55"/>
    <n v="3"/>
    <n v="9"/>
    <n v="12"/>
    <n v="4"/>
    <n v="13"/>
    <n v="5"/>
    <n v="13.2"/>
    <n v="23.1"/>
    <n v="31.6"/>
    <n v="26.9"/>
    <n v="27.7"/>
    <n v="19.899999999999999"/>
    <n v="18.2"/>
    <n v="16.7"/>
    <n v="13.2"/>
    <n v="23.1"/>
    <n v="31.6"/>
    <n v="26.9"/>
    <n v="27.7"/>
    <n v="19.899999999999999"/>
    <n v="18.2"/>
    <n v="16.7"/>
    <n v="354.59999999999997"/>
  </r>
  <r>
    <x v="7"/>
    <x v="58"/>
    <x v="0"/>
    <x v="2"/>
    <x v="0"/>
    <s v="150N"/>
    <n v="4"/>
    <n v="1503"/>
    <n v="7486"/>
    <n v="21.48"/>
    <n v="-6.78"/>
    <n v="505"/>
    <n v="56"/>
    <n v="3"/>
    <n v="9"/>
    <n v="12"/>
    <n v="4"/>
    <n v="13"/>
    <n v="11"/>
    <n v="22.3"/>
    <n v="31.3"/>
    <n v="30.2"/>
    <n v="28.4"/>
    <n v="22.2"/>
    <n v="11.7"/>
    <n v="16.600000000000001"/>
    <n v="13.7"/>
    <n v="22.3"/>
    <n v="31.3"/>
    <n v="30.2"/>
    <n v="28.4"/>
    <n v="22.2"/>
    <n v="11.7"/>
    <n v="16.600000000000001"/>
    <n v="13.7"/>
    <n v="352.7999999999999"/>
  </r>
  <r>
    <x v="7"/>
    <x v="28"/>
    <x v="1"/>
    <x v="3"/>
    <x v="1"/>
    <s v="nil"/>
    <n v="4"/>
    <n v="1503"/>
    <n v="7486"/>
    <n v="21.48"/>
    <n v="-6.78"/>
    <n v="504"/>
    <n v="57"/>
    <n v="3"/>
    <n v="9"/>
    <n v="12"/>
    <n v="4"/>
    <n v="13"/>
    <n v="11"/>
    <n v="20.2"/>
    <n v="14.2"/>
    <n v="24.4"/>
    <n v="30"/>
    <n v="26.1"/>
    <n v="21.7"/>
    <n v="23.7"/>
    <n v="32.5"/>
    <n v="20.2"/>
    <n v="14.2"/>
    <n v="24.4"/>
    <n v="30"/>
    <n v="26.1"/>
    <n v="21.7"/>
    <n v="23.7"/>
    <n v="32.5"/>
    <n v="385.59999999999997"/>
  </r>
  <r>
    <x v="7"/>
    <x v="59"/>
    <x v="0"/>
    <x v="3"/>
    <x v="1"/>
    <s v="150N"/>
    <n v="4"/>
    <n v="1503"/>
    <n v="7486"/>
    <n v="21.48"/>
    <n v="-6.78"/>
    <n v="503"/>
    <n v="58"/>
    <n v="3"/>
    <n v="9"/>
    <n v="12"/>
    <n v="4"/>
    <n v="13"/>
    <n v="26"/>
    <n v="22.7"/>
    <n v="21.3"/>
    <n v="29"/>
    <n v="27.5"/>
    <n v="30"/>
    <n v="24"/>
    <n v="23"/>
    <n v="33"/>
    <n v="22.7"/>
    <n v="21.3"/>
    <n v="29"/>
    <n v="27.5"/>
    <n v="30"/>
    <n v="24"/>
    <n v="23"/>
    <n v="33"/>
    <n v="421"/>
  </r>
  <r>
    <x v="7"/>
    <x v="29"/>
    <x v="1"/>
    <x v="1"/>
    <x v="0"/>
    <s v="nil"/>
    <n v="4"/>
    <n v="1503"/>
    <n v="7486"/>
    <n v="21.48"/>
    <n v="-6.78"/>
    <n v="502"/>
    <n v="59"/>
    <n v="3"/>
    <n v="9"/>
    <n v="12"/>
    <n v="4"/>
    <n v="13"/>
    <n v="33"/>
    <n v="17.2"/>
    <n v="17.7"/>
    <n v="24.8"/>
    <n v="30.7"/>
    <n v="30.3"/>
    <n v="19"/>
    <n v="15.7"/>
    <n v="17.7"/>
    <n v="17.2"/>
    <n v="17.7"/>
    <n v="24.8"/>
    <n v="30.7"/>
    <n v="30.3"/>
    <n v="19"/>
    <n v="15.7"/>
    <n v="17.7"/>
    <n v="346.19999999999993"/>
  </r>
  <r>
    <x v="7"/>
    <x v="60"/>
    <x v="0"/>
    <x v="1"/>
    <x v="0"/>
    <s v="150N"/>
    <n v="4"/>
    <n v="1503"/>
    <n v="7486"/>
    <n v="21.48"/>
    <n v="-6.78"/>
    <n v="501"/>
    <n v="60"/>
    <n v="3"/>
    <n v="9"/>
    <n v="12"/>
    <n v="4"/>
    <n v="13"/>
    <n v="31"/>
    <n v="15.7"/>
    <n v="24.7"/>
    <n v="28.3"/>
    <n v="31.8"/>
    <n v="16.399999999999999"/>
    <n v="12.9"/>
    <n v="16.8"/>
    <n v="22.1"/>
    <n v="15.7"/>
    <n v="24.7"/>
    <n v="28.3"/>
    <n v="31.8"/>
    <n v="16.399999999999999"/>
    <n v="12.9"/>
    <n v="16.8"/>
    <n v="22.1"/>
    <n v="337.40000000000003"/>
  </r>
  <r>
    <x v="7"/>
    <x v="30"/>
    <x v="0"/>
    <x v="3"/>
    <x v="0"/>
    <s v="150N"/>
    <n v="4"/>
    <n v="1503"/>
    <n v="7486"/>
    <n v="21.48"/>
    <n v="-6.78"/>
    <n v="500"/>
    <n v="61"/>
    <n v="3"/>
    <n v="9"/>
    <n v="12"/>
    <n v="4"/>
    <n v="13"/>
    <n v="45"/>
    <n v="34.200000000000003"/>
    <n v="27.2"/>
    <n v="29"/>
    <n v="24.9"/>
    <n v="17.600000000000001"/>
    <n v="15.2"/>
    <n v="15.2"/>
    <n v="14.2"/>
    <n v="34.200000000000003"/>
    <n v="27.2"/>
    <n v="29"/>
    <n v="24.9"/>
    <n v="17.600000000000001"/>
    <n v="15.2"/>
    <n v="15.2"/>
    <n v="14.2"/>
    <n v="354.99999999999994"/>
  </r>
  <r>
    <x v="7"/>
    <x v="61"/>
    <x v="1"/>
    <x v="3"/>
    <x v="0"/>
    <s v="nil"/>
    <n v="4"/>
    <n v="1503"/>
    <n v="7486"/>
    <n v="21.48"/>
    <n v="-6.78"/>
    <n v="499"/>
    <n v="62"/>
    <n v="3"/>
    <n v="9"/>
    <n v="12"/>
    <n v="4"/>
    <n v="13"/>
    <n v="52"/>
    <n v="12.9"/>
    <n v="30"/>
    <n v="26.6"/>
    <n v="28.6"/>
    <n v="20.6"/>
    <n v="16"/>
    <n v="16.7"/>
    <n v="16.8"/>
    <n v="12.9"/>
    <n v="30"/>
    <n v="26.6"/>
    <n v="28.6"/>
    <n v="20.6"/>
    <n v="16"/>
    <n v="16.7"/>
    <n v="16.8"/>
    <n v="336.4"/>
  </r>
  <r>
    <x v="7"/>
    <x v="31"/>
    <x v="0"/>
    <x v="2"/>
    <x v="1"/>
    <s v="150N"/>
    <n v="4"/>
    <n v="1503"/>
    <n v="7486"/>
    <n v="21.48"/>
    <n v="-6.78"/>
    <n v="498"/>
    <n v="63"/>
    <n v="3"/>
    <n v="9"/>
    <n v="12"/>
    <n v="4"/>
    <n v="13"/>
    <n v="51"/>
    <n v="29.7"/>
    <n v="27.2"/>
    <n v="29.5"/>
    <n v="30.6"/>
    <n v="18.5"/>
    <n v="18.8"/>
    <n v="24.3"/>
    <n v="33.1"/>
    <n v="29.7"/>
    <n v="27.2"/>
    <n v="29.5"/>
    <n v="30.6"/>
    <n v="18.5"/>
    <n v="18.8"/>
    <n v="24.3"/>
    <n v="33.1"/>
    <n v="423.40000000000003"/>
  </r>
  <r>
    <x v="7"/>
    <x v="62"/>
    <x v="1"/>
    <x v="2"/>
    <x v="1"/>
    <s v="nil"/>
    <n v="4"/>
    <n v="1503"/>
    <n v="7486"/>
    <n v="21.48"/>
    <n v="-6.78"/>
    <n v="497"/>
    <n v="64"/>
    <n v="3"/>
    <n v="9"/>
    <n v="12"/>
    <n v="4"/>
    <n v="14"/>
    <n v="5"/>
    <n v="22.2"/>
    <n v="23.8"/>
    <n v="30.4"/>
    <n v="32.9"/>
    <n v="25.5"/>
    <n v="17.3"/>
    <n v="23.2"/>
    <n v="29.2"/>
    <n v="22.2"/>
    <n v="23.8"/>
    <n v="30.4"/>
    <n v="32.9"/>
    <n v="25.5"/>
    <n v="17.3"/>
    <n v="23.2"/>
    <n v="29.2"/>
    <n v="409"/>
  </r>
  <r>
    <x v="8"/>
    <x v="0"/>
    <x v="0"/>
    <x v="0"/>
    <x v="0"/>
    <s v="150N"/>
    <n v="1"/>
    <n v="1503"/>
    <n v="7507"/>
    <n v="21.48"/>
    <n v="-6.78"/>
    <n v="585"/>
    <n v="1"/>
    <n v="3"/>
    <n v="9"/>
    <n v="12"/>
    <n v="12"/>
    <n v="6"/>
    <n v="16"/>
    <n v="24.5"/>
    <n v="27.5"/>
    <n v="28.2"/>
    <n v="16.899999999999999"/>
    <n v="16.600000000000001"/>
    <n v="19.100000000000001"/>
    <n v="17"/>
    <n v="11.6"/>
    <n v="24.5"/>
    <n v="27.5"/>
    <n v="28.2"/>
    <n v="16.899999999999999"/>
    <n v="16.600000000000001"/>
    <n v="19.100000000000001"/>
    <n v="17"/>
    <n v="11.6"/>
    <n v="322.79999999999995"/>
  </r>
  <r>
    <x v="8"/>
    <x v="32"/>
    <x v="1"/>
    <x v="0"/>
    <x v="0"/>
    <s v="nil"/>
    <n v="1"/>
    <n v="1503"/>
    <n v="7507"/>
    <n v="21.48"/>
    <n v="-6.78"/>
    <n v="584"/>
    <n v="2"/>
    <n v="3"/>
    <n v="9"/>
    <n v="12"/>
    <n v="12"/>
    <n v="6"/>
    <n v="22"/>
    <n v="32.799999999999997"/>
    <n v="32.6"/>
    <n v="30.6"/>
    <n v="27.7"/>
    <n v="22.2"/>
    <n v="16.5"/>
    <n v="16.8"/>
    <n v="12.5"/>
    <n v="32.799999999999997"/>
    <n v="32.6"/>
    <n v="30.6"/>
    <n v="27.7"/>
    <n v="22.2"/>
    <n v="16.5"/>
    <n v="16.8"/>
    <n v="12.5"/>
    <n v="383.40000000000003"/>
  </r>
  <r>
    <x v="8"/>
    <x v="1"/>
    <x v="1"/>
    <x v="0"/>
    <x v="1"/>
    <s v="nil"/>
    <n v="1"/>
    <n v="1503"/>
    <n v="7507"/>
    <n v="21.48"/>
    <n v="-6.78"/>
    <n v="583"/>
    <n v="3"/>
    <n v="3"/>
    <n v="9"/>
    <n v="12"/>
    <n v="12"/>
    <n v="6"/>
    <n v="20"/>
    <n v="19.3"/>
    <n v="18.5"/>
    <n v="13.1"/>
    <n v="15.6"/>
    <n v="21"/>
    <n v="26.2"/>
    <n v="24.4"/>
    <n v="31"/>
    <n v="19.3"/>
    <n v="18.5"/>
    <n v="13.1"/>
    <n v="15.600000000000001"/>
    <n v="21"/>
    <n v="26.2"/>
    <n v="24.4"/>
    <n v="31"/>
    <n v="338.2"/>
  </r>
  <r>
    <x v="8"/>
    <x v="33"/>
    <x v="0"/>
    <x v="0"/>
    <x v="1"/>
    <s v="150N"/>
    <n v="1"/>
    <n v="1503"/>
    <n v="7507"/>
    <n v="21.48"/>
    <n v="-6.78"/>
    <n v="582"/>
    <n v="4"/>
    <n v="3"/>
    <n v="9"/>
    <n v="12"/>
    <n v="12"/>
    <n v="6"/>
    <n v="34"/>
    <n v="14"/>
    <n v="9.9"/>
    <n v="22.8"/>
    <n v="23.1"/>
    <n v="24.4"/>
    <n v="18.3"/>
    <n v="21.5"/>
    <n v="26.3"/>
    <n v="14"/>
    <n v="9.9"/>
    <n v="22.8"/>
    <n v="23.1"/>
    <n v="24.4"/>
    <n v="18.3"/>
    <n v="21.5"/>
    <n v="26.3"/>
    <n v="320.60000000000002"/>
  </r>
  <r>
    <x v="8"/>
    <x v="2"/>
    <x v="1"/>
    <x v="1"/>
    <x v="0"/>
    <s v="nil"/>
    <n v="1"/>
    <n v="1503"/>
    <n v="7507"/>
    <n v="21.48"/>
    <n v="-6.78"/>
    <n v="581"/>
    <n v="5"/>
    <n v="3"/>
    <n v="9"/>
    <n v="12"/>
    <n v="12"/>
    <n v="6"/>
    <n v="31"/>
    <n v="17"/>
    <n v="11.3"/>
    <n v="25.9"/>
    <n v="24.4"/>
    <n v="19.3"/>
    <n v="23.1"/>
    <n v="16.8"/>
    <n v="11.7"/>
    <n v="17"/>
    <n v="11.3"/>
    <n v="25.9"/>
    <n v="24.4"/>
    <n v="19.3"/>
    <n v="23.1"/>
    <n v="16.8"/>
    <n v="11.7"/>
    <n v="299"/>
  </r>
  <r>
    <x v="8"/>
    <x v="34"/>
    <x v="0"/>
    <x v="1"/>
    <x v="0"/>
    <s v="150N"/>
    <n v="1"/>
    <n v="1503"/>
    <n v="7507"/>
    <n v="21.48"/>
    <n v="-6.78"/>
    <n v="580"/>
    <n v="6"/>
    <n v="3"/>
    <n v="9"/>
    <n v="12"/>
    <n v="12"/>
    <n v="6"/>
    <n v="45"/>
    <n v="15.5"/>
    <n v="34.299999999999997"/>
    <n v="30.1"/>
    <n v="28.1"/>
    <n v="28.4"/>
    <n v="11.4"/>
    <n v="14.6"/>
    <n v="7.9"/>
    <n v="15.5"/>
    <n v="34.299999999999997"/>
    <n v="30.1"/>
    <n v="28.1"/>
    <n v="28.4"/>
    <n v="11.4"/>
    <n v="14.6"/>
    <n v="7.9"/>
    <n v="340.6"/>
  </r>
  <r>
    <x v="8"/>
    <x v="3"/>
    <x v="0"/>
    <x v="1"/>
    <x v="1"/>
    <s v="150N"/>
    <n v="1"/>
    <n v="1503"/>
    <n v="7507"/>
    <n v="21.48"/>
    <n v="-6.78"/>
    <n v="579"/>
    <n v="7"/>
    <n v="3"/>
    <n v="9"/>
    <n v="12"/>
    <n v="12"/>
    <n v="6"/>
    <n v="50"/>
    <n v="25.2"/>
    <n v="29.6"/>
    <n v="32.299999999999997"/>
    <n v="34"/>
    <n v="27.7"/>
    <n v="28.1"/>
    <n v="23.4"/>
    <n v="21"/>
    <n v="25.2"/>
    <n v="29.6"/>
    <n v="32.299999999999997"/>
    <n v="34"/>
    <n v="27.7"/>
    <n v="28.1"/>
    <n v="23.4"/>
    <n v="21"/>
    <n v="442.59999999999997"/>
  </r>
  <r>
    <x v="8"/>
    <x v="35"/>
    <x v="1"/>
    <x v="1"/>
    <x v="1"/>
    <s v="nil"/>
    <n v="1"/>
    <n v="1503"/>
    <n v="7507"/>
    <n v="21.48"/>
    <n v="-6.78"/>
    <n v="578"/>
    <n v="8"/>
    <n v="3"/>
    <n v="9"/>
    <n v="12"/>
    <n v="12"/>
    <n v="6"/>
    <n v="56"/>
    <n v="21.7"/>
    <n v="22.8"/>
    <n v="28.9"/>
    <n v="30.9"/>
    <n v="28.1"/>
    <n v="28.5"/>
    <n v="28.1"/>
    <n v="25.8"/>
    <n v="21.7"/>
    <n v="22.8"/>
    <n v="28.9"/>
    <n v="30.9"/>
    <n v="28.1"/>
    <n v="28.5"/>
    <n v="28.1"/>
    <n v="25.8"/>
    <n v="429.6"/>
  </r>
  <r>
    <x v="8"/>
    <x v="4"/>
    <x v="0"/>
    <x v="2"/>
    <x v="0"/>
    <s v="150N"/>
    <n v="1"/>
    <n v="1503"/>
    <n v="7507"/>
    <n v="21.48"/>
    <n v="-6.78"/>
    <n v="577"/>
    <n v="9"/>
    <n v="3"/>
    <n v="9"/>
    <n v="12"/>
    <n v="12"/>
    <n v="7"/>
    <n v="2"/>
    <n v="24.7"/>
    <n v="19.8"/>
    <n v="20.6"/>
    <n v="26.9"/>
    <n v="26.7"/>
    <n v="18.5"/>
    <n v="14.1"/>
    <n v="10.9"/>
    <n v="24.7"/>
    <n v="19.8"/>
    <n v="20.6"/>
    <n v="26.9"/>
    <n v="26.7"/>
    <n v="18.5"/>
    <n v="14.1"/>
    <n v="10.9"/>
    <n v="324.39999999999998"/>
  </r>
  <r>
    <x v="8"/>
    <x v="36"/>
    <x v="1"/>
    <x v="2"/>
    <x v="0"/>
    <s v="nil"/>
    <n v="1"/>
    <n v="1503"/>
    <n v="7507"/>
    <n v="21.48"/>
    <n v="-6.78"/>
    <n v="576"/>
    <n v="10"/>
    <n v="3"/>
    <n v="9"/>
    <n v="12"/>
    <n v="12"/>
    <n v="7"/>
    <n v="7"/>
    <n v="27.6"/>
    <n v="9.8000000000000007"/>
    <n v="11.1"/>
    <n v="12"/>
    <n v="13.7"/>
    <n v="16.7"/>
    <n v="17.3"/>
    <n v="12.9"/>
    <n v="27.6"/>
    <n v="9.8000000000000007"/>
    <n v="11.1"/>
    <n v="12"/>
    <n v="13.7"/>
    <n v="16.7"/>
    <n v="17.3"/>
    <n v="12.9"/>
    <n v="242.20000000000002"/>
  </r>
  <r>
    <x v="8"/>
    <x v="5"/>
    <x v="0"/>
    <x v="3"/>
    <x v="0"/>
    <s v="150N"/>
    <n v="1"/>
    <n v="1503"/>
    <n v="7507"/>
    <n v="21.48"/>
    <n v="-6.78"/>
    <n v="575"/>
    <n v="11"/>
    <n v="3"/>
    <n v="9"/>
    <n v="12"/>
    <n v="12"/>
    <n v="7"/>
    <n v="13"/>
    <n v="32.9"/>
    <n v="31.4"/>
    <n v="26.8"/>
    <n v="25.7"/>
    <n v="22.5"/>
    <n v="19.399999999999999"/>
    <n v="15.8"/>
    <n v="12.9"/>
    <n v="32.9"/>
    <n v="31.4"/>
    <n v="26.8"/>
    <n v="25.7"/>
    <n v="22.5"/>
    <n v="19.399999999999999"/>
    <n v="15.8"/>
    <n v="12.9"/>
    <n v="374.80000000000007"/>
  </r>
  <r>
    <x v="8"/>
    <x v="37"/>
    <x v="1"/>
    <x v="3"/>
    <x v="0"/>
    <s v="nil"/>
    <n v="1"/>
    <n v="1503"/>
    <n v="7507"/>
    <n v="21.48"/>
    <n v="-6.78"/>
    <n v="574"/>
    <n v="12"/>
    <n v="3"/>
    <n v="9"/>
    <n v="12"/>
    <n v="12"/>
    <n v="7"/>
    <n v="10"/>
    <n v="28.7"/>
    <n v="28.6"/>
    <n v="26.1"/>
    <n v="27.4"/>
    <n v="23.6"/>
    <n v="19.899999999999999"/>
    <n v="16"/>
    <n v="12.4"/>
    <n v="28.7"/>
    <n v="28.6"/>
    <n v="26.1"/>
    <n v="27.4"/>
    <n v="23.6"/>
    <n v="19.899999999999999"/>
    <n v="16"/>
    <n v="12.4"/>
    <n v="365.40000000000003"/>
  </r>
  <r>
    <x v="8"/>
    <x v="6"/>
    <x v="1"/>
    <x v="3"/>
    <x v="1"/>
    <s v="nil"/>
    <n v="1"/>
    <n v="1503"/>
    <n v="7507"/>
    <n v="21.48"/>
    <n v="-6.78"/>
    <n v="573"/>
    <n v="13"/>
    <n v="3"/>
    <n v="9"/>
    <n v="12"/>
    <n v="12"/>
    <n v="7"/>
    <n v="24"/>
    <n v="6.6"/>
    <n v="11.6"/>
    <n v="19.3"/>
    <n v="12.6"/>
    <n v="15.8"/>
    <n v="21.1"/>
    <n v="24.8"/>
    <n v="27.8"/>
    <n v="6.6"/>
    <n v="11.6"/>
    <n v="19.3"/>
    <n v="12.6"/>
    <n v="15.8"/>
    <n v="21.1"/>
    <n v="24.8"/>
    <n v="27.8"/>
    <n v="279.2"/>
  </r>
  <r>
    <x v="8"/>
    <x v="38"/>
    <x v="0"/>
    <x v="3"/>
    <x v="1"/>
    <s v="150N"/>
    <n v="1"/>
    <n v="1503"/>
    <n v="7507"/>
    <n v="21.48"/>
    <n v="-6.78"/>
    <n v="572"/>
    <n v="14"/>
    <n v="3"/>
    <n v="9"/>
    <n v="12"/>
    <n v="12"/>
    <n v="7"/>
    <n v="30"/>
    <n v="23.9"/>
    <n v="25.8"/>
    <n v="18.899999999999999"/>
    <n v="21.3"/>
    <n v="22.6"/>
    <n v="22.3"/>
    <n v="24.2"/>
    <n v="28.6"/>
    <n v="23.9"/>
    <n v="25.8"/>
    <n v="18.899999999999999"/>
    <n v="21.3"/>
    <n v="22.6"/>
    <n v="22.3"/>
    <n v="24.2"/>
    <n v="28.6"/>
    <n v="375.2"/>
  </r>
  <r>
    <x v="8"/>
    <x v="7"/>
    <x v="0"/>
    <x v="2"/>
    <x v="1"/>
    <s v="150N"/>
    <n v="1"/>
    <n v="1503"/>
    <n v="7507"/>
    <n v="21.48"/>
    <n v="-6.78"/>
    <n v="571"/>
    <n v="15"/>
    <n v="3"/>
    <n v="9"/>
    <n v="12"/>
    <n v="12"/>
    <n v="7"/>
    <n v="35"/>
    <n v="33.4"/>
    <n v="25.4"/>
    <n v="24.2"/>
    <n v="26"/>
    <n v="20"/>
    <n v="21.2"/>
    <n v="21"/>
    <n v="26.1"/>
    <n v="33.4"/>
    <n v="25.4"/>
    <n v="24.2"/>
    <n v="26"/>
    <n v="20"/>
    <n v="21.2"/>
    <n v="21"/>
    <n v="26.1"/>
    <n v="394.59999999999997"/>
  </r>
  <r>
    <x v="8"/>
    <x v="39"/>
    <x v="1"/>
    <x v="2"/>
    <x v="1"/>
    <s v="nil"/>
    <n v="1"/>
    <n v="1503"/>
    <n v="7507"/>
    <n v="21.48"/>
    <n v="-6.78"/>
    <n v="570"/>
    <n v="16"/>
    <n v="3"/>
    <n v="9"/>
    <n v="12"/>
    <n v="12"/>
    <n v="7"/>
    <n v="41"/>
    <n v="28.1"/>
    <n v="27.4"/>
    <n v="26.9"/>
    <n v="23.1"/>
    <n v="24.7"/>
    <n v="19.7"/>
    <n v="22.5"/>
    <n v="25.2"/>
    <n v="28.1"/>
    <n v="27.4"/>
    <n v="26.9"/>
    <n v="23.1"/>
    <n v="24.7"/>
    <n v="19.7"/>
    <n v="22.5"/>
    <n v="25.2"/>
    <n v="395.19999999999993"/>
  </r>
  <r>
    <x v="8"/>
    <x v="8"/>
    <x v="1"/>
    <x v="0"/>
    <x v="1"/>
    <s v="nil"/>
    <n v="2"/>
    <n v="1503"/>
    <n v="7507"/>
    <n v="21.48"/>
    <n v="-6.78"/>
    <n v="569"/>
    <n v="17"/>
    <n v="3"/>
    <n v="9"/>
    <n v="12"/>
    <n v="12"/>
    <n v="7"/>
    <n v="47"/>
    <n v="21.5"/>
    <n v="33"/>
    <n v="28.3"/>
    <n v="17.7"/>
    <n v="26.9"/>
    <n v="15.2"/>
    <n v="17.899999999999999"/>
    <n v="24.2"/>
    <n v="21.5"/>
    <n v="33"/>
    <n v="28.3"/>
    <n v="17.7"/>
    <n v="26.9"/>
    <n v="15.2"/>
    <n v="17.899999999999999"/>
    <n v="24.2"/>
    <n v="369.4"/>
  </r>
  <r>
    <x v="8"/>
    <x v="40"/>
    <x v="0"/>
    <x v="0"/>
    <x v="1"/>
    <s v="150N"/>
    <n v="2"/>
    <n v="1503"/>
    <n v="7507"/>
    <n v="21.48"/>
    <n v="-6.78"/>
    <n v="568"/>
    <n v="18"/>
    <n v="3"/>
    <n v="9"/>
    <n v="12"/>
    <n v="12"/>
    <n v="7"/>
    <n v="53"/>
    <n v="29.1"/>
    <n v="28.1"/>
    <n v="21.5"/>
    <n v="22.8"/>
    <n v="27.3"/>
    <n v="22.3"/>
    <n v="22"/>
    <n v="25.3"/>
    <n v="29.1"/>
    <n v="28.1"/>
    <n v="21.5"/>
    <n v="22.8"/>
    <n v="27.3"/>
    <n v="22.3"/>
    <n v="22"/>
    <n v="25.3"/>
    <n v="396.80000000000007"/>
  </r>
  <r>
    <x v="8"/>
    <x v="9"/>
    <x v="1"/>
    <x v="3"/>
    <x v="1"/>
    <s v="nil"/>
    <n v="2"/>
    <n v="1503"/>
    <n v="7507"/>
    <n v="21.48"/>
    <n v="-6.78"/>
    <n v="567"/>
    <n v="19"/>
    <n v="3"/>
    <n v="9"/>
    <n v="12"/>
    <n v="12"/>
    <n v="7"/>
    <n v="50"/>
    <n v="24.8"/>
    <n v="27.3"/>
    <n v="29.2"/>
    <n v="24.3"/>
    <n v="27.3"/>
    <n v="22.3"/>
    <n v="24.3"/>
    <n v="31"/>
    <n v="24.8"/>
    <n v="27.3"/>
    <n v="29.2"/>
    <n v="24.3"/>
    <n v="27.3"/>
    <n v="22.3"/>
    <n v="24.3"/>
    <n v="31"/>
    <n v="421.00000000000006"/>
  </r>
  <r>
    <x v="8"/>
    <x v="41"/>
    <x v="0"/>
    <x v="3"/>
    <x v="1"/>
    <s v="150N"/>
    <n v="2"/>
    <n v="1503"/>
    <n v="7507"/>
    <n v="21.48"/>
    <n v="-6.78"/>
    <n v="566"/>
    <n v="20"/>
    <n v="3"/>
    <n v="9"/>
    <n v="12"/>
    <n v="12"/>
    <n v="8"/>
    <n v="4"/>
    <n v="19.5"/>
    <n v="19"/>
    <n v="24.6"/>
    <n v="28.3"/>
    <n v="21.6"/>
    <n v="18.7"/>
    <n v="20.100000000000001"/>
    <n v="27.5"/>
    <n v="19.5"/>
    <n v="19"/>
    <n v="24.6"/>
    <n v="28.3"/>
    <n v="21.6"/>
    <n v="18.7"/>
    <n v="20.100000000000001"/>
    <n v="27.5"/>
    <n v="358.59999999999997"/>
  </r>
  <r>
    <x v="8"/>
    <x v="10"/>
    <x v="1"/>
    <x v="2"/>
    <x v="0"/>
    <s v="nil"/>
    <n v="2"/>
    <n v="1503"/>
    <n v="7507"/>
    <n v="21.48"/>
    <n v="-6.78"/>
    <n v="565"/>
    <n v="21"/>
    <n v="3"/>
    <n v="9"/>
    <n v="12"/>
    <n v="12"/>
    <n v="8"/>
    <n v="1"/>
    <n v="35.299999999999997"/>
    <n v="28"/>
    <n v="21.6"/>
    <n v="27.2"/>
    <n v="20"/>
    <n v="16.399999999999999"/>
    <n v="15.2"/>
    <n v="10.9"/>
    <n v="35.299999999999997"/>
    <n v="28"/>
    <n v="21.6"/>
    <n v="27.2"/>
    <n v="20"/>
    <n v="16.399999999999999"/>
    <n v="15.2"/>
    <n v="10.9"/>
    <n v="349.20000000000005"/>
  </r>
  <r>
    <x v="8"/>
    <x v="42"/>
    <x v="0"/>
    <x v="2"/>
    <x v="0"/>
    <s v="150N"/>
    <n v="2"/>
    <n v="1503"/>
    <n v="7507"/>
    <n v="21.48"/>
    <n v="-6.78"/>
    <n v="564"/>
    <n v="22"/>
    <n v="3"/>
    <n v="9"/>
    <n v="12"/>
    <n v="12"/>
    <n v="8"/>
    <n v="15"/>
    <n v="29.4"/>
    <n v="14.4"/>
    <n v="18.2"/>
    <n v="19.8"/>
    <n v="16.3"/>
    <n v="17.3"/>
    <n v="16.399999999999999"/>
    <n v="7.4"/>
    <n v="29.4"/>
    <n v="14.4"/>
    <n v="18.2"/>
    <n v="19.8"/>
    <n v="16.3"/>
    <n v="17.3"/>
    <n v="16.399999999999999"/>
    <n v="7.4"/>
    <n v="278.39999999999998"/>
  </r>
  <r>
    <x v="8"/>
    <x v="11"/>
    <x v="0"/>
    <x v="1"/>
    <x v="1"/>
    <s v="150N"/>
    <n v="2"/>
    <n v="1503"/>
    <n v="7507"/>
    <n v="21.48"/>
    <n v="-6.78"/>
    <n v="563"/>
    <n v="23"/>
    <n v="3"/>
    <n v="9"/>
    <n v="12"/>
    <n v="12"/>
    <n v="8"/>
    <n v="20"/>
    <n v="31.7"/>
    <n v="28.6"/>
    <n v="28.3"/>
    <n v="28.6"/>
    <n v="27.7"/>
    <n v="24.4"/>
    <n v="21.8"/>
    <n v="22.4"/>
    <n v="31.7"/>
    <n v="28.6"/>
    <n v="28.3"/>
    <n v="28.6"/>
    <n v="27.7"/>
    <n v="24.4"/>
    <n v="21.8"/>
    <n v="22.4"/>
    <n v="427"/>
  </r>
  <r>
    <x v="8"/>
    <x v="43"/>
    <x v="1"/>
    <x v="1"/>
    <x v="1"/>
    <s v="nil"/>
    <n v="2"/>
    <n v="1503"/>
    <n v="7507"/>
    <n v="21.48"/>
    <n v="-6.78"/>
    <n v="562"/>
    <n v="24"/>
    <n v="3"/>
    <n v="9"/>
    <n v="12"/>
    <n v="12"/>
    <n v="8"/>
    <n v="26"/>
    <n v="25.8"/>
    <n v="15.5"/>
    <n v="18.7"/>
    <n v="24.3"/>
    <n v="26.1"/>
    <n v="20"/>
    <n v="25.5"/>
    <n v="22.5"/>
    <n v="25.8"/>
    <n v="15.5"/>
    <n v="18.7"/>
    <n v="24.3"/>
    <n v="26.1"/>
    <n v="20"/>
    <n v="25.5"/>
    <n v="22.5"/>
    <n v="356.8"/>
  </r>
  <r>
    <x v="8"/>
    <x v="12"/>
    <x v="1"/>
    <x v="0"/>
    <x v="0"/>
    <s v="nil"/>
    <n v="2"/>
    <n v="1503"/>
    <n v="7507"/>
    <n v="21.48"/>
    <n v="-6.78"/>
    <n v="561"/>
    <n v="25"/>
    <n v="3"/>
    <n v="9"/>
    <n v="12"/>
    <n v="12"/>
    <n v="8"/>
    <n v="31"/>
    <n v="31.5"/>
    <n v="29.5"/>
    <n v="24.3"/>
    <n v="19"/>
    <n v="25.6"/>
    <n v="23.7"/>
    <n v="16.899999999999999"/>
    <n v="11.3"/>
    <n v="31.5"/>
    <n v="29.5"/>
    <n v="24.3"/>
    <n v="19"/>
    <n v="25.6"/>
    <n v="23.7"/>
    <n v="16.899999999999999"/>
    <n v="11.3"/>
    <n v="363.6"/>
  </r>
  <r>
    <x v="8"/>
    <x v="44"/>
    <x v="0"/>
    <x v="0"/>
    <x v="0"/>
    <s v="150N"/>
    <n v="2"/>
    <n v="1503"/>
    <n v="7507"/>
    <n v="21.48"/>
    <n v="-6.78"/>
    <n v="560"/>
    <n v="26"/>
    <n v="3"/>
    <n v="9"/>
    <n v="12"/>
    <n v="12"/>
    <n v="8"/>
    <n v="37"/>
    <n v="34.200000000000003"/>
    <n v="31.6"/>
    <n v="28.4"/>
    <n v="21"/>
    <n v="14.4"/>
    <n v="15.3"/>
    <n v="16.399999999999999"/>
    <n v="10.1"/>
    <n v="34.200000000000003"/>
    <n v="31.6"/>
    <n v="28.4"/>
    <n v="21"/>
    <n v="14.4"/>
    <n v="15.3"/>
    <n v="16.399999999999999"/>
    <n v="10.1"/>
    <n v="342.80000000000007"/>
  </r>
  <r>
    <x v="8"/>
    <x v="13"/>
    <x v="1"/>
    <x v="1"/>
    <x v="0"/>
    <s v="nil"/>
    <n v="2"/>
    <n v="1503"/>
    <n v="7507"/>
    <n v="21.48"/>
    <n v="-6.78"/>
    <n v="559"/>
    <n v="27"/>
    <n v="3"/>
    <n v="9"/>
    <n v="12"/>
    <n v="12"/>
    <n v="8"/>
    <n v="42"/>
    <n v="21.7"/>
    <n v="23.6"/>
    <n v="33"/>
    <n v="25.8"/>
    <n v="25.3"/>
    <n v="16"/>
    <n v="15.1"/>
    <n v="10.5"/>
    <n v="21.7"/>
    <n v="23.6"/>
    <n v="33"/>
    <n v="25.8"/>
    <n v="25.3"/>
    <n v="16"/>
    <n v="15.100000000000001"/>
    <n v="10.5"/>
    <n v="342"/>
  </r>
  <r>
    <x v="8"/>
    <x v="45"/>
    <x v="0"/>
    <x v="1"/>
    <x v="0"/>
    <s v="150N"/>
    <n v="2"/>
    <n v="1503"/>
    <n v="7507"/>
    <n v="21.48"/>
    <n v="-6.78"/>
    <n v="558"/>
    <n v="28"/>
    <n v="3"/>
    <n v="9"/>
    <n v="12"/>
    <n v="12"/>
    <n v="8"/>
    <n v="40"/>
    <n v="16.600000000000001"/>
    <n v="20.399999999999999"/>
    <n v="28.1"/>
    <n v="22.4"/>
    <n v="22.7"/>
    <n v="11.2"/>
    <n v="14"/>
    <n v="10.9"/>
    <n v="16.600000000000001"/>
    <n v="20.399999999999999"/>
    <n v="28.1"/>
    <n v="22.4"/>
    <n v="22.7"/>
    <n v="11.2"/>
    <n v="14"/>
    <n v="10.9"/>
    <n v="292.60000000000002"/>
  </r>
  <r>
    <x v="8"/>
    <x v="14"/>
    <x v="0"/>
    <x v="2"/>
    <x v="1"/>
    <s v="150N"/>
    <n v="2"/>
    <n v="1503"/>
    <n v="7507"/>
    <n v="21.48"/>
    <n v="-6.78"/>
    <n v="557"/>
    <n v="29"/>
    <n v="3"/>
    <n v="9"/>
    <n v="12"/>
    <n v="12"/>
    <n v="9"/>
    <n v="0"/>
    <n v="18.3"/>
    <n v="29.7"/>
    <n v="33.299999999999997"/>
    <n v="27.6"/>
    <n v="23.5"/>
    <n v="18.100000000000001"/>
    <n v="24.8"/>
    <n v="20.2"/>
    <n v="18.3"/>
    <n v="29.7"/>
    <n v="33.299999999999997"/>
    <n v="27.6"/>
    <n v="23.5"/>
    <n v="18.100000000000001"/>
    <n v="24.8"/>
    <n v="20.2"/>
    <n v="391"/>
  </r>
  <r>
    <x v="8"/>
    <x v="63"/>
    <x v="1"/>
    <x v="2"/>
    <x v="1"/>
    <s v="nil"/>
    <n v="2"/>
    <n v="1503"/>
    <n v="7507"/>
    <n v="21.48"/>
    <n v="-6.78"/>
    <n v="556"/>
    <n v="30"/>
    <n v="3"/>
    <n v="9"/>
    <n v="12"/>
    <n v="12"/>
    <n v="9"/>
    <n v="5"/>
    <n v="31.5"/>
    <n v="24.6"/>
    <n v="21.1"/>
    <n v="15.6"/>
    <n v="23.1"/>
    <n v="20.7"/>
    <n v="21"/>
    <n v="27.3"/>
    <n v="31.5"/>
    <n v="24.6"/>
    <n v="21.1"/>
    <n v="15.600000000000001"/>
    <n v="23.1"/>
    <n v="20.7"/>
    <n v="21"/>
    <n v="27.3"/>
    <n v="369.8"/>
  </r>
  <r>
    <x v="8"/>
    <x v="15"/>
    <x v="0"/>
    <x v="3"/>
    <x v="0"/>
    <s v="150N"/>
    <n v="2"/>
    <n v="1503"/>
    <n v="7507"/>
    <n v="21.48"/>
    <n v="-6.78"/>
    <n v="555"/>
    <n v="31"/>
    <n v="3"/>
    <n v="9"/>
    <n v="12"/>
    <n v="12"/>
    <n v="9"/>
    <n v="11"/>
    <n v="20.9"/>
    <n v="16.899999999999999"/>
    <n v="16.5"/>
    <n v="23.6"/>
    <n v="13.3"/>
    <n v="14.7"/>
    <n v="15.7"/>
    <n v="10.9"/>
    <n v="20.9"/>
    <n v="16.899999999999999"/>
    <n v="16.5"/>
    <n v="23.6"/>
    <n v="13.3"/>
    <n v="14.7"/>
    <n v="15.7"/>
    <n v="10.9"/>
    <n v="265"/>
  </r>
  <r>
    <x v="8"/>
    <x v="46"/>
    <x v="1"/>
    <x v="3"/>
    <x v="0"/>
    <s v="nil"/>
    <n v="2"/>
    <n v="1503"/>
    <n v="7507"/>
    <n v="21.48"/>
    <n v="-6.78"/>
    <n v="554"/>
    <n v="32"/>
    <n v="3"/>
    <n v="9"/>
    <n v="12"/>
    <n v="12"/>
    <n v="9"/>
    <n v="10"/>
    <n v="34.700000000000003"/>
    <n v="31.3"/>
    <n v="27.8"/>
    <n v="25.9"/>
    <n v="18.2"/>
    <n v="20.2"/>
    <n v="15.7"/>
    <n v="11.1"/>
    <n v="34.700000000000003"/>
    <n v="31.3"/>
    <n v="27.8"/>
    <n v="25.9"/>
    <n v="18.2"/>
    <n v="20.2"/>
    <n v="15.7"/>
    <n v="11.1"/>
    <n v="369.7999999999999"/>
  </r>
  <r>
    <x v="8"/>
    <x v="16"/>
    <x v="0"/>
    <x v="3"/>
    <x v="1"/>
    <s v="150N"/>
    <n v="3"/>
    <n v="1503"/>
    <n v="7507"/>
    <n v="21.48"/>
    <n v="-6.78"/>
    <n v="553"/>
    <n v="33"/>
    <n v="3"/>
    <n v="9"/>
    <n v="12"/>
    <n v="12"/>
    <n v="9"/>
    <n v="24"/>
    <n v="37.1"/>
    <n v="32.5"/>
    <n v="28.7"/>
    <n v="30.8"/>
    <n v="20"/>
    <n v="23.9"/>
    <n v="25.8"/>
    <n v="23.5"/>
    <n v="37.1"/>
    <n v="32.5"/>
    <n v="28.7"/>
    <n v="30.8"/>
    <n v="20"/>
    <n v="23.9"/>
    <n v="25.8"/>
    <n v="23.5"/>
    <n v="444.6"/>
  </r>
  <r>
    <x v="8"/>
    <x v="47"/>
    <x v="1"/>
    <x v="3"/>
    <x v="1"/>
    <s v="nil"/>
    <n v="3"/>
    <n v="1503"/>
    <n v="7507"/>
    <n v="21.48"/>
    <n v="-6.78"/>
    <n v="552"/>
    <n v="34"/>
    <n v="3"/>
    <n v="9"/>
    <n v="12"/>
    <n v="12"/>
    <n v="9"/>
    <n v="31"/>
    <n v="33.4"/>
    <n v="25.9"/>
    <n v="22.4"/>
    <n v="28.3"/>
    <n v="16.7"/>
    <n v="20.7"/>
    <n v="20.3"/>
    <n v="26.9"/>
    <n v="33.4"/>
    <n v="25.9"/>
    <n v="22.4"/>
    <n v="28.3"/>
    <n v="16.7"/>
    <n v="20.7"/>
    <n v="20.3"/>
    <n v="26.9"/>
    <n v="389.2"/>
  </r>
  <r>
    <x v="8"/>
    <x v="17"/>
    <x v="1"/>
    <x v="2"/>
    <x v="0"/>
    <s v="nil"/>
    <n v="3"/>
    <n v="1503"/>
    <n v="7507"/>
    <n v="21.48"/>
    <n v="-6.78"/>
    <n v="551"/>
    <n v="35"/>
    <n v="3"/>
    <n v="9"/>
    <n v="12"/>
    <n v="12"/>
    <n v="9"/>
    <n v="37"/>
    <n v="28.1"/>
    <n v="21.7"/>
    <n v="28.9"/>
    <n v="25.9"/>
    <n v="24"/>
    <n v="15.7"/>
    <n v="15.5"/>
    <n v="10.8"/>
    <n v="28.1"/>
    <n v="21.7"/>
    <n v="28.9"/>
    <n v="25.9"/>
    <n v="24"/>
    <n v="15.7"/>
    <n v="15.5"/>
    <n v="10.8"/>
    <n v="341.2"/>
  </r>
  <r>
    <x v="8"/>
    <x v="48"/>
    <x v="0"/>
    <x v="2"/>
    <x v="0"/>
    <s v="150N"/>
    <n v="3"/>
    <n v="1503"/>
    <n v="7507"/>
    <n v="21.48"/>
    <n v="-6.78"/>
    <n v="550"/>
    <n v="36"/>
    <n v="3"/>
    <n v="9"/>
    <n v="12"/>
    <n v="12"/>
    <n v="9"/>
    <n v="44"/>
    <n v="24.9"/>
    <n v="5.6"/>
    <n v="18.600000000000001"/>
    <n v="22.8"/>
    <n v="17.899999999999999"/>
    <n v="10.1"/>
    <n v="14.4"/>
    <n v="13.2"/>
    <n v="24.9"/>
    <n v="5.6"/>
    <n v="18.600000000000001"/>
    <n v="22.8"/>
    <n v="17.899999999999999"/>
    <n v="10.1"/>
    <n v="14.4"/>
    <n v="13.2"/>
    <n v="255.00000000000003"/>
  </r>
  <r>
    <x v="8"/>
    <x v="18"/>
    <x v="0"/>
    <x v="2"/>
    <x v="1"/>
    <s v="150N"/>
    <n v="3"/>
    <n v="1503"/>
    <n v="7507"/>
    <n v="21.48"/>
    <n v="-6.78"/>
    <n v="549"/>
    <n v="37"/>
    <n v="3"/>
    <n v="9"/>
    <n v="12"/>
    <n v="12"/>
    <n v="9"/>
    <n v="51"/>
    <n v="21.8"/>
    <n v="17"/>
    <n v="15.2"/>
    <n v="24.7"/>
    <n v="19.5"/>
    <n v="20.5"/>
    <n v="22.9"/>
    <n v="22"/>
    <n v="21.8"/>
    <n v="17"/>
    <n v="15.2"/>
    <n v="24.7"/>
    <n v="19.5"/>
    <n v="20.5"/>
    <n v="22.9"/>
    <n v="22"/>
    <n v="327.2"/>
  </r>
  <r>
    <x v="8"/>
    <x v="49"/>
    <x v="1"/>
    <x v="2"/>
    <x v="1"/>
    <s v="nil"/>
    <n v="3"/>
    <n v="1503"/>
    <n v="7507"/>
    <n v="21.48"/>
    <n v="-6.78"/>
    <n v="548"/>
    <n v="38"/>
    <n v="3"/>
    <n v="9"/>
    <n v="12"/>
    <n v="12"/>
    <n v="9"/>
    <n v="50"/>
    <n v="16.7"/>
    <n v="18.8"/>
    <n v="33"/>
    <n v="26"/>
    <n v="27.6"/>
    <n v="22.2"/>
    <n v="25.4"/>
    <n v="23.7"/>
    <n v="16.7"/>
    <n v="18.8"/>
    <n v="33"/>
    <n v="26"/>
    <n v="27.6"/>
    <n v="22.2"/>
    <n v="25.4"/>
    <n v="23.7"/>
    <n v="386.79999999999995"/>
  </r>
  <r>
    <x v="8"/>
    <x v="19"/>
    <x v="1"/>
    <x v="0"/>
    <x v="0"/>
    <s v="nil"/>
    <n v="3"/>
    <n v="1503"/>
    <n v="7507"/>
    <n v="21.48"/>
    <n v="-6.78"/>
    <n v="547"/>
    <n v="39"/>
    <n v="3"/>
    <n v="9"/>
    <n v="12"/>
    <n v="12"/>
    <n v="10"/>
    <n v="4"/>
    <n v="17.7"/>
    <n v="20.9"/>
    <n v="32.6"/>
    <n v="17.3"/>
    <n v="24.9"/>
    <n v="15.3"/>
    <n v="15.3"/>
    <n v="14.5"/>
    <n v="17.7"/>
    <n v="20.9"/>
    <n v="32.6"/>
    <n v="17.3"/>
    <n v="24.9"/>
    <n v="15.3"/>
    <n v="15.3"/>
    <n v="14.5"/>
    <n v="317"/>
  </r>
  <r>
    <x v="8"/>
    <x v="50"/>
    <x v="0"/>
    <x v="0"/>
    <x v="0"/>
    <s v="150N"/>
    <n v="3"/>
    <n v="1503"/>
    <n v="7507"/>
    <n v="21.48"/>
    <n v="-6.78"/>
    <n v="546"/>
    <n v="40"/>
    <n v="3"/>
    <n v="9"/>
    <n v="12"/>
    <n v="12"/>
    <n v="10"/>
    <n v="11"/>
    <n v="18.7"/>
    <n v="13.4"/>
    <n v="30.5"/>
    <n v="24.3"/>
    <n v="14.4"/>
    <n v="19.2"/>
    <n v="14.3"/>
    <n v="8.6"/>
    <n v="18.7"/>
    <n v="13.4"/>
    <n v="30.5"/>
    <n v="24.3"/>
    <n v="14.4"/>
    <n v="19.2"/>
    <n v="14.3"/>
    <n v="8.6"/>
    <n v="286.8"/>
  </r>
  <r>
    <x v="8"/>
    <x v="20"/>
    <x v="0"/>
    <x v="0"/>
    <x v="1"/>
    <s v="150N"/>
    <n v="3"/>
    <n v="1503"/>
    <n v="7507"/>
    <n v="21.48"/>
    <n v="-6.78"/>
    <n v="545"/>
    <n v="41"/>
    <n v="3"/>
    <n v="9"/>
    <n v="12"/>
    <n v="12"/>
    <n v="10"/>
    <n v="24"/>
    <n v="28"/>
    <n v="23.1"/>
    <n v="31.9"/>
    <n v="29.3"/>
    <n v="28.4"/>
    <n v="23.4"/>
    <n v="23.8"/>
    <n v="27.8"/>
    <n v="28"/>
    <n v="23.1"/>
    <n v="31.9"/>
    <n v="29.3"/>
    <n v="28.4"/>
    <n v="23.4"/>
    <n v="23.8"/>
    <n v="27.8"/>
    <n v="431.40000000000003"/>
  </r>
  <r>
    <x v="8"/>
    <x v="51"/>
    <x v="1"/>
    <x v="0"/>
    <x v="1"/>
    <s v="nil"/>
    <n v="3"/>
    <n v="1503"/>
    <n v="7507"/>
    <n v="21.48"/>
    <n v="-6.78"/>
    <n v="544"/>
    <n v="42"/>
    <n v="3"/>
    <n v="9"/>
    <n v="12"/>
    <n v="12"/>
    <n v="10"/>
    <n v="31"/>
    <n v="30"/>
    <n v="26.2"/>
    <n v="28.7"/>
    <n v="18.8"/>
    <n v="27.5"/>
    <n v="18.399999999999999"/>
    <n v="22.8"/>
    <n v="23.2"/>
    <n v="30"/>
    <n v="26.2"/>
    <n v="28.7"/>
    <n v="18.8"/>
    <n v="27.5"/>
    <n v="18.399999999999999"/>
    <n v="22.8"/>
    <n v="23.2"/>
    <n v="391.2"/>
  </r>
  <r>
    <x v="8"/>
    <x v="21"/>
    <x v="0"/>
    <x v="1"/>
    <x v="1"/>
    <s v="150N"/>
    <n v="3"/>
    <n v="1503"/>
    <n v="7507"/>
    <n v="21.48"/>
    <n v="-6.78"/>
    <n v="543"/>
    <n v="43"/>
    <n v="3"/>
    <n v="9"/>
    <n v="12"/>
    <n v="12"/>
    <n v="10"/>
    <n v="30"/>
    <n v="13.7"/>
    <n v="16.2"/>
    <n v="13.1"/>
    <n v="29.4"/>
    <n v="24.3"/>
    <n v="22.2"/>
    <n v="21.8"/>
    <n v="28.8"/>
    <n v="13.7"/>
    <n v="16.2"/>
    <n v="13.1"/>
    <n v="29.4"/>
    <n v="24.3"/>
    <n v="22.2"/>
    <n v="21.8"/>
    <n v="28.8"/>
    <n v="339.00000000000006"/>
  </r>
  <r>
    <x v="8"/>
    <x v="52"/>
    <x v="1"/>
    <x v="1"/>
    <x v="1"/>
    <s v="nil"/>
    <n v="3"/>
    <n v="1503"/>
    <n v="7507"/>
    <n v="21.48"/>
    <n v="-6.78"/>
    <n v="542"/>
    <n v="44"/>
    <n v="3"/>
    <n v="9"/>
    <n v="12"/>
    <n v="12"/>
    <n v="10"/>
    <n v="44"/>
    <n v="15.6"/>
    <n v="25.5"/>
    <n v="17.899999999999999"/>
    <n v="24.2"/>
    <n v="28.1"/>
    <n v="22.1"/>
    <n v="23.7"/>
    <n v="21.6"/>
    <n v="15.600000000000001"/>
    <n v="25.5"/>
    <n v="17.899999999999999"/>
    <n v="24.2"/>
    <n v="28.1"/>
    <n v="22.1"/>
    <n v="23.7"/>
    <n v="21.6"/>
    <n v="357.4"/>
  </r>
  <r>
    <x v="8"/>
    <x v="22"/>
    <x v="0"/>
    <x v="3"/>
    <x v="0"/>
    <s v="150N"/>
    <n v="3"/>
    <n v="1503"/>
    <n v="7507"/>
    <n v="21.48"/>
    <n v="-6.78"/>
    <n v="541"/>
    <n v="45"/>
    <n v="3"/>
    <n v="9"/>
    <n v="12"/>
    <n v="12"/>
    <n v="10"/>
    <n v="51"/>
    <n v="17.5"/>
    <n v="26.5"/>
    <n v="28.8"/>
    <n v="25.4"/>
    <n v="26.7"/>
    <n v="10.7"/>
    <n v="13.8"/>
    <n v="8.1999999999999993"/>
    <n v="17.5"/>
    <n v="26.5"/>
    <n v="28.8"/>
    <n v="25.4"/>
    <n v="26.7"/>
    <n v="10.7"/>
    <n v="13.8"/>
    <n v="8.1999999999999993"/>
    <n v="315.2"/>
  </r>
  <r>
    <x v="8"/>
    <x v="53"/>
    <x v="1"/>
    <x v="3"/>
    <x v="0"/>
    <s v="nil"/>
    <n v="3"/>
    <n v="1503"/>
    <n v="7507"/>
    <n v="21.48"/>
    <n v="-6.78"/>
    <n v="540"/>
    <n v="46"/>
    <n v="3"/>
    <n v="9"/>
    <n v="12"/>
    <n v="12"/>
    <n v="10"/>
    <n v="50"/>
    <n v="36"/>
    <n v="26.6"/>
    <n v="28.4"/>
    <n v="29.6"/>
    <n v="17.2"/>
    <n v="14"/>
    <n v="17"/>
    <n v="12.6"/>
    <n v="36"/>
    <n v="26.6"/>
    <n v="28.4"/>
    <n v="29.6"/>
    <n v="17.2"/>
    <n v="14"/>
    <n v="17"/>
    <n v="12.6"/>
    <n v="362.79999999999995"/>
  </r>
  <r>
    <x v="8"/>
    <x v="23"/>
    <x v="0"/>
    <x v="1"/>
    <x v="0"/>
    <s v="150N"/>
    <n v="3"/>
    <n v="1503"/>
    <n v="7507"/>
    <n v="21.48"/>
    <n v="-6.78"/>
    <n v="539"/>
    <n v="47"/>
    <n v="3"/>
    <n v="9"/>
    <n v="12"/>
    <n v="12"/>
    <n v="11"/>
    <n v="5"/>
    <n v="14.7"/>
    <n v="24.8"/>
    <n v="29.3"/>
    <n v="26.7"/>
    <n v="20.6"/>
    <n v="12.7"/>
    <n v="14.2"/>
    <n v="10.199999999999999"/>
    <n v="14.7"/>
    <n v="24.8"/>
    <n v="29.3"/>
    <n v="26.7"/>
    <n v="20.6"/>
    <n v="12.7"/>
    <n v="14.2"/>
    <n v="10.199999999999999"/>
    <n v="306.39999999999992"/>
  </r>
  <r>
    <x v="8"/>
    <x v="54"/>
    <x v="1"/>
    <x v="1"/>
    <x v="0"/>
    <s v="nil"/>
    <n v="3"/>
    <n v="1503"/>
    <n v="7507"/>
    <n v="21.48"/>
    <n v="-6.78"/>
    <n v="538"/>
    <n v="48"/>
    <n v="3"/>
    <n v="9"/>
    <n v="12"/>
    <n v="12"/>
    <n v="11"/>
    <n v="11"/>
    <n v="23.9"/>
    <n v="24.9"/>
    <n v="32"/>
    <n v="30.5"/>
    <n v="12.9"/>
    <n v="12.7"/>
    <n v="16.2"/>
    <n v="12"/>
    <n v="23.9"/>
    <n v="24.9"/>
    <n v="32"/>
    <n v="30.5"/>
    <n v="12.9"/>
    <n v="12.7"/>
    <n v="16.2"/>
    <n v="12"/>
    <n v="330.2"/>
  </r>
  <r>
    <x v="8"/>
    <x v="24"/>
    <x v="0"/>
    <x v="0"/>
    <x v="0"/>
    <s v="150N"/>
    <n v="4"/>
    <n v="1503"/>
    <n v="7507"/>
    <n v="21.48"/>
    <n v="-6.78"/>
    <n v="537"/>
    <n v="49"/>
    <n v="3"/>
    <n v="9"/>
    <n v="12"/>
    <n v="12"/>
    <n v="11"/>
    <n v="11"/>
    <n v="22.5"/>
    <n v="23"/>
    <n v="33.1"/>
    <n v="32.6"/>
    <n v="22.4"/>
    <n v="9.3000000000000007"/>
    <n v="12.5"/>
    <n v="9.1"/>
    <n v="22.5"/>
    <n v="23"/>
    <n v="33.1"/>
    <n v="32.6"/>
    <n v="22.4"/>
    <n v="9.3000000000000007"/>
    <n v="12.5"/>
    <n v="9.1"/>
    <n v="329"/>
  </r>
  <r>
    <x v="8"/>
    <x v="55"/>
    <x v="1"/>
    <x v="0"/>
    <x v="0"/>
    <s v="nil"/>
    <n v="4"/>
    <n v="1503"/>
    <n v="7507"/>
    <n v="21.48"/>
    <n v="-6.78"/>
    <n v="536"/>
    <n v="50"/>
    <n v="3"/>
    <n v="9"/>
    <n v="12"/>
    <n v="12"/>
    <n v="11"/>
    <n v="20"/>
    <n v="34.700000000000003"/>
    <n v="24.3"/>
    <n v="25.4"/>
    <n v="27.9"/>
    <n v="18.2"/>
    <n v="19.3"/>
    <n v="15"/>
    <n v="10"/>
    <n v="34.700000000000003"/>
    <n v="24.3"/>
    <n v="25.4"/>
    <n v="27.9"/>
    <n v="18.2"/>
    <n v="19.3"/>
    <n v="15"/>
    <n v="10"/>
    <n v="349.6"/>
  </r>
  <r>
    <x v="8"/>
    <x v="25"/>
    <x v="0"/>
    <x v="1"/>
    <x v="1"/>
    <s v="150N"/>
    <n v="4"/>
    <n v="1503"/>
    <n v="7507"/>
    <n v="21.48"/>
    <n v="-6.78"/>
    <n v="535"/>
    <n v="51"/>
    <n v="3"/>
    <n v="9"/>
    <n v="12"/>
    <n v="12"/>
    <n v="11"/>
    <n v="35"/>
    <n v="30.5"/>
    <n v="26.7"/>
    <n v="22"/>
    <n v="24.8"/>
    <n v="16.899999999999999"/>
    <n v="19.7"/>
    <n v="26.3"/>
    <n v="22.4"/>
    <n v="30.5"/>
    <n v="26.7"/>
    <n v="22"/>
    <n v="24.8"/>
    <n v="16.899999999999999"/>
    <n v="19.7"/>
    <n v="26.3"/>
    <n v="22.4"/>
    <n v="378.6"/>
  </r>
  <r>
    <x v="8"/>
    <x v="56"/>
    <x v="1"/>
    <x v="1"/>
    <x v="1"/>
    <s v="nil"/>
    <n v="4"/>
    <n v="1503"/>
    <n v="7507"/>
    <n v="21.48"/>
    <n v="-6.78"/>
    <n v="534"/>
    <n v="52"/>
    <n v="3"/>
    <n v="9"/>
    <n v="12"/>
    <n v="12"/>
    <n v="11"/>
    <n v="43"/>
    <n v="18.8"/>
    <n v="26.6"/>
    <n v="28.6"/>
    <n v="31.4"/>
    <n v="19.7"/>
    <n v="16.100000000000001"/>
    <n v="21.3"/>
    <n v="23.9"/>
    <n v="18.8"/>
    <n v="26.6"/>
    <n v="28.6"/>
    <n v="31.4"/>
    <n v="19.7"/>
    <n v="16.100000000000001"/>
    <n v="21.3"/>
    <n v="23.9"/>
    <n v="372.80000000000007"/>
  </r>
  <r>
    <x v="8"/>
    <x v="26"/>
    <x v="0"/>
    <x v="0"/>
    <x v="1"/>
    <s v="150N"/>
    <n v="4"/>
    <n v="1503"/>
    <n v="7507"/>
    <n v="21.48"/>
    <n v="-6.78"/>
    <n v="533"/>
    <n v="53"/>
    <n v="3"/>
    <n v="9"/>
    <n v="12"/>
    <n v="12"/>
    <n v="11"/>
    <n v="51"/>
    <n v="19.7"/>
    <n v="23"/>
    <n v="30.3"/>
    <n v="24"/>
    <n v="26.2"/>
    <n v="20.3"/>
    <n v="24.3"/>
    <n v="23"/>
    <n v="19.7"/>
    <n v="23"/>
    <n v="30.3"/>
    <n v="24"/>
    <n v="26.2"/>
    <n v="20.3"/>
    <n v="24.3"/>
    <n v="23"/>
    <n v="381.6"/>
  </r>
  <r>
    <x v="8"/>
    <x v="57"/>
    <x v="1"/>
    <x v="0"/>
    <x v="1"/>
    <s v="nil"/>
    <n v="4"/>
    <n v="1503"/>
    <n v="7507"/>
    <n v="21.48"/>
    <n v="-6.78"/>
    <n v="532"/>
    <n v="54"/>
    <n v="3"/>
    <n v="9"/>
    <n v="12"/>
    <n v="12"/>
    <n v="11"/>
    <n v="50"/>
    <n v="18.7"/>
    <n v="16.7"/>
    <n v="24.7"/>
    <n v="30.8"/>
    <n v="30.5"/>
    <n v="23.7"/>
    <n v="23"/>
    <n v="34.5"/>
    <n v="18.7"/>
    <n v="16.7"/>
    <n v="24.7"/>
    <n v="30.8"/>
    <n v="30.5"/>
    <n v="23.7"/>
    <n v="23"/>
    <n v="34.5"/>
    <n v="405.2"/>
  </r>
  <r>
    <x v="8"/>
    <x v="27"/>
    <x v="1"/>
    <x v="2"/>
    <x v="0"/>
    <s v="nil"/>
    <n v="4"/>
    <n v="1503"/>
    <n v="7507"/>
    <n v="21.48"/>
    <n v="-6.78"/>
    <n v="531"/>
    <n v="55"/>
    <n v="3"/>
    <n v="9"/>
    <n v="12"/>
    <n v="12"/>
    <n v="12"/>
    <n v="5"/>
    <n v="13.2"/>
    <n v="22.4"/>
    <n v="31.1"/>
    <n v="26"/>
    <n v="26.9"/>
    <n v="16.8"/>
    <n v="16.899999999999999"/>
    <n v="13"/>
    <n v="13.2"/>
    <n v="22.4"/>
    <n v="31.1"/>
    <n v="26"/>
    <n v="26.9"/>
    <n v="16.8"/>
    <n v="16.899999999999999"/>
    <n v="13"/>
    <n v="332.6"/>
  </r>
  <r>
    <x v="8"/>
    <x v="58"/>
    <x v="0"/>
    <x v="2"/>
    <x v="0"/>
    <s v="150N"/>
    <n v="4"/>
    <n v="1503"/>
    <n v="7507"/>
    <n v="21.48"/>
    <n v="-6.78"/>
    <n v="530"/>
    <n v="56"/>
    <n v="3"/>
    <n v="9"/>
    <n v="12"/>
    <n v="12"/>
    <n v="12"/>
    <n v="12"/>
    <n v="21.2"/>
    <n v="30.7"/>
    <n v="29"/>
    <n v="26.7"/>
    <n v="20.6"/>
    <n v="8.9"/>
    <n v="14.4"/>
    <n v="7.1"/>
    <n v="21.2"/>
    <n v="30.7"/>
    <n v="29"/>
    <n v="26.7"/>
    <n v="20.6"/>
    <n v="8.9"/>
    <n v="14.4"/>
    <n v="7.1"/>
    <n v="317.20000000000005"/>
  </r>
  <r>
    <x v="8"/>
    <x v="28"/>
    <x v="1"/>
    <x v="3"/>
    <x v="1"/>
    <s v="nil"/>
    <n v="4"/>
    <n v="1503"/>
    <n v="7507"/>
    <n v="21.48"/>
    <n v="-6.78"/>
    <n v="529"/>
    <n v="57"/>
    <n v="3"/>
    <n v="9"/>
    <n v="12"/>
    <n v="12"/>
    <n v="12"/>
    <n v="20"/>
    <n v="20.2"/>
    <n v="13.9"/>
    <n v="24"/>
    <n v="28.8"/>
    <n v="25.6"/>
    <n v="19.3"/>
    <n v="22.6"/>
    <n v="30.9"/>
    <n v="20.2"/>
    <n v="13.9"/>
    <n v="24"/>
    <n v="28.8"/>
    <n v="25.6"/>
    <n v="19.3"/>
    <n v="22.6"/>
    <n v="30.9"/>
    <n v="370.6"/>
  </r>
  <r>
    <x v="8"/>
    <x v="59"/>
    <x v="0"/>
    <x v="3"/>
    <x v="1"/>
    <s v="150N"/>
    <n v="4"/>
    <n v="1503"/>
    <n v="7507"/>
    <n v="21.48"/>
    <n v="-6.78"/>
    <n v="528"/>
    <n v="58"/>
    <n v="3"/>
    <n v="9"/>
    <n v="12"/>
    <n v="12"/>
    <n v="12"/>
    <n v="27"/>
    <n v="21.9"/>
    <n v="20.399999999999999"/>
    <n v="28.6"/>
    <n v="26.9"/>
    <n v="30"/>
    <n v="22.1"/>
    <n v="20.6"/>
    <n v="30.5"/>
    <n v="21.9"/>
    <n v="20.399999999999999"/>
    <n v="28.6"/>
    <n v="26.9"/>
    <n v="30"/>
    <n v="22.1"/>
    <n v="20.6"/>
    <n v="30.5"/>
    <n v="402"/>
  </r>
  <r>
    <x v="8"/>
    <x v="29"/>
    <x v="1"/>
    <x v="1"/>
    <x v="0"/>
    <s v="nil"/>
    <n v="4"/>
    <n v="1503"/>
    <n v="7507"/>
    <n v="21.48"/>
    <n v="-6.78"/>
    <n v="527"/>
    <n v="59"/>
    <n v="3"/>
    <n v="9"/>
    <n v="12"/>
    <n v="12"/>
    <n v="12"/>
    <n v="34"/>
    <n v="17.100000000000001"/>
    <n v="17"/>
    <n v="23.2"/>
    <n v="28.8"/>
    <n v="29.5"/>
    <n v="16.399999999999999"/>
    <n v="14.2"/>
    <n v="11.2"/>
    <n v="17.100000000000001"/>
    <n v="17"/>
    <n v="23.2"/>
    <n v="28.8"/>
    <n v="29.5"/>
    <n v="16.399999999999999"/>
    <n v="14.2"/>
    <n v="11.2"/>
    <n v="314.79999999999995"/>
  </r>
  <r>
    <x v="8"/>
    <x v="60"/>
    <x v="0"/>
    <x v="1"/>
    <x v="0"/>
    <s v="150N"/>
    <n v="4"/>
    <n v="1503"/>
    <n v="7507"/>
    <n v="21.48"/>
    <n v="-6.78"/>
    <n v="526"/>
    <n v="60"/>
    <n v="3"/>
    <n v="9"/>
    <n v="12"/>
    <n v="12"/>
    <n v="12"/>
    <n v="41"/>
    <n v="15.3"/>
    <n v="24.4"/>
    <n v="26.9"/>
    <n v="30.4"/>
    <n v="14.7"/>
    <n v="8.8000000000000007"/>
    <n v="14.4"/>
    <n v="12.5"/>
    <n v="15.3"/>
    <n v="24.4"/>
    <n v="26.9"/>
    <n v="30.4"/>
    <n v="14.7"/>
    <n v="8.8000000000000007"/>
    <n v="14.4"/>
    <n v="12.5"/>
    <n v="294.8"/>
  </r>
  <r>
    <x v="8"/>
    <x v="30"/>
    <x v="0"/>
    <x v="3"/>
    <x v="0"/>
    <s v="150N"/>
    <n v="4"/>
    <n v="1503"/>
    <n v="7507"/>
    <n v="21.48"/>
    <n v="-6.78"/>
    <n v="525"/>
    <n v="61"/>
    <n v="3"/>
    <n v="9"/>
    <n v="12"/>
    <n v="12"/>
    <n v="12"/>
    <n v="40"/>
    <n v="34.799999999999997"/>
    <n v="27.1"/>
    <n v="28.8"/>
    <n v="22.6"/>
    <n v="13.2"/>
    <n v="13.3"/>
    <n v="14.8"/>
    <n v="10.199999999999999"/>
    <n v="34.799999999999997"/>
    <n v="27.1"/>
    <n v="28.8"/>
    <n v="22.6"/>
    <n v="13.2"/>
    <n v="13.3"/>
    <n v="14.8"/>
    <n v="10.199999999999999"/>
    <n v="329.6"/>
  </r>
  <r>
    <x v="8"/>
    <x v="61"/>
    <x v="1"/>
    <x v="3"/>
    <x v="0"/>
    <s v="nil"/>
    <n v="4"/>
    <n v="1503"/>
    <n v="7507"/>
    <n v="21.48"/>
    <n v="-6.78"/>
    <n v="524"/>
    <n v="62"/>
    <n v="3"/>
    <n v="9"/>
    <n v="12"/>
    <n v="12"/>
    <n v="12"/>
    <n v="54"/>
    <n v="12.3"/>
    <n v="30.3"/>
    <n v="26"/>
    <n v="28.3"/>
    <n v="18.7"/>
    <n v="12.7"/>
    <n v="15.1"/>
    <n v="11.3"/>
    <n v="12.3"/>
    <n v="30.3"/>
    <n v="26"/>
    <n v="28.3"/>
    <n v="18.7"/>
    <n v="12.7"/>
    <n v="15.100000000000001"/>
    <n v="11.3"/>
    <n v="309.39999999999998"/>
  </r>
  <r>
    <x v="8"/>
    <x v="31"/>
    <x v="0"/>
    <x v="2"/>
    <x v="1"/>
    <s v="150N"/>
    <n v="4"/>
    <n v="1503"/>
    <n v="7507"/>
    <n v="21.48"/>
    <n v="-6.78"/>
    <n v="523"/>
    <n v="63"/>
    <n v="3"/>
    <n v="9"/>
    <n v="12"/>
    <n v="12"/>
    <n v="13"/>
    <n v="1"/>
    <n v="29"/>
    <n v="26.5"/>
    <n v="29.2"/>
    <n v="29.7"/>
    <n v="16.399999999999999"/>
    <n v="17.100000000000001"/>
    <n v="22.7"/>
    <n v="30.5"/>
    <n v="29"/>
    <n v="26.5"/>
    <n v="29.2"/>
    <n v="29.7"/>
    <n v="16.399999999999999"/>
    <n v="17.100000000000001"/>
    <n v="22.7"/>
    <n v="30.5"/>
    <n v="402.2"/>
  </r>
  <r>
    <x v="8"/>
    <x v="62"/>
    <x v="1"/>
    <x v="2"/>
    <x v="1"/>
    <s v="nil"/>
    <n v="4"/>
    <n v="1503"/>
    <n v="7507"/>
    <n v="21.48"/>
    <n v="-6.78"/>
    <n v="522"/>
    <n v="64"/>
    <n v="3"/>
    <n v="9"/>
    <n v="12"/>
    <n v="12"/>
    <n v="13"/>
    <n v="0"/>
    <n v="21.7"/>
    <n v="23.8"/>
    <n v="30.3"/>
    <n v="32.6"/>
    <n v="24.5"/>
    <n v="15.4"/>
    <n v="23.8"/>
    <n v="20.100000000000001"/>
    <n v="21.7"/>
    <n v="23.8"/>
    <n v="30.3"/>
    <n v="32.6"/>
    <n v="24.5"/>
    <n v="15.400000000000002"/>
    <n v="23.8"/>
    <n v="20.100000000000001"/>
    <n v="384.40000000000003"/>
  </r>
  <r>
    <x v="9"/>
    <x v="0"/>
    <x v="0"/>
    <x v="0"/>
    <x v="0"/>
    <s v="150N"/>
    <n v="1"/>
    <n v="1503"/>
    <n v="7525"/>
    <n v="21.48"/>
    <n v="-6.78"/>
    <n v="585"/>
    <n v="1"/>
    <n v="3"/>
    <n v="9"/>
    <n v="12"/>
    <n v="18"/>
    <n v="6"/>
    <n v="7"/>
    <n v="24.5"/>
    <n v="26.7"/>
    <n v="27.3"/>
    <n v="15.4"/>
    <n v="14.4"/>
    <n v="17.2"/>
    <n v="16.600000000000001"/>
    <n v="11.4"/>
    <n v="24.5"/>
    <n v="26.7"/>
    <n v="27.3"/>
    <n v="15.400000000000002"/>
    <n v="14.4"/>
    <n v="17.2"/>
    <n v="16.600000000000001"/>
    <n v="11.4"/>
    <n v="307.00000000000006"/>
  </r>
  <r>
    <x v="9"/>
    <x v="32"/>
    <x v="1"/>
    <x v="0"/>
    <x v="0"/>
    <s v="nil"/>
    <n v="1"/>
    <n v="1503"/>
    <n v="7525"/>
    <n v="21.48"/>
    <n v="-6.78"/>
    <n v="584"/>
    <n v="2"/>
    <n v="3"/>
    <n v="9"/>
    <n v="12"/>
    <n v="18"/>
    <n v="6"/>
    <n v="13"/>
    <n v="32.5"/>
    <n v="32.299999999999997"/>
    <n v="30.1"/>
    <n v="26.9"/>
    <n v="21"/>
    <n v="15.2"/>
    <n v="15.9"/>
    <n v="10.4"/>
    <n v="32.5"/>
    <n v="32.299999999999997"/>
    <n v="30.1"/>
    <n v="26.9"/>
    <n v="21"/>
    <n v="15.2"/>
    <n v="15.900000000000002"/>
    <n v="10.4"/>
    <n v="368.6"/>
  </r>
  <r>
    <x v="9"/>
    <x v="1"/>
    <x v="1"/>
    <x v="0"/>
    <x v="1"/>
    <s v="nil"/>
    <n v="1"/>
    <n v="1503"/>
    <n v="7525"/>
    <n v="21.48"/>
    <n v="-6.78"/>
    <n v="583"/>
    <n v="3"/>
    <n v="3"/>
    <n v="9"/>
    <n v="12"/>
    <n v="18"/>
    <n v="6"/>
    <n v="10"/>
    <n v="17.8"/>
    <n v="18.100000000000001"/>
    <n v="12.5"/>
    <n v="14.5"/>
    <n v="20.2"/>
    <n v="26.1"/>
    <n v="23.6"/>
    <n v="27.7"/>
    <n v="17.8"/>
    <n v="18.100000000000001"/>
    <n v="12.5"/>
    <n v="14.5"/>
    <n v="20.2"/>
    <n v="26.1"/>
    <n v="23.6"/>
    <n v="27.7"/>
    <n v="321"/>
  </r>
  <r>
    <x v="9"/>
    <x v="33"/>
    <x v="0"/>
    <x v="0"/>
    <x v="1"/>
    <s v="150N"/>
    <n v="1"/>
    <n v="1503"/>
    <n v="7525"/>
    <n v="21.48"/>
    <n v="-6.78"/>
    <n v="582"/>
    <n v="4"/>
    <n v="3"/>
    <n v="9"/>
    <n v="12"/>
    <n v="18"/>
    <n v="6"/>
    <n v="24"/>
    <n v="13"/>
    <n v="9.5"/>
    <n v="22"/>
    <n v="21.7"/>
    <n v="24"/>
    <n v="16.7"/>
    <n v="20.3"/>
    <n v="23.2"/>
    <n v="13"/>
    <n v="9.5"/>
    <n v="22"/>
    <n v="21.7"/>
    <n v="24"/>
    <n v="16.7"/>
    <n v="20.3"/>
    <n v="23.2"/>
    <n v="300.8"/>
  </r>
  <r>
    <x v="9"/>
    <x v="2"/>
    <x v="1"/>
    <x v="1"/>
    <x v="0"/>
    <s v="nil"/>
    <n v="1"/>
    <n v="1503"/>
    <n v="7525"/>
    <n v="21.48"/>
    <n v="-6.78"/>
    <n v="581"/>
    <n v="5"/>
    <n v="3"/>
    <n v="9"/>
    <n v="12"/>
    <n v="18"/>
    <n v="6"/>
    <n v="21"/>
    <n v="16.7"/>
    <n v="10.8"/>
    <n v="25.4"/>
    <n v="23.7"/>
    <n v="17.3"/>
    <n v="21.8"/>
    <n v="15.7"/>
    <n v="13.4"/>
    <n v="16.7"/>
    <n v="10.8"/>
    <n v="25.4"/>
    <n v="23.7"/>
    <n v="17.3"/>
    <n v="21.8"/>
    <n v="15.7"/>
    <n v="13.4"/>
    <n v="289.59999999999997"/>
  </r>
  <r>
    <x v="9"/>
    <x v="34"/>
    <x v="0"/>
    <x v="1"/>
    <x v="0"/>
    <s v="150N"/>
    <n v="1"/>
    <n v="1503"/>
    <n v="7525"/>
    <n v="21.48"/>
    <n v="-6.78"/>
    <n v="580"/>
    <n v="6"/>
    <n v="3"/>
    <n v="9"/>
    <n v="12"/>
    <n v="18"/>
    <n v="6"/>
    <n v="35"/>
    <n v="15.3"/>
    <n v="33.799999999999997"/>
    <n v="28.8"/>
    <n v="26.6"/>
    <n v="26.6"/>
    <n v="10.3"/>
    <n v="13.5"/>
    <n v="8.9"/>
    <n v="15.3"/>
    <n v="33.799999999999997"/>
    <n v="28.8"/>
    <n v="26.6"/>
    <n v="26.6"/>
    <n v="10.3"/>
    <n v="13.5"/>
    <n v="8.9"/>
    <n v="327.60000000000002"/>
  </r>
  <r>
    <x v="9"/>
    <x v="3"/>
    <x v="0"/>
    <x v="1"/>
    <x v="1"/>
    <s v="150N"/>
    <n v="1"/>
    <n v="1503"/>
    <n v="7525"/>
    <n v="21.48"/>
    <n v="-6.78"/>
    <n v="579"/>
    <n v="7"/>
    <n v="3"/>
    <n v="9"/>
    <n v="12"/>
    <n v="18"/>
    <n v="6"/>
    <n v="41"/>
    <n v="24.9"/>
    <n v="29.3"/>
    <n v="32.1"/>
    <n v="33.799999999999997"/>
    <n v="27.6"/>
    <n v="27.9"/>
    <n v="21"/>
    <n v="18.899999999999999"/>
    <n v="24.9"/>
    <n v="29.3"/>
    <n v="32.1"/>
    <n v="33.799999999999997"/>
    <n v="27.6"/>
    <n v="27.9"/>
    <n v="21"/>
    <n v="18.899999999999999"/>
    <n v="431.00000000000006"/>
  </r>
  <r>
    <x v="9"/>
    <x v="35"/>
    <x v="1"/>
    <x v="1"/>
    <x v="1"/>
    <s v="nil"/>
    <n v="1"/>
    <n v="1503"/>
    <n v="7525"/>
    <n v="21.48"/>
    <n v="-6.78"/>
    <n v="578"/>
    <n v="8"/>
    <n v="3"/>
    <n v="9"/>
    <n v="12"/>
    <n v="18"/>
    <n v="6"/>
    <n v="47"/>
    <n v="21.6"/>
    <n v="23"/>
    <n v="28.6"/>
    <n v="30.6"/>
    <n v="27.2"/>
    <n v="27.9"/>
    <n v="25"/>
    <n v="26"/>
    <n v="21.6"/>
    <n v="23"/>
    <n v="28.6"/>
    <n v="30.6"/>
    <n v="27.2"/>
    <n v="27.9"/>
    <n v="25"/>
    <n v="26"/>
    <n v="419.8"/>
  </r>
  <r>
    <x v="9"/>
    <x v="4"/>
    <x v="0"/>
    <x v="2"/>
    <x v="0"/>
    <s v="150N"/>
    <n v="1"/>
    <n v="1503"/>
    <n v="7525"/>
    <n v="21.48"/>
    <n v="-6.78"/>
    <n v="577"/>
    <n v="9"/>
    <n v="3"/>
    <n v="9"/>
    <n v="12"/>
    <n v="18"/>
    <n v="6"/>
    <n v="55"/>
    <n v="23.7"/>
    <n v="18.8"/>
    <n v="19.600000000000001"/>
    <n v="25.5"/>
    <n v="24.5"/>
    <n v="17.100000000000001"/>
    <n v="13.6"/>
    <n v="11.5"/>
    <n v="23.7"/>
    <n v="18.8"/>
    <n v="19.600000000000001"/>
    <n v="25.5"/>
    <n v="24.5"/>
    <n v="17.100000000000001"/>
    <n v="13.6"/>
    <n v="11.5"/>
    <n v="308.59999999999997"/>
  </r>
  <r>
    <x v="9"/>
    <x v="36"/>
    <x v="1"/>
    <x v="2"/>
    <x v="0"/>
    <s v="nil"/>
    <n v="1"/>
    <n v="1503"/>
    <n v="7525"/>
    <n v="21.48"/>
    <n v="-6.78"/>
    <n v="576"/>
    <n v="10"/>
    <n v="3"/>
    <n v="9"/>
    <n v="12"/>
    <n v="18"/>
    <n v="7"/>
    <n v="1"/>
    <n v="26.8"/>
    <n v="9.1"/>
    <n v="10.4"/>
    <n v="10.7"/>
    <n v="11.3"/>
    <n v="13.1"/>
    <n v="15.2"/>
    <n v="14.9"/>
    <n v="26.8"/>
    <n v="9.1"/>
    <n v="10.4"/>
    <n v="10.7"/>
    <n v="11.3"/>
    <n v="13.1"/>
    <n v="15.2"/>
    <n v="14.9"/>
    <n v="223"/>
  </r>
  <r>
    <x v="9"/>
    <x v="5"/>
    <x v="0"/>
    <x v="3"/>
    <x v="0"/>
    <s v="150N"/>
    <n v="1"/>
    <n v="1503"/>
    <n v="7525"/>
    <n v="21.48"/>
    <n v="-6.78"/>
    <n v="575"/>
    <n v="11"/>
    <n v="3"/>
    <n v="9"/>
    <n v="12"/>
    <n v="18"/>
    <n v="7"/>
    <n v="0"/>
    <n v="32.799999999999997"/>
    <n v="30.9"/>
    <n v="25.6"/>
    <n v="24.6"/>
    <n v="20.8"/>
    <n v="18.8"/>
    <n v="15.2"/>
    <n v="12.7"/>
    <n v="32.799999999999997"/>
    <n v="30.9"/>
    <n v="25.6"/>
    <n v="24.6"/>
    <n v="20.8"/>
    <n v="18.8"/>
    <n v="15.2"/>
    <n v="12.7"/>
    <n v="362.8"/>
  </r>
  <r>
    <x v="9"/>
    <x v="37"/>
    <x v="1"/>
    <x v="3"/>
    <x v="0"/>
    <s v="nil"/>
    <n v="1"/>
    <n v="1503"/>
    <n v="7525"/>
    <n v="21.48"/>
    <n v="-6.78"/>
    <n v="574"/>
    <n v="12"/>
    <n v="3"/>
    <n v="9"/>
    <n v="12"/>
    <n v="18"/>
    <n v="7"/>
    <n v="13"/>
    <n v="28.3"/>
    <n v="28.5"/>
    <n v="26.1"/>
    <n v="26"/>
    <n v="22.6"/>
    <n v="18.3"/>
    <n v="15.3"/>
    <n v="15"/>
    <n v="28.3"/>
    <n v="28.5"/>
    <n v="26.1"/>
    <n v="26"/>
    <n v="22.6"/>
    <n v="18.3"/>
    <n v="15.3"/>
    <n v="15"/>
    <n v="360.20000000000005"/>
  </r>
  <r>
    <x v="9"/>
    <x v="6"/>
    <x v="1"/>
    <x v="3"/>
    <x v="1"/>
    <s v="nil"/>
    <n v="1"/>
    <n v="1503"/>
    <n v="7525"/>
    <n v="21.48"/>
    <n v="-6.78"/>
    <n v="573"/>
    <n v="13"/>
    <n v="3"/>
    <n v="9"/>
    <n v="12"/>
    <n v="18"/>
    <n v="7"/>
    <n v="11"/>
    <n v="6.3"/>
    <n v="10.9"/>
    <n v="18.7"/>
    <n v="12"/>
    <n v="14.7"/>
    <n v="19.899999999999999"/>
    <n v="23.7"/>
    <n v="23.7"/>
    <n v="6.3"/>
    <n v="10.9"/>
    <n v="18.7"/>
    <n v="12"/>
    <n v="14.7"/>
    <n v="19.899999999999999"/>
    <n v="23.7"/>
    <n v="23.7"/>
    <n v="259.8"/>
  </r>
  <r>
    <x v="9"/>
    <x v="38"/>
    <x v="0"/>
    <x v="3"/>
    <x v="1"/>
    <s v="150N"/>
    <n v="1"/>
    <n v="1503"/>
    <n v="7525"/>
    <n v="21.48"/>
    <n v="-6.78"/>
    <n v="572"/>
    <n v="14"/>
    <n v="3"/>
    <n v="9"/>
    <n v="12"/>
    <n v="18"/>
    <n v="7"/>
    <n v="25"/>
    <n v="23.8"/>
    <n v="24.9"/>
    <n v="17.8"/>
    <n v="19.7"/>
    <n v="21"/>
    <n v="20.9"/>
    <n v="22.1"/>
    <n v="24.1"/>
    <n v="23.8"/>
    <n v="24.9"/>
    <n v="17.8"/>
    <n v="19.7"/>
    <n v="21"/>
    <n v="20.9"/>
    <n v="22.1"/>
    <n v="24.1"/>
    <n v="348.59999999999997"/>
  </r>
  <r>
    <x v="9"/>
    <x v="7"/>
    <x v="0"/>
    <x v="2"/>
    <x v="1"/>
    <s v="150N"/>
    <n v="1"/>
    <n v="1503"/>
    <n v="7525"/>
    <n v="21.48"/>
    <n v="-6.78"/>
    <n v="571"/>
    <n v="15"/>
    <n v="3"/>
    <n v="9"/>
    <n v="12"/>
    <n v="18"/>
    <n v="7"/>
    <n v="33"/>
    <n v="33"/>
    <n v="24.9"/>
    <n v="23.6"/>
    <n v="25"/>
    <n v="18.8"/>
    <n v="19.399999999999999"/>
    <n v="20"/>
    <n v="21.3"/>
    <n v="33"/>
    <n v="24.9"/>
    <n v="23.6"/>
    <n v="25"/>
    <n v="18.8"/>
    <n v="19.399999999999999"/>
    <n v="20"/>
    <n v="21.3"/>
    <n v="372"/>
  </r>
  <r>
    <x v="9"/>
    <x v="39"/>
    <x v="1"/>
    <x v="2"/>
    <x v="1"/>
    <s v="nil"/>
    <n v="1"/>
    <n v="1503"/>
    <n v="7525"/>
    <n v="21.48"/>
    <n v="-6.78"/>
    <n v="570"/>
    <n v="16"/>
    <n v="3"/>
    <n v="9"/>
    <n v="12"/>
    <n v="18"/>
    <n v="7"/>
    <n v="31"/>
    <n v="28.2"/>
    <n v="27.3"/>
    <n v="26.2"/>
    <n v="22"/>
    <n v="23.3"/>
    <n v="18.3"/>
    <n v="20.100000000000001"/>
    <n v="23.3"/>
    <n v="28.2"/>
    <n v="27.3"/>
    <n v="26.2"/>
    <n v="22"/>
    <n v="23.3"/>
    <n v="18.3"/>
    <n v="20.100000000000001"/>
    <n v="23.3"/>
    <n v="377.40000000000003"/>
  </r>
  <r>
    <x v="9"/>
    <x v="8"/>
    <x v="1"/>
    <x v="0"/>
    <x v="1"/>
    <s v="nil"/>
    <n v="2"/>
    <n v="1503"/>
    <n v="7525"/>
    <n v="21.48"/>
    <n v="-6.78"/>
    <n v="569"/>
    <n v="17"/>
    <n v="3"/>
    <n v="9"/>
    <n v="12"/>
    <n v="18"/>
    <n v="7"/>
    <n v="45"/>
    <n v="21.4"/>
    <n v="32.6"/>
    <n v="27.3"/>
    <n v="17"/>
    <n v="26.4"/>
    <n v="13.5"/>
    <n v="16.399999999999999"/>
    <n v="18"/>
    <n v="21.4"/>
    <n v="32.6"/>
    <n v="27.3"/>
    <n v="17"/>
    <n v="26.4"/>
    <n v="13.5"/>
    <n v="16.399999999999999"/>
    <n v="18"/>
    <n v="345.2"/>
  </r>
  <r>
    <x v="9"/>
    <x v="40"/>
    <x v="0"/>
    <x v="0"/>
    <x v="1"/>
    <s v="150N"/>
    <n v="2"/>
    <n v="1503"/>
    <n v="7525"/>
    <n v="21.48"/>
    <n v="-6.78"/>
    <n v="568"/>
    <n v="18"/>
    <n v="3"/>
    <n v="9"/>
    <n v="12"/>
    <n v="18"/>
    <n v="7"/>
    <n v="52"/>
    <n v="28.7"/>
    <n v="28.4"/>
    <n v="21.2"/>
    <n v="22.3"/>
    <n v="26.1"/>
    <n v="20.100000000000001"/>
    <n v="21.2"/>
    <n v="17.399999999999999"/>
    <n v="28.7"/>
    <n v="28.4"/>
    <n v="21.2"/>
    <n v="22.3"/>
    <n v="26.1"/>
    <n v="20.100000000000001"/>
    <n v="21.2"/>
    <n v="17.399999999999999"/>
    <n v="370.79999999999995"/>
  </r>
  <r>
    <x v="9"/>
    <x v="9"/>
    <x v="1"/>
    <x v="3"/>
    <x v="1"/>
    <s v="nil"/>
    <n v="2"/>
    <n v="1503"/>
    <n v="7525"/>
    <n v="21.48"/>
    <n v="-6.78"/>
    <n v="567"/>
    <n v="19"/>
    <n v="3"/>
    <n v="9"/>
    <n v="12"/>
    <n v="18"/>
    <n v="7"/>
    <n v="57"/>
    <n v="24.7"/>
    <n v="26.9"/>
    <n v="28.4"/>
    <n v="23.3"/>
    <n v="27.1"/>
    <n v="21.3"/>
    <n v="21"/>
    <n v="24"/>
    <n v="24.7"/>
    <n v="26.9"/>
    <n v="28.4"/>
    <n v="23.3"/>
    <n v="27.1"/>
    <n v="21.3"/>
    <n v="21"/>
    <n v="24"/>
    <n v="393.40000000000003"/>
  </r>
  <r>
    <x v="9"/>
    <x v="41"/>
    <x v="0"/>
    <x v="3"/>
    <x v="1"/>
    <s v="150N"/>
    <n v="2"/>
    <n v="1503"/>
    <n v="7525"/>
    <n v="21.48"/>
    <n v="-6.78"/>
    <n v="566"/>
    <n v="20"/>
    <n v="3"/>
    <n v="9"/>
    <n v="12"/>
    <n v="18"/>
    <n v="8"/>
    <n v="3"/>
    <n v="19.5"/>
    <n v="18.2"/>
    <n v="24.4"/>
    <n v="28.1"/>
    <n v="20.6"/>
    <n v="16.3"/>
    <n v="17.399999999999999"/>
    <n v="22.1"/>
    <n v="19.5"/>
    <n v="18.2"/>
    <n v="24.4"/>
    <n v="28.1"/>
    <n v="20.6"/>
    <n v="16.3"/>
    <n v="17.399999999999999"/>
    <n v="22.1"/>
    <n v="333.2"/>
  </r>
  <r>
    <x v="9"/>
    <x v="10"/>
    <x v="1"/>
    <x v="2"/>
    <x v="0"/>
    <s v="nil"/>
    <n v="2"/>
    <n v="1503"/>
    <n v="7525"/>
    <n v="21.48"/>
    <n v="-6.78"/>
    <n v="565"/>
    <n v="21"/>
    <n v="3"/>
    <n v="9"/>
    <n v="12"/>
    <n v="18"/>
    <n v="8"/>
    <n v="11"/>
    <n v="35"/>
    <n v="26.7"/>
    <n v="19.600000000000001"/>
    <n v="26.4"/>
    <n v="18.399999999999999"/>
    <n v="15"/>
    <n v="14.2"/>
    <n v="12.4"/>
    <n v="35"/>
    <n v="26.7"/>
    <n v="19.600000000000001"/>
    <n v="26.4"/>
    <n v="18.399999999999999"/>
    <n v="15"/>
    <n v="14.2"/>
    <n v="12.4"/>
    <n v="335.40000000000003"/>
  </r>
  <r>
    <x v="9"/>
    <x v="42"/>
    <x v="0"/>
    <x v="2"/>
    <x v="0"/>
    <s v="150N"/>
    <n v="2"/>
    <n v="1503"/>
    <n v="7525"/>
    <n v="21.48"/>
    <n v="-6.78"/>
    <n v="564"/>
    <n v="22"/>
    <n v="3"/>
    <n v="9"/>
    <n v="12"/>
    <n v="18"/>
    <n v="8"/>
    <n v="17"/>
    <n v="27.9"/>
    <n v="13.2"/>
    <n v="17.8"/>
    <n v="18.3"/>
    <n v="14.5"/>
    <n v="15.4"/>
    <n v="15.1"/>
    <n v="11.3"/>
    <n v="27.9"/>
    <n v="13.2"/>
    <n v="17.8"/>
    <n v="18.3"/>
    <n v="14.5"/>
    <n v="15.400000000000002"/>
    <n v="15.100000000000001"/>
    <n v="11.3"/>
    <n v="267"/>
  </r>
  <r>
    <x v="9"/>
    <x v="11"/>
    <x v="0"/>
    <x v="1"/>
    <x v="1"/>
    <s v="150N"/>
    <n v="2"/>
    <n v="1503"/>
    <n v="7525"/>
    <n v="21.48"/>
    <n v="-6.78"/>
    <n v="563"/>
    <n v="23"/>
    <n v="3"/>
    <n v="9"/>
    <n v="12"/>
    <n v="18"/>
    <n v="8"/>
    <n v="23"/>
    <n v="31.1"/>
    <n v="28.5"/>
    <n v="28.2"/>
    <n v="27.5"/>
    <n v="27.2"/>
    <n v="23.5"/>
    <n v="20.8"/>
    <n v="20.399999999999999"/>
    <n v="31.1"/>
    <n v="28.5"/>
    <n v="28.2"/>
    <n v="27.5"/>
    <n v="27.2"/>
    <n v="23.5"/>
    <n v="20.8"/>
    <n v="20.399999999999999"/>
    <n v="414.40000000000003"/>
  </r>
  <r>
    <x v="9"/>
    <x v="43"/>
    <x v="1"/>
    <x v="1"/>
    <x v="1"/>
    <s v="nil"/>
    <n v="2"/>
    <n v="1503"/>
    <n v="7525"/>
    <n v="21.48"/>
    <n v="-6.78"/>
    <n v="562"/>
    <n v="24"/>
    <n v="3"/>
    <n v="9"/>
    <n v="12"/>
    <n v="18"/>
    <n v="8"/>
    <n v="21"/>
    <n v="24.4"/>
    <n v="14.1"/>
    <n v="17.8"/>
    <n v="23.1"/>
    <n v="25.4"/>
    <n v="17.899999999999999"/>
    <n v="22.9"/>
    <n v="21.5"/>
    <n v="24.4"/>
    <n v="14.1"/>
    <n v="17.8"/>
    <n v="23.1"/>
    <n v="25.4"/>
    <n v="17.899999999999999"/>
    <n v="22.9"/>
    <n v="21.5"/>
    <n v="334.20000000000005"/>
  </r>
  <r>
    <x v="9"/>
    <x v="12"/>
    <x v="1"/>
    <x v="0"/>
    <x v="0"/>
    <s v="nil"/>
    <n v="2"/>
    <n v="1503"/>
    <n v="7525"/>
    <n v="21.48"/>
    <n v="-6.78"/>
    <n v="561"/>
    <n v="25"/>
    <n v="3"/>
    <n v="9"/>
    <n v="12"/>
    <n v="18"/>
    <n v="8"/>
    <n v="35"/>
    <n v="30.8"/>
    <n v="28.7"/>
    <n v="23.2"/>
    <n v="17.100000000000001"/>
    <n v="24.8"/>
    <n v="22.6"/>
    <n v="15.7"/>
    <n v="10.4"/>
    <n v="30.8"/>
    <n v="28.7"/>
    <n v="23.2"/>
    <n v="17.100000000000001"/>
    <n v="24.8"/>
    <n v="22.6"/>
    <n v="15.7"/>
    <n v="10.4"/>
    <n v="346.6"/>
  </r>
  <r>
    <x v="9"/>
    <x v="44"/>
    <x v="0"/>
    <x v="0"/>
    <x v="0"/>
    <s v="150N"/>
    <n v="2"/>
    <n v="1503"/>
    <n v="7525"/>
    <n v="21.48"/>
    <n v="-6.78"/>
    <n v="560"/>
    <n v="26"/>
    <n v="3"/>
    <n v="9"/>
    <n v="12"/>
    <n v="18"/>
    <n v="8"/>
    <n v="41"/>
    <n v="33.799999999999997"/>
    <n v="31.1"/>
    <n v="27.5"/>
    <n v="19.8"/>
    <n v="12"/>
    <n v="13.3"/>
    <n v="15"/>
    <n v="11.6"/>
    <n v="33.799999999999997"/>
    <n v="31.1"/>
    <n v="27.5"/>
    <n v="19.8"/>
    <n v="12"/>
    <n v="13.3"/>
    <n v="15"/>
    <n v="11.6"/>
    <n v="328.2"/>
  </r>
  <r>
    <x v="9"/>
    <x v="13"/>
    <x v="1"/>
    <x v="1"/>
    <x v="0"/>
    <s v="nil"/>
    <n v="2"/>
    <n v="1503"/>
    <n v="7525"/>
    <n v="21.48"/>
    <n v="-6.78"/>
    <n v="559"/>
    <n v="27"/>
    <n v="3"/>
    <n v="9"/>
    <n v="12"/>
    <n v="18"/>
    <n v="8"/>
    <n v="46"/>
    <n v="21.4"/>
    <n v="22.8"/>
    <n v="32.700000000000003"/>
    <n v="24"/>
    <n v="24.3"/>
    <n v="14.2"/>
    <n v="14.1"/>
    <n v="12.7"/>
    <n v="21.4"/>
    <n v="22.8"/>
    <n v="32.700000000000003"/>
    <n v="24"/>
    <n v="24.3"/>
    <n v="14.2"/>
    <n v="14.1"/>
    <n v="12.7"/>
    <n v="332.4"/>
  </r>
  <r>
    <x v="9"/>
    <x v="45"/>
    <x v="0"/>
    <x v="1"/>
    <x v="0"/>
    <s v="150N"/>
    <n v="2"/>
    <n v="1503"/>
    <n v="7525"/>
    <n v="21.48"/>
    <n v="-6.78"/>
    <n v="558"/>
    <n v="28"/>
    <n v="3"/>
    <n v="9"/>
    <n v="12"/>
    <n v="18"/>
    <n v="8"/>
    <n v="53"/>
    <n v="16.600000000000001"/>
    <n v="19.899999999999999"/>
    <n v="27.1"/>
    <n v="20.6"/>
    <n v="21.7"/>
    <n v="10.1"/>
    <n v="13"/>
    <n v="12.1"/>
    <n v="16.600000000000001"/>
    <n v="19.899999999999999"/>
    <n v="27.1"/>
    <n v="20.6"/>
    <n v="21.7"/>
    <n v="10.1"/>
    <n v="13"/>
    <n v="12.1"/>
    <n v="282.2"/>
  </r>
  <r>
    <x v="9"/>
    <x v="14"/>
    <x v="0"/>
    <x v="2"/>
    <x v="1"/>
    <s v="150N"/>
    <n v="2"/>
    <n v="1503"/>
    <n v="7525"/>
    <n v="21.48"/>
    <n v="-6.78"/>
    <n v="557"/>
    <n v="29"/>
    <n v="3"/>
    <n v="9"/>
    <n v="12"/>
    <n v="18"/>
    <n v="8"/>
    <n v="50"/>
    <n v="18"/>
    <n v="29.3"/>
    <n v="32.9"/>
    <n v="26.7"/>
    <n v="21.7"/>
    <n v="15.7"/>
    <n v="22.1"/>
    <n v="17.5"/>
    <n v="18"/>
    <n v="29.3"/>
    <n v="32.9"/>
    <n v="26.7"/>
    <n v="21.7"/>
    <n v="15.7"/>
    <n v="22.1"/>
    <n v="17.5"/>
    <n v="367.79999999999995"/>
  </r>
  <r>
    <x v="9"/>
    <x v="63"/>
    <x v="1"/>
    <x v="2"/>
    <x v="1"/>
    <s v="nil"/>
    <n v="2"/>
    <n v="1503"/>
    <n v="7525"/>
    <n v="21.48"/>
    <n v="-6.78"/>
    <n v="556"/>
    <n v="30"/>
    <n v="3"/>
    <n v="9"/>
    <n v="12"/>
    <n v="18"/>
    <n v="9"/>
    <n v="4"/>
    <n v="31.6"/>
    <n v="24.1"/>
    <n v="20.399999999999999"/>
    <n v="14.9"/>
    <n v="22.1"/>
    <n v="19.5"/>
    <n v="19.8"/>
    <n v="20.8"/>
    <n v="31.6"/>
    <n v="24.1"/>
    <n v="20.399999999999999"/>
    <n v="14.900000000000002"/>
    <n v="22.1"/>
    <n v="19.5"/>
    <n v="19.8"/>
    <n v="20.8"/>
    <n v="346.40000000000003"/>
  </r>
  <r>
    <x v="9"/>
    <x v="15"/>
    <x v="0"/>
    <x v="3"/>
    <x v="0"/>
    <s v="150N"/>
    <n v="2"/>
    <n v="1503"/>
    <n v="7525"/>
    <n v="21.48"/>
    <n v="-6.78"/>
    <n v="555"/>
    <n v="31"/>
    <n v="3"/>
    <n v="9"/>
    <n v="12"/>
    <n v="18"/>
    <n v="9"/>
    <n v="10"/>
    <n v="19.8"/>
    <n v="16.2"/>
    <n v="15.8"/>
    <n v="22.6"/>
    <n v="10.7"/>
    <n v="11.4"/>
    <n v="14.7"/>
    <n v="11.8"/>
    <n v="19.8"/>
    <n v="16.2"/>
    <n v="15.8"/>
    <n v="22.6"/>
    <n v="10.7"/>
    <n v="11.4"/>
    <n v="14.7"/>
    <n v="11.8"/>
    <n v="246.00000000000003"/>
  </r>
  <r>
    <x v="9"/>
    <x v="46"/>
    <x v="1"/>
    <x v="3"/>
    <x v="0"/>
    <s v="nil"/>
    <n v="2"/>
    <n v="1503"/>
    <n v="7525"/>
    <n v="21.48"/>
    <n v="-6.78"/>
    <n v="554"/>
    <n v="32"/>
    <n v="3"/>
    <n v="9"/>
    <n v="12"/>
    <n v="18"/>
    <n v="9"/>
    <n v="16"/>
    <n v="34.700000000000003"/>
    <n v="30.9"/>
    <n v="27.2"/>
    <n v="25.5"/>
    <n v="16.399999999999999"/>
    <n v="18.399999999999999"/>
    <n v="15.4"/>
    <n v="8.9"/>
    <n v="34.700000000000003"/>
    <n v="30.9"/>
    <n v="27.2"/>
    <n v="25.5"/>
    <n v="16.399999999999999"/>
    <n v="18.399999999999999"/>
    <n v="15.400000000000002"/>
    <n v="8.9"/>
    <n v="354.8"/>
  </r>
  <r>
    <x v="9"/>
    <x v="16"/>
    <x v="0"/>
    <x v="3"/>
    <x v="1"/>
    <s v="150N"/>
    <n v="3"/>
    <n v="1503"/>
    <n v="7525"/>
    <n v="21.48"/>
    <n v="-6.78"/>
    <n v="553"/>
    <n v="33"/>
    <n v="3"/>
    <n v="9"/>
    <n v="12"/>
    <n v="18"/>
    <n v="9"/>
    <n v="22"/>
    <n v="36.1"/>
    <n v="32"/>
    <n v="27.6"/>
    <n v="30.7"/>
    <n v="18.600000000000001"/>
    <n v="22.7"/>
    <n v="23.2"/>
    <n v="19.399999999999999"/>
    <n v="36.1"/>
    <n v="32"/>
    <n v="27.6"/>
    <n v="30.7"/>
    <n v="18.600000000000001"/>
    <n v="22.7"/>
    <n v="23.2"/>
    <n v="19.399999999999999"/>
    <n v="420.59999999999997"/>
  </r>
  <r>
    <x v="9"/>
    <x v="47"/>
    <x v="1"/>
    <x v="3"/>
    <x v="1"/>
    <s v="nil"/>
    <n v="3"/>
    <n v="1503"/>
    <n v="7525"/>
    <n v="21.48"/>
    <n v="-6.78"/>
    <n v="552"/>
    <n v="34"/>
    <n v="3"/>
    <n v="9"/>
    <n v="12"/>
    <n v="18"/>
    <n v="9"/>
    <n v="20"/>
    <n v="32.299999999999997"/>
    <n v="25.3"/>
    <n v="21.8"/>
    <n v="27"/>
    <n v="15.5"/>
    <n v="19.899999999999999"/>
    <n v="19.7"/>
    <n v="25.8"/>
    <n v="32.299999999999997"/>
    <n v="25.3"/>
    <n v="21.8"/>
    <n v="27"/>
    <n v="15.5"/>
    <n v="19.899999999999999"/>
    <n v="19.7"/>
    <n v="25.8"/>
    <n v="374.59999999999997"/>
  </r>
  <r>
    <x v="9"/>
    <x v="17"/>
    <x v="1"/>
    <x v="2"/>
    <x v="0"/>
    <s v="nil"/>
    <n v="3"/>
    <n v="1503"/>
    <n v="7525"/>
    <n v="21.48"/>
    <n v="-6.78"/>
    <n v="551"/>
    <n v="35"/>
    <n v="3"/>
    <n v="9"/>
    <n v="12"/>
    <n v="18"/>
    <n v="9"/>
    <n v="33"/>
    <n v="27.6"/>
    <n v="21.9"/>
    <n v="27.6"/>
    <n v="24.4"/>
    <n v="21.6"/>
    <n v="14.9"/>
    <n v="14.9"/>
    <n v="11.6"/>
    <n v="27.6"/>
    <n v="21.9"/>
    <n v="27.6"/>
    <n v="24.4"/>
    <n v="21.6"/>
    <n v="14.900000000000002"/>
    <n v="14.900000000000002"/>
    <n v="11.6"/>
    <n v="329"/>
  </r>
  <r>
    <x v="9"/>
    <x v="48"/>
    <x v="0"/>
    <x v="2"/>
    <x v="0"/>
    <s v="150N"/>
    <n v="3"/>
    <n v="1503"/>
    <n v="7525"/>
    <n v="21.48"/>
    <n v="-6.78"/>
    <n v="550"/>
    <n v="36"/>
    <n v="3"/>
    <n v="9"/>
    <n v="12"/>
    <n v="18"/>
    <n v="9"/>
    <n v="40"/>
    <n v="24.6"/>
    <n v="5.0999999999999996"/>
    <n v="17.600000000000001"/>
    <n v="21.4"/>
    <n v="16.7"/>
    <n v="8.5"/>
    <n v="12.2"/>
    <n v="13.1"/>
    <n v="24.6"/>
    <n v="5.0999999999999996"/>
    <n v="17.600000000000001"/>
    <n v="21.4"/>
    <n v="16.7"/>
    <n v="8.5"/>
    <n v="12.2"/>
    <n v="13.1"/>
    <n v="238.4"/>
  </r>
  <r>
    <x v="9"/>
    <x v="18"/>
    <x v="0"/>
    <x v="2"/>
    <x v="1"/>
    <s v="150N"/>
    <n v="3"/>
    <n v="1503"/>
    <n v="7525"/>
    <n v="21.48"/>
    <n v="-6.78"/>
    <n v="549"/>
    <n v="37"/>
    <n v="3"/>
    <n v="9"/>
    <n v="12"/>
    <n v="18"/>
    <n v="9"/>
    <n v="41"/>
    <n v="21.2"/>
    <n v="16.3"/>
    <n v="14.7"/>
    <n v="24.9"/>
    <n v="19"/>
    <n v="18.8"/>
    <n v="20.5"/>
    <n v="17.2"/>
    <n v="21.2"/>
    <n v="16.3"/>
    <n v="14.7"/>
    <n v="24.9"/>
    <n v="19"/>
    <n v="18.8"/>
    <n v="20.5"/>
    <n v="17.2"/>
    <n v="305.19999999999993"/>
  </r>
  <r>
    <x v="9"/>
    <x v="49"/>
    <x v="1"/>
    <x v="2"/>
    <x v="1"/>
    <s v="nil"/>
    <n v="3"/>
    <n v="1503"/>
    <n v="7525"/>
    <n v="21.48"/>
    <n v="-6.78"/>
    <n v="548"/>
    <n v="38"/>
    <n v="3"/>
    <n v="9"/>
    <n v="12"/>
    <n v="18"/>
    <n v="9"/>
    <n v="55"/>
    <n v="16.600000000000001"/>
    <n v="18.3"/>
    <n v="32.9"/>
    <n v="24.8"/>
    <n v="27"/>
    <n v="20.5"/>
    <n v="23.4"/>
    <n v="20"/>
    <n v="16.600000000000001"/>
    <n v="18.3"/>
    <n v="32.9"/>
    <n v="24.8"/>
    <n v="27"/>
    <n v="20.5"/>
    <n v="23.4"/>
    <n v="20"/>
    <n v="367.00000000000006"/>
  </r>
  <r>
    <x v="9"/>
    <x v="19"/>
    <x v="1"/>
    <x v="0"/>
    <x v="0"/>
    <s v="nil"/>
    <n v="3"/>
    <n v="1503"/>
    <n v="7525"/>
    <n v="21.48"/>
    <n v="-6.78"/>
    <n v="547"/>
    <n v="39"/>
    <n v="3"/>
    <n v="9"/>
    <n v="12"/>
    <n v="18"/>
    <n v="10"/>
    <n v="1"/>
    <n v="17.600000000000001"/>
    <n v="20.7"/>
    <n v="31.5"/>
    <n v="15.5"/>
    <n v="23"/>
    <n v="13.3"/>
    <n v="14.3"/>
    <n v="17.2"/>
    <n v="17.600000000000001"/>
    <n v="20.7"/>
    <n v="31.5"/>
    <n v="15.5"/>
    <n v="23"/>
    <n v="13.3"/>
    <n v="14.3"/>
    <n v="17.2"/>
    <n v="306.2"/>
  </r>
  <r>
    <x v="9"/>
    <x v="50"/>
    <x v="0"/>
    <x v="0"/>
    <x v="0"/>
    <s v="150N"/>
    <n v="3"/>
    <n v="1503"/>
    <n v="7525"/>
    <n v="21.48"/>
    <n v="-6.78"/>
    <n v="546"/>
    <n v="40"/>
    <n v="3"/>
    <n v="9"/>
    <n v="12"/>
    <n v="18"/>
    <n v="10"/>
    <n v="7"/>
    <n v="18.3"/>
    <n v="12.2"/>
    <n v="29.9"/>
    <n v="22.5"/>
    <n v="12.9"/>
    <n v="17.5"/>
    <n v="13.6"/>
    <n v="8.9"/>
    <n v="18.3"/>
    <n v="12.2"/>
    <n v="29.9"/>
    <n v="22.5"/>
    <n v="12.9"/>
    <n v="17.5"/>
    <n v="13.6"/>
    <n v="8.9"/>
    <n v="271.60000000000002"/>
  </r>
  <r>
    <x v="9"/>
    <x v="20"/>
    <x v="0"/>
    <x v="0"/>
    <x v="1"/>
    <s v="150N"/>
    <n v="3"/>
    <n v="1503"/>
    <n v="7525"/>
    <n v="21.48"/>
    <n v="-6.78"/>
    <n v="545"/>
    <n v="41"/>
    <n v="3"/>
    <n v="9"/>
    <n v="12"/>
    <n v="18"/>
    <n v="10"/>
    <n v="13"/>
    <n v="27.5"/>
    <n v="21.6"/>
    <n v="30.9"/>
    <n v="28.6"/>
    <n v="28.1"/>
    <n v="22.3"/>
    <n v="23.7"/>
    <n v="25.1"/>
    <n v="27.5"/>
    <n v="21.6"/>
    <n v="30.9"/>
    <n v="28.6"/>
    <n v="28.1"/>
    <n v="22.3"/>
    <n v="23.7"/>
    <n v="25.1"/>
    <n v="415.59999999999997"/>
  </r>
  <r>
    <x v="9"/>
    <x v="51"/>
    <x v="1"/>
    <x v="0"/>
    <x v="1"/>
    <s v="nil"/>
    <n v="3"/>
    <n v="1503"/>
    <n v="7525"/>
    <n v="21.48"/>
    <n v="-6.78"/>
    <n v="544"/>
    <n v="42"/>
    <n v="3"/>
    <n v="9"/>
    <n v="12"/>
    <n v="18"/>
    <n v="10"/>
    <n v="10"/>
    <n v="29.9"/>
    <n v="25.6"/>
    <n v="28.1"/>
    <n v="17.899999999999999"/>
    <n v="27.2"/>
    <n v="16.7"/>
    <n v="21"/>
    <n v="21.4"/>
    <n v="29.9"/>
    <n v="25.6"/>
    <n v="28.1"/>
    <n v="17.899999999999999"/>
    <n v="27.2"/>
    <n v="16.7"/>
    <n v="21"/>
    <n v="21.4"/>
    <n v="375.59999999999997"/>
  </r>
  <r>
    <x v="9"/>
    <x v="21"/>
    <x v="0"/>
    <x v="1"/>
    <x v="1"/>
    <s v="150N"/>
    <n v="3"/>
    <n v="1503"/>
    <n v="7525"/>
    <n v="21.48"/>
    <n v="-6.78"/>
    <n v="543"/>
    <n v="43"/>
    <n v="3"/>
    <n v="9"/>
    <n v="12"/>
    <n v="18"/>
    <n v="10"/>
    <n v="24"/>
    <n v="13.5"/>
    <n v="15.6"/>
    <n v="12.8"/>
    <n v="28.4"/>
    <n v="23.5"/>
    <n v="21.2"/>
    <n v="21.3"/>
    <n v="20"/>
    <n v="13.5"/>
    <n v="15.600000000000001"/>
    <n v="12.8"/>
    <n v="28.4"/>
    <n v="23.5"/>
    <n v="21.2"/>
    <n v="21.3"/>
    <n v="20"/>
    <n v="312.60000000000002"/>
  </r>
  <r>
    <x v="9"/>
    <x v="52"/>
    <x v="1"/>
    <x v="1"/>
    <x v="1"/>
    <s v="nil"/>
    <n v="3"/>
    <n v="1503"/>
    <n v="7525"/>
    <n v="21.48"/>
    <n v="-6.78"/>
    <n v="542"/>
    <n v="44"/>
    <n v="3"/>
    <n v="9"/>
    <n v="12"/>
    <n v="18"/>
    <n v="10"/>
    <n v="30"/>
    <n v="15.3"/>
    <n v="25"/>
    <n v="16.899999999999999"/>
    <n v="23.8"/>
    <n v="27.3"/>
    <n v="20.7"/>
    <n v="22.9"/>
    <n v="20.5"/>
    <n v="15.3"/>
    <n v="25"/>
    <n v="16.899999999999999"/>
    <n v="23.8"/>
    <n v="27.3"/>
    <n v="20.7"/>
    <n v="22.9"/>
    <n v="20.5"/>
    <n v="344.8"/>
  </r>
  <r>
    <x v="9"/>
    <x v="22"/>
    <x v="0"/>
    <x v="3"/>
    <x v="0"/>
    <s v="150N"/>
    <n v="3"/>
    <n v="1503"/>
    <n v="7525"/>
    <n v="21.48"/>
    <n v="-6.78"/>
    <n v="541"/>
    <n v="45"/>
    <n v="3"/>
    <n v="9"/>
    <n v="12"/>
    <n v="18"/>
    <n v="10"/>
    <n v="36"/>
    <n v="17.7"/>
    <n v="26.4"/>
    <n v="28"/>
    <n v="23.5"/>
    <n v="25.1"/>
    <n v="9.9"/>
    <n v="13"/>
    <n v="10"/>
    <n v="17.7"/>
    <n v="26.4"/>
    <n v="28"/>
    <n v="23.5"/>
    <n v="25.1"/>
    <n v="9.9"/>
    <n v="13"/>
    <n v="10"/>
    <n v="307.2"/>
  </r>
  <r>
    <x v="9"/>
    <x v="53"/>
    <x v="1"/>
    <x v="3"/>
    <x v="0"/>
    <s v="nil"/>
    <n v="3"/>
    <n v="1503"/>
    <n v="7525"/>
    <n v="21.48"/>
    <n v="-6.78"/>
    <n v="540"/>
    <n v="46"/>
    <n v="3"/>
    <n v="9"/>
    <n v="12"/>
    <n v="18"/>
    <n v="10"/>
    <n v="41"/>
    <n v="36"/>
    <n v="26.6"/>
    <n v="27.7"/>
    <n v="29"/>
    <n v="14.9"/>
    <n v="12.2"/>
    <n v="15.9"/>
    <n v="13.3"/>
    <n v="36"/>
    <n v="26.6"/>
    <n v="27.7"/>
    <n v="29"/>
    <n v="14.900000000000002"/>
    <n v="12.2"/>
    <n v="15.900000000000002"/>
    <n v="13.3"/>
    <n v="351.2"/>
  </r>
  <r>
    <x v="9"/>
    <x v="23"/>
    <x v="0"/>
    <x v="1"/>
    <x v="0"/>
    <s v="150N"/>
    <n v="3"/>
    <n v="1503"/>
    <n v="7525"/>
    <n v="21.48"/>
    <n v="-6.78"/>
    <n v="539"/>
    <n v="47"/>
    <n v="3"/>
    <n v="9"/>
    <n v="12"/>
    <n v="18"/>
    <n v="10"/>
    <n v="47"/>
    <n v="13.6"/>
    <n v="24.7"/>
    <n v="28.9"/>
    <n v="26.1"/>
    <n v="19.100000000000001"/>
    <n v="11.2"/>
    <n v="13.5"/>
    <n v="11"/>
    <n v="13.6"/>
    <n v="24.7"/>
    <n v="28.9"/>
    <n v="26.1"/>
    <n v="19.100000000000001"/>
    <n v="11.2"/>
    <n v="13.5"/>
    <n v="11"/>
    <n v="296.19999999999993"/>
  </r>
  <r>
    <x v="9"/>
    <x v="54"/>
    <x v="1"/>
    <x v="1"/>
    <x v="0"/>
    <s v="nil"/>
    <n v="3"/>
    <n v="1503"/>
    <n v="7525"/>
    <n v="21.48"/>
    <n v="-6.78"/>
    <n v="538"/>
    <n v="48"/>
    <n v="3"/>
    <n v="9"/>
    <n v="12"/>
    <n v="18"/>
    <n v="10"/>
    <n v="53"/>
    <n v="23.4"/>
    <n v="24.3"/>
    <n v="31.2"/>
    <n v="30.5"/>
    <n v="10.8"/>
    <n v="9.5"/>
    <n v="14.5"/>
    <n v="13.6"/>
    <n v="23.4"/>
    <n v="24.3"/>
    <n v="31.2"/>
    <n v="30.5"/>
    <n v="10.8"/>
    <n v="9.5"/>
    <n v="14.5"/>
    <n v="13.6"/>
    <n v="315.59999999999997"/>
  </r>
  <r>
    <x v="9"/>
    <x v="24"/>
    <x v="0"/>
    <x v="0"/>
    <x v="0"/>
    <s v="150N"/>
    <n v="4"/>
    <n v="1503"/>
    <n v="7525"/>
    <n v="21.48"/>
    <n v="-6.78"/>
    <n v="537"/>
    <n v="49"/>
    <n v="3"/>
    <n v="9"/>
    <n v="12"/>
    <n v="18"/>
    <n v="10"/>
    <n v="50"/>
    <n v="22.5"/>
    <n v="22.9"/>
    <n v="33.1"/>
    <n v="32.200000000000003"/>
    <n v="21.1"/>
    <n v="7.5"/>
    <n v="11.2"/>
    <n v="9.6999999999999993"/>
    <n v="22.5"/>
    <n v="22.9"/>
    <n v="33.1"/>
    <n v="32.200000000000003"/>
    <n v="21.1"/>
    <n v="7.5"/>
    <n v="11.2"/>
    <n v="9.6999999999999993"/>
    <n v="320.39999999999998"/>
  </r>
  <r>
    <x v="9"/>
    <x v="55"/>
    <x v="1"/>
    <x v="0"/>
    <x v="0"/>
    <s v="nil"/>
    <n v="4"/>
    <n v="1503"/>
    <n v="7525"/>
    <n v="21.48"/>
    <n v="-6.78"/>
    <n v="536"/>
    <n v="50"/>
    <n v="3"/>
    <n v="9"/>
    <n v="12"/>
    <n v="18"/>
    <n v="11"/>
    <n v="4"/>
    <n v="34.299999999999997"/>
    <n v="23.9"/>
    <n v="24.7"/>
    <n v="27.3"/>
    <n v="16"/>
    <n v="18"/>
    <n v="14.9"/>
    <n v="11.1"/>
    <n v="34.299999999999997"/>
    <n v="23.9"/>
    <n v="24.7"/>
    <n v="27.3"/>
    <n v="16"/>
    <n v="18"/>
    <n v="14.900000000000002"/>
    <n v="11.1"/>
    <n v="340.4"/>
  </r>
  <r>
    <x v="9"/>
    <x v="25"/>
    <x v="0"/>
    <x v="1"/>
    <x v="1"/>
    <s v="150N"/>
    <n v="4"/>
    <n v="1503"/>
    <n v="7525"/>
    <n v="21.48"/>
    <n v="-6.78"/>
    <n v="535"/>
    <n v="51"/>
    <n v="3"/>
    <n v="9"/>
    <n v="12"/>
    <n v="18"/>
    <n v="11"/>
    <n v="1"/>
    <n v="30"/>
    <n v="26.7"/>
    <n v="21.4"/>
    <n v="24.4"/>
    <n v="15.7"/>
    <n v="18.899999999999999"/>
    <n v="23"/>
    <n v="18.100000000000001"/>
    <n v="30"/>
    <n v="26.7"/>
    <n v="21.4"/>
    <n v="24.4"/>
    <n v="15.7"/>
    <n v="18.899999999999999"/>
    <n v="23"/>
    <n v="18.100000000000001"/>
    <n v="356.4"/>
  </r>
  <r>
    <x v="9"/>
    <x v="56"/>
    <x v="1"/>
    <x v="1"/>
    <x v="1"/>
    <s v="nil"/>
    <n v="4"/>
    <n v="1503"/>
    <n v="7525"/>
    <n v="21.48"/>
    <n v="-6.78"/>
    <n v="534"/>
    <n v="52"/>
    <n v="3"/>
    <n v="9"/>
    <n v="12"/>
    <n v="18"/>
    <n v="11"/>
    <n v="15"/>
    <n v="18.2"/>
    <n v="26.7"/>
    <n v="27.9"/>
    <n v="30.6"/>
    <n v="18.7"/>
    <n v="14.6"/>
    <n v="20.5"/>
    <n v="20.7"/>
    <n v="18.2"/>
    <n v="26.7"/>
    <n v="27.9"/>
    <n v="30.6"/>
    <n v="18.7"/>
    <n v="14.6"/>
    <n v="20.5"/>
    <n v="20.7"/>
    <n v="355.8"/>
  </r>
  <r>
    <x v="9"/>
    <x v="26"/>
    <x v="0"/>
    <x v="0"/>
    <x v="1"/>
    <s v="150N"/>
    <n v="4"/>
    <n v="1503"/>
    <n v="7525"/>
    <n v="21.48"/>
    <n v="-6.78"/>
    <n v="533"/>
    <n v="53"/>
    <n v="3"/>
    <n v="9"/>
    <n v="12"/>
    <n v="18"/>
    <n v="11"/>
    <n v="21"/>
    <n v="19.600000000000001"/>
    <n v="22.8"/>
    <n v="30"/>
    <n v="23"/>
    <n v="25.2"/>
    <n v="18.2"/>
    <n v="20.9"/>
    <n v="17.7"/>
    <n v="19.600000000000001"/>
    <n v="22.8"/>
    <n v="30"/>
    <n v="23"/>
    <n v="25.2"/>
    <n v="18.2"/>
    <n v="20.9"/>
    <n v="17.7"/>
    <n v="354.8"/>
  </r>
  <r>
    <x v="9"/>
    <x v="57"/>
    <x v="1"/>
    <x v="0"/>
    <x v="1"/>
    <s v="nil"/>
    <n v="4"/>
    <n v="1503"/>
    <n v="7525"/>
    <n v="21.48"/>
    <n v="-6.78"/>
    <n v="532"/>
    <n v="54"/>
    <n v="3"/>
    <n v="9"/>
    <n v="12"/>
    <n v="18"/>
    <n v="14"/>
    <n v="20"/>
    <n v="18.399999999999999"/>
    <n v="16.3"/>
    <n v="23.9"/>
    <n v="30.3"/>
    <n v="29.3"/>
    <n v="21.7"/>
    <n v="21.9"/>
    <n v="29.3"/>
    <n v="18.399999999999999"/>
    <n v="16.3"/>
    <n v="23.9"/>
    <n v="30.3"/>
    <n v="29.3"/>
    <n v="21.7"/>
    <n v="21.9"/>
    <n v="29.3"/>
    <n v="382.20000000000005"/>
  </r>
  <r>
    <x v="9"/>
    <x v="27"/>
    <x v="1"/>
    <x v="2"/>
    <x v="0"/>
    <s v="nil"/>
    <n v="4"/>
    <n v="1503"/>
    <n v="7525"/>
    <n v="21.48"/>
    <n v="-6.78"/>
    <n v="531"/>
    <n v="55"/>
    <n v="3"/>
    <n v="9"/>
    <n v="12"/>
    <n v="18"/>
    <n v="14"/>
    <n v="26"/>
    <n v="13"/>
    <n v="22"/>
    <n v="30.6"/>
    <n v="24.5"/>
    <n v="25.1"/>
    <n v="15.2"/>
    <n v="15.8"/>
    <n v="14.5"/>
    <n v="13"/>
    <n v="22"/>
    <n v="30.6"/>
    <n v="24.5"/>
    <n v="25.1"/>
    <n v="15.2"/>
    <n v="15.8"/>
    <n v="14.5"/>
    <n v="321.39999999999998"/>
  </r>
  <r>
    <x v="9"/>
    <x v="58"/>
    <x v="0"/>
    <x v="2"/>
    <x v="0"/>
    <s v="150N"/>
    <n v="4"/>
    <n v="1503"/>
    <n v="7525"/>
    <n v="21.48"/>
    <n v="-6.78"/>
    <n v="530"/>
    <n v="56"/>
    <n v="3"/>
    <n v="9"/>
    <n v="12"/>
    <n v="18"/>
    <n v="14"/>
    <n v="32"/>
    <n v="21.1"/>
    <n v="29.5"/>
    <n v="27.3"/>
    <n v="25.4"/>
    <n v="19.399999999999999"/>
    <n v="7.8"/>
    <n v="13.1"/>
    <n v="8.1999999999999993"/>
    <n v="21.1"/>
    <n v="29.5"/>
    <n v="27.3"/>
    <n v="25.4"/>
    <n v="19.399999999999999"/>
    <n v="7.8"/>
    <n v="13.1"/>
    <n v="8.1999999999999993"/>
    <n v="303.60000000000002"/>
  </r>
  <r>
    <x v="9"/>
    <x v="28"/>
    <x v="1"/>
    <x v="3"/>
    <x v="1"/>
    <s v="nil"/>
    <n v="4"/>
    <n v="1503"/>
    <n v="7525"/>
    <n v="21.48"/>
    <n v="-6.78"/>
    <n v="529"/>
    <n v="57"/>
    <n v="3"/>
    <n v="9"/>
    <n v="12"/>
    <n v="18"/>
    <n v="14"/>
    <n v="37"/>
    <n v="20.2"/>
    <n v="13.5"/>
    <n v="23.8"/>
    <n v="27.2"/>
    <n v="24.1"/>
    <n v="17.5"/>
    <n v="20.6"/>
    <n v="23.9"/>
    <n v="20.2"/>
    <n v="13.5"/>
    <n v="23.8"/>
    <n v="27.2"/>
    <n v="24.1"/>
    <n v="17.5"/>
    <n v="20.6"/>
    <n v="23.9"/>
    <n v="341.6"/>
  </r>
  <r>
    <x v="9"/>
    <x v="59"/>
    <x v="0"/>
    <x v="3"/>
    <x v="1"/>
    <s v="150N"/>
    <n v="4"/>
    <n v="1503"/>
    <n v="7525"/>
    <n v="21.48"/>
    <n v="-6.78"/>
    <n v="528"/>
    <n v="58"/>
    <n v="3"/>
    <n v="9"/>
    <n v="12"/>
    <n v="18"/>
    <n v="14"/>
    <n v="42"/>
    <n v="21.7"/>
    <n v="19.100000000000001"/>
    <n v="28.1"/>
    <n v="25.7"/>
    <n v="29.3"/>
    <n v="20.6"/>
    <n v="19.2"/>
    <n v="21.3"/>
    <n v="21.7"/>
    <n v="19.100000000000001"/>
    <n v="28.1"/>
    <n v="25.7"/>
    <n v="29.3"/>
    <n v="20.6"/>
    <n v="19.2"/>
    <n v="21.3"/>
    <n v="370"/>
  </r>
  <r>
    <x v="9"/>
    <x v="29"/>
    <x v="1"/>
    <x v="1"/>
    <x v="0"/>
    <s v="nil"/>
    <n v="4"/>
    <n v="1503"/>
    <n v="7525"/>
    <n v="21.48"/>
    <n v="-6.78"/>
    <n v="527"/>
    <n v="59"/>
    <n v="3"/>
    <n v="9"/>
    <n v="12"/>
    <n v="18"/>
    <n v="14"/>
    <n v="40"/>
    <n v="16.600000000000001"/>
    <n v="16.7"/>
    <n v="21.4"/>
    <n v="27.7"/>
    <n v="27.2"/>
    <n v="15.8"/>
    <n v="13.5"/>
    <n v="12.3"/>
    <n v="16.600000000000001"/>
    <n v="16.7"/>
    <n v="21.4"/>
    <n v="27.7"/>
    <n v="27.2"/>
    <n v="15.8"/>
    <n v="13.5"/>
    <n v="12.3"/>
    <n v="302.39999999999998"/>
  </r>
  <r>
    <x v="9"/>
    <x v="60"/>
    <x v="0"/>
    <x v="1"/>
    <x v="0"/>
    <s v="150N"/>
    <n v="4"/>
    <n v="1503"/>
    <n v="7525"/>
    <n v="21.48"/>
    <n v="-6.78"/>
    <n v="526"/>
    <n v="60"/>
    <n v="3"/>
    <n v="9"/>
    <n v="12"/>
    <n v="18"/>
    <n v="14"/>
    <n v="54"/>
    <n v="15.4"/>
    <n v="24.2"/>
    <n v="25.9"/>
    <n v="30.6"/>
    <n v="12.7"/>
    <n v="7.4"/>
    <n v="13"/>
    <n v="12.9"/>
    <n v="15.400000000000002"/>
    <n v="24.2"/>
    <n v="25.9"/>
    <n v="30.6"/>
    <n v="12.7"/>
    <n v="7.4"/>
    <n v="13"/>
    <n v="12.9"/>
    <n v="284.2"/>
  </r>
  <r>
    <x v="9"/>
    <x v="30"/>
    <x v="0"/>
    <x v="3"/>
    <x v="0"/>
    <s v="150N"/>
    <n v="4"/>
    <n v="1503"/>
    <n v="7525"/>
    <n v="21.48"/>
    <n v="-6.78"/>
    <n v="525"/>
    <n v="62"/>
    <n v="3"/>
    <n v="9"/>
    <n v="12"/>
    <n v="18"/>
    <n v="14"/>
    <n v="51"/>
    <n v="34"/>
    <n v="26.2"/>
    <n v="28.6"/>
    <n v="20.3"/>
    <n v="10.4"/>
    <n v="11.8"/>
    <n v="14"/>
    <n v="8.9"/>
    <n v="34"/>
    <n v="26.2"/>
    <n v="28.6"/>
    <n v="20.3"/>
    <n v="10.4"/>
    <n v="11.8"/>
    <n v="14"/>
    <n v="8.9"/>
    <n v="308.40000000000003"/>
  </r>
  <r>
    <x v="9"/>
    <x v="61"/>
    <x v="1"/>
    <x v="3"/>
    <x v="0"/>
    <s v="nil"/>
    <n v="4"/>
    <n v="1503"/>
    <n v="7525"/>
    <n v="21.48"/>
    <n v="-6.78"/>
    <n v="524"/>
    <n v="62"/>
    <n v="3"/>
    <n v="9"/>
    <n v="12"/>
    <n v="18"/>
    <n v="15"/>
    <n v="6"/>
    <n v="12.5"/>
    <n v="29.3"/>
    <n v="25.3"/>
    <n v="27.5"/>
    <n v="16.3"/>
    <n v="11"/>
    <n v="14.2"/>
    <n v="11.5"/>
    <n v="12.5"/>
    <n v="29.3"/>
    <n v="25.3"/>
    <n v="27.5"/>
    <n v="16.3"/>
    <n v="11"/>
    <n v="14.2"/>
    <n v="11.5"/>
    <n v="295.2"/>
  </r>
  <r>
    <x v="9"/>
    <x v="31"/>
    <x v="0"/>
    <x v="2"/>
    <x v="1"/>
    <s v="150N"/>
    <n v="4"/>
    <n v="1503"/>
    <n v="7525"/>
    <n v="21.48"/>
    <n v="-6.78"/>
    <n v="523"/>
    <n v="63"/>
    <n v="3"/>
    <n v="9"/>
    <n v="12"/>
    <n v="18"/>
    <n v="15"/>
    <n v="12"/>
    <n v="28.3"/>
    <n v="26.4"/>
    <n v="28.1"/>
    <n v="29.3"/>
    <n v="14.5"/>
    <n v="14.5"/>
    <n v="19.899999999999999"/>
    <n v="19.2"/>
    <n v="28.3"/>
    <n v="26.4"/>
    <n v="28.1"/>
    <n v="29.3"/>
    <n v="14.5"/>
    <n v="14.5"/>
    <n v="19.899999999999999"/>
    <n v="19.2"/>
    <n v="360.40000000000003"/>
  </r>
  <r>
    <x v="9"/>
    <x v="62"/>
    <x v="1"/>
    <x v="2"/>
    <x v="1"/>
    <s v="nil"/>
    <n v="4"/>
    <n v="1503"/>
    <n v="7525"/>
    <n v="21.48"/>
    <n v="-6.78"/>
    <n v="522"/>
    <n v="64"/>
    <n v="3"/>
    <n v="9"/>
    <n v="12"/>
    <n v="18"/>
    <n v="15"/>
    <n v="17"/>
    <n v="22.2"/>
    <n v="23.6"/>
    <n v="29.5"/>
    <n v="31.1"/>
    <n v="23.1"/>
    <n v="13"/>
    <n v="18.399999999999999"/>
    <n v="20"/>
    <n v="22.2"/>
    <n v="23.6"/>
    <n v="29.5"/>
    <n v="31.1"/>
    <n v="23.1"/>
    <n v="13"/>
    <n v="18.399999999999999"/>
    <n v="20"/>
    <n v="361.8"/>
  </r>
  <r>
    <x v="10"/>
    <x v="0"/>
    <x v="0"/>
    <x v="0"/>
    <x v="0"/>
    <s v="150N"/>
    <n v="1"/>
    <n v="1503"/>
    <n v="7503"/>
    <n v="21.48"/>
    <n v="-6.78"/>
    <n v="560"/>
    <n v="1"/>
    <n v="3"/>
    <n v="9"/>
    <n v="12"/>
    <n v="28"/>
    <n v="7"/>
    <n v="55"/>
    <n v="24.1"/>
    <n v="26.6"/>
    <n v="26"/>
    <n v="12.8"/>
    <n v="10.8"/>
    <n v="14.1"/>
    <n v="13.8"/>
    <n v="8.5"/>
    <n v="24.1"/>
    <n v="26.6"/>
    <n v="26"/>
    <n v="12.8"/>
    <n v="10.8"/>
    <n v="14.1"/>
    <n v="13.8"/>
    <n v="8.5"/>
    <n v="273.39999999999998"/>
  </r>
  <r>
    <x v="10"/>
    <x v="1"/>
    <x v="1"/>
    <x v="0"/>
    <x v="1"/>
    <s v="nil"/>
    <n v="1"/>
    <n v="1503"/>
    <n v="7503"/>
    <n v="21.48"/>
    <n v="-6.78"/>
    <n v="559"/>
    <n v="3"/>
    <n v="3"/>
    <n v="9"/>
    <n v="12"/>
    <n v="28"/>
    <n v="8"/>
    <n v="4"/>
    <n v="17.899999999999999"/>
    <n v="17.5"/>
    <n v="11.8"/>
    <n v="13.7"/>
    <n v="19.600000000000001"/>
    <n v="26.2"/>
    <n v="24.2"/>
    <n v="25.4"/>
    <n v="17.899999999999999"/>
    <n v="17.5"/>
    <n v="11.8"/>
    <n v="13.7"/>
    <n v="19.600000000000001"/>
    <n v="26.2"/>
    <n v="24.2"/>
    <n v="25.4"/>
    <n v="312.60000000000002"/>
  </r>
  <r>
    <x v="10"/>
    <x v="2"/>
    <x v="1"/>
    <x v="1"/>
    <x v="0"/>
    <s v="nil"/>
    <n v="1"/>
    <n v="1503"/>
    <n v="7503"/>
    <n v="21.48"/>
    <n v="-6.78"/>
    <n v="558"/>
    <n v="5"/>
    <n v="3"/>
    <n v="9"/>
    <n v="12"/>
    <n v="28"/>
    <n v="8"/>
    <n v="11"/>
    <n v="16.5"/>
    <n v="10.199999999999999"/>
    <n v="24.7"/>
    <n v="21.9"/>
    <n v="14.2"/>
    <n v="18.7"/>
    <n v="14.6"/>
    <n v="13.8"/>
    <n v="16.5"/>
    <n v="10.199999999999999"/>
    <n v="24.7"/>
    <n v="21.9"/>
    <n v="14.2"/>
    <n v="18.7"/>
    <n v="14.6"/>
    <n v="13.8"/>
    <n v="269.2"/>
  </r>
  <r>
    <x v="10"/>
    <x v="3"/>
    <x v="0"/>
    <x v="1"/>
    <x v="1"/>
    <s v="150N"/>
    <n v="1"/>
    <n v="1503"/>
    <n v="7503"/>
    <n v="21.48"/>
    <n v="-6.78"/>
    <n v="557"/>
    <n v="7"/>
    <n v="3"/>
    <n v="9"/>
    <n v="12"/>
    <n v="28"/>
    <n v="8"/>
    <n v="11"/>
    <n v="24.9"/>
    <n v="27.9"/>
    <n v="31.1"/>
    <n v="33.299999999999997"/>
    <n v="26.8"/>
    <n v="27.4"/>
    <n v="20.3"/>
    <n v="16.8"/>
    <n v="24.9"/>
    <n v="27.9"/>
    <n v="31.1"/>
    <n v="33.299999999999997"/>
    <n v="26.8"/>
    <n v="27.4"/>
    <n v="20.3"/>
    <n v="16.8"/>
    <n v="417.00000000000006"/>
  </r>
  <r>
    <x v="10"/>
    <x v="35"/>
    <x v="1"/>
    <x v="1"/>
    <x v="1"/>
    <s v="nil"/>
    <n v="1"/>
    <n v="1503"/>
    <n v="7503"/>
    <n v="21.48"/>
    <n v="-6.78"/>
    <n v="556"/>
    <n v="8"/>
    <n v="3"/>
    <n v="9"/>
    <n v="12"/>
    <n v="28"/>
    <n v="8"/>
    <n v="27"/>
    <n v="21.3"/>
    <n v="22.7"/>
    <n v="28.1"/>
    <n v="30.2"/>
    <n v="27"/>
    <n v="28.1"/>
    <n v="24.6"/>
    <n v="22.9"/>
    <n v="21.3"/>
    <n v="22.7"/>
    <n v="28.1"/>
    <n v="30.2"/>
    <n v="27"/>
    <n v="28.1"/>
    <n v="24.6"/>
    <n v="22.9"/>
    <n v="409.8"/>
  </r>
  <r>
    <x v="10"/>
    <x v="34"/>
    <x v="0"/>
    <x v="1"/>
    <x v="0"/>
    <s v="150N"/>
    <n v="1"/>
    <n v="1503"/>
    <n v="7503"/>
    <n v="21.48"/>
    <n v="-6.78"/>
    <n v="555"/>
    <n v="6"/>
    <n v="3"/>
    <n v="9"/>
    <n v="12"/>
    <n v="28"/>
    <n v="8"/>
    <n v="34"/>
    <n v="14.9"/>
    <n v="33.5"/>
    <n v="26.1"/>
    <n v="23.9"/>
    <n v="24.7"/>
    <n v="8.9"/>
    <n v="12"/>
    <n v="7.2"/>
    <n v="14.900000000000002"/>
    <n v="33.5"/>
    <n v="26.1"/>
    <n v="23.9"/>
    <n v="24.7"/>
    <n v="8.9"/>
    <n v="12"/>
    <n v="7.2"/>
    <n v="302.39999999999998"/>
  </r>
  <r>
    <x v="10"/>
    <x v="33"/>
    <x v="0"/>
    <x v="0"/>
    <x v="1"/>
    <s v="150N"/>
    <n v="1"/>
    <n v="1503"/>
    <n v="7503"/>
    <n v="21.48"/>
    <n v="-6.78"/>
    <n v="554"/>
    <n v="4"/>
    <n v="3"/>
    <n v="9"/>
    <n v="12"/>
    <n v="28"/>
    <n v="8"/>
    <n v="44"/>
    <n v="12.1"/>
    <n v="8.3000000000000007"/>
    <n v="21.4"/>
    <n v="19.5"/>
    <n v="23.5"/>
    <n v="16"/>
    <n v="19.100000000000001"/>
    <n v="21.3"/>
    <n v="12.1"/>
    <n v="8.3000000000000007"/>
    <n v="21.4"/>
    <n v="19.5"/>
    <n v="23.5"/>
    <n v="16"/>
    <n v="19.100000000000001"/>
    <n v="21.3"/>
    <n v="282.40000000000003"/>
  </r>
  <r>
    <x v="10"/>
    <x v="32"/>
    <x v="1"/>
    <x v="0"/>
    <x v="0"/>
    <s v="nil"/>
    <n v="1"/>
    <n v="1503"/>
    <n v="7503"/>
    <n v="21.48"/>
    <n v="-6.78"/>
    <n v="553"/>
    <n v="2"/>
    <n v="3"/>
    <n v="9"/>
    <n v="12"/>
    <n v="28"/>
    <n v="8"/>
    <n v="52"/>
    <n v="32.299999999999997"/>
    <n v="31.9"/>
    <n v="29.8"/>
    <n v="24.5"/>
    <n v="18"/>
    <n v="13.3"/>
    <n v="14.3"/>
    <n v="9"/>
    <n v="32.299999999999997"/>
    <n v="31.9"/>
    <n v="29.8"/>
    <n v="24.5"/>
    <n v="18"/>
    <n v="13.3"/>
    <n v="14.3"/>
    <n v="9"/>
    <n v="346.20000000000005"/>
  </r>
  <r>
    <x v="10"/>
    <x v="4"/>
    <x v="0"/>
    <x v="2"/>
    <x v="0"/>
    <s v="150N"/>
    <n v="1"/>
    <n v="1503"/>
    <n v="7503"/>
    <n v="21.48"/>
    <n v="-6.78"/>
    <n v="552"/>
    <n v="9"/>
    <n v="3"/>
    <n v="9"/>
    <n v="12"/>
    <n v="28"/>
    <n v="9"/>
    <n v="2"/>
    <n v="21.5"/>
    <n v="16.600000000000001"/>
    <n v="18.399999999999999"/>
    <n v="22.8"/>
    <n v="20.7"/>
    <n v="14.8"/>
    <n v="12"/>
    <n v="9.6"/>
    <n v="21.5"/>
    <n v="16.600000000000001"/>
    <n v="18.399999999999999"/>
    <n v="22.8"/>
    <n v="20.7"/>
    <n v="14.8"/>
    <n v="12"/>
    <n v="9.6"/>
    <n v="272.8"/>
  </r>
  <r>
    <x v="10"/>
    <x v="36"/>
    <x v="1"/>
    <x v="2"/>
    <x v="0"/>
    <s v="nil"/>
    <n v="1"/>
    <n v="1503"/>
    <n v="7503"/>
    <n v="21.48"/>
    <n v="-6.78"/>
    <n v="551"/>
    <n v="10"/>
    <n v="3"/>
    <n v="9"/>
    <n v="12"/>
    <n v="28"/>
    <n v="9"/>
    <n v="12"/>
    <n v="24.4"/>
    <n v="8.1999999999999993"/>
    <n v="9"/>
    <n v="8.3000000000000007"/>
    <n v="7.4"/>
    <n v="9.3000000000000007"/>
    <n v="12"/>
    <n v="9.8000000000000007"/>
    <n v="24.4"/>
    <n v="8.1999999999999993"/>
    <n v="9"/>
    <n v="8.3000000000000007"/>
    <n v="7.4"/>
    <n v="9.3000000000000007"/>
    <n v="12"/>
    <n v="9.8000000000000007"/>
    <n v="176.79999999999998"/>
  </r>
  <r>
    <x v="10"/>
    <x v="5"/>
    <x v="0"/>
    <x v="3"/>
    <x v="0"/>
    <s v="150N"/>
    <n v="1"/>
    <n v="1503"/>
    <n v="7503"/>
    <n v="21.48"/>
    <n v="-6.78"/>
    <n v="550"/>
    <n v="11"/>
    <n v="3"/>
    <n v="9"/>
    <n v="12"/>
    <n v="28"/>
    <n v="9"/>
    <n v="20"/>
    <n v="32.5"/>
    <n v="30.3"/>
    <n v="24"/>
    <n v="22.4"/>
    <n v="18.8"/>
    <n v="17"/>
    <n v="13.9"/>
    <n v="12.9"/>
    <n v="32.5"/>
    <n v="30.3"/>
    <n v="24"/>
    <n v="22.4"/>
    <n v="18.8"/>
    <n v="17"/>
    <n v="13.9"/>
    <n v="12.9"/>
    <n v="343.6"/>
  </r>
  <r>
    <x v="10"/>
    <x v="37"/>
    <x v="1"/>
    <x v="3"/>
    <x v="0"/>
    <s v="nil"/>
    <n v="1"/>
    <n v="1503"/>
    <n v="7503"/>
    <n v="21.48"/>
    <n v="-6.78"/>
    <n v="549"/>
    <n v="12"/>
    <n v="3"/>
    <n v="9"/>
    <n v="12"/>
    <n v="28"/>
    <n v="9"/>
    <n v="27"/>
    <n v="27.3"/>
    <n v="27.4"/>
    <n v="24.9"/>
    <n v="24.5"/>
    <n v="20.7"/>
    <n v="17.2"/>
    <n v="13.3"/>
    <n v="11.5"/>
    <n v="27.3"/>
    <n v="27.4"/>
    <n v="24.9"/>
    <n v="24.5"/>
    <n v="20.7"/>
    <n v="17.2"/>
    <n v="13.3"/>
    <n v="11.5"/>
    <n v="333.6"/>
  </r>
  <r>
    <x v="10"/>
    <x v="6"/>
    <x v="1"/>
    <x v="3"/>
    <x v="1"/>
    <s v="nil"/>
    <n v="1"/>
    <n v="1503"/>
    <n v="7503"/>
    <n v="21.48"/>
    <n v="-6.78"/>
    <n v="548"/>
    <n v="13"/>
    <n v="3"/>
    <n v="9"/>
    <n v="12"/>
    <n v="28"/>
    <n v="9"/>
    <n v="34"/>
    <n v="6"/>
    <n v="10.199999999999999"/>
    <n v="18"/>
    <n v="11.3"/>
    <n v="14.1"/>
    <n v="19.8"/>
    <n v="24.1"/>
    <n v="19.7"/>
    <n v="6"/>
    <n v="10.199999999999999"/>
    <n v="18"/>
    <n v="11.3"/>
    <n v="14.1"/>
    <n v="19.8"/>
    <n v="24.1"/>
    <n v="19.7"/>
    <n v="246.4"/>
  </r>
  <r>
    <x v="10"/>
    <x v="38"/>
    <x v="0"/>
    <x v="3"/>
    <x v="1"/>
    <s v="150N"/>
    <n v="1"/>
    <n v="1503"/>
    <n v="7503"/>
    <n v="21.48"/>
    <n v="-6.78"/>
    <n v="547"/>
    <n v="14"/>
    <n v="3"/>
    <n v="9"/>
    <n v="12"/>
    <n v="28"/>
    <n v="9"/>
    <n v="41"/>
    <n v="23.1"/>
    <n v="22.9"/>
    <n v="15.6"/>
    <n v="18.8"/>
    <n v="20"/>
    <n v="20.8"/>
    <n v="22.7"/>
    <n v="22.9"/>
    <n v="23.1"/>
    <n v="22.9"/>
    <n v="15.600000000000001"/>
    <n v="18.8"/>
    <n v="20"/>
    <n v="20.8"/>
    <n v="22.7"/>
    <n v="22.9"/>
    <n v="333.6"/>
  </r>
  <r>
    <x v="10"/>
    <x v="7"/>
    <x v="0"/>
    <x v="2"/>
    <x v="1"/>
    <s v="150N"/>
    <n v="1"/>
    <n v="1503"/>
    <n v="7503"/>
    <n v="21.48"/>
    <n v="-6.78"/>
    <n v="546"/>
    <n v="15"/>
    <n v="3"/>
    <n v="9"/>
    <n v="12"/>
    <n v="28"/>
    <n v="9"/>
    <n v="40"/>
    <n v="32.4"/>
    <n v="23.2"/>
    <n v="22.5"/>
    <n v="23.4"/>
    <n v="16.8"/>
    <n v="16.8"/>
    <n v="18"/>
    <n v="19.5"/>
    <n v="32.4"/>
    <n v="23.2"/>
    <n v="22.5"/>
    <n v="23.4"/>
    <n v="16.8"/>
    <n v="16.8"/>
    <n v="18"/>
    <n v="19.5"/>
    <n v="345.2"/>
  </r>
  <r>
    <x v="10"/>
    <x v="39"/>
    <x v="1"/>
    <x v="2"/>
    <x v="1"/>
    <s v="nil"/>
    <n v="1"/>
    <n v="1503"/>
    <n v="7503"/>
    <n v="21.48"/>
    <n v="-6.78"/>
    <n v="545"/>
    <n v="16"/>
    <n v="3"/>
    <n v="9"/>
    <n v="12"/>
    <n v="28"/>
    <n v="9"/>
    <n v="57"/>
    <n v="27.5"/>
    <n v="26.7"/>
    <n v="25.8"/>
    <n v="20"/>
    <n v="22.4"/>
    <n v="18"/>
    <n v="19.7"/>
    <n v="20.8"/>
    <n v="27.5"/>
    <n v="26.7"/>
    <n v="25.8"/>
    <n v="20"/>
    <n v="22.4"/>
    <n v="18"/>
    <n v="19.7"/>
    <n v="20.8"/>
    <n v="361.8"/>
  </r>
  <r>
    <x v="10"/>
    <x v="8"/>
    <x v="1"/>
    <x v="0"/>
    <x v="1"/>
    <s v="nil"/>
    <n v="2"/>
    <n v="1503"/>
    <n v="7503"/>
    <n v="21.48"/>
    <n v="-6.78"/>
    <n v="544"/>
    <n v="17"/>
    <n v="3"/>
    <n v="9"/>
    <n v="12"/>
    <n v="28"/>
    <n v="10"/>
    <n v="1"/>
    <n v="21.1"/>
    <n v="31.8"/>
    <n v="26.7"/>
    <n v="16.100000000000001"/>
    <n v="25.4"/>
    <n v="12.2"/>
    <n v="14.6"/>
    <n v="19.600000000000001"/>
    <n v="21.1"/>
    <n v="31.8"/>
    <n v="26.7"/>
    <n v="16.100000000000001"/>
    <n v="25.4"/>
    <n v="12.2"/>
    <n v="14.6"/>
    <n v="19.600000000000001"/>
    <n v="335"/>
  </r>
  <r>
    <x v="10"/>
    <x v="40"/>
    <x v="0"/>
    <x v="0"/>
    <x v="1"/>
    <s v="150N"/>
    <n v="2"/>
    <n v="1503"/>
    <n v="7503"/>
    <n v="21.48"/>
    <n v="-6.78"/>
    <n v="543"/>
    <n v="18"/>
    <n v="3"/>
    <n v="9"/>
    <n v="12"/>
    <n v="28"/>
    <n v="10"/>
    <n v="16"/>
    <n v="28.2"/>
    <n v="27.5"/>
    <n v="19.7"/>
    <n v="21.4"/>
    <n v="24.8"/>
    <n v="18.8"/>
    <n v="20"/>
    <n v="18.3"/>
    <n v="28.2"/>
    <n v="27.5"/>
    <n v="19.7"/>
    <n v="21.4"/>
    <n v="24.8"/>
    <n v="18.8"/>
    <n v="20"/>
    <n v="18.3"/>
    <n v="357.40000000000003"/>
  </r>
  <r>
    <x v="10"/>
    <x v="9"/>
    <x v="1"/>
    <x v="3"/>
    <x v="1"/>
    <s v="nil"/>
    <n v="2"/>
    <n v="1503"/>
    <n v="7503"/>
    <n v="21.48"/>
    <n v="-6.78"/>
    <n v="542"/>
    <n v="19"/>
    <n v="3"/>
    <n v="9"/>
    <n v="12"/>
    <n v="28"/>
    <n v="10"/>
    <n v="22"/>
    <n v="24.6"/>
    <n v="26.1"/>
    <n v="27.9"/>
    <n v="22.4"/>
    <n v="26.7"/>
    <n v="21.7"/>
    <n v="22.5"/>
    <n v="26.5"/>
    <n v="24.6"/>
    <n v="26.1"/>
    <n v="27.9"/>
    <n v="22.4"/>
    <n v="26.7"/>
    <n v="21.7"/>
    <n v="22.5"/>
    <n v="26.5"/>
    <n v="396.8"/>
  </r>
  <r>
    <x v="10"/>
    <x v="41"/>
    <x v="0"/>
    <x v="3"/>
    <x v="1"/>
    <s v="150N"/>
    <n v="2"/>
    <n v="1503"/>
    <n v="7503"/>
    <n v="21.48"/>
    <n v="-6.78"/>
    <n v="541"/>
    <n v="20"/>
    <n v="3"/>
    <n v="9"/>
    <n v="12"/>
    <n v="28"/>
    <n v="10"/>
    <n v="30"/>
    <n v="19.3"/>
    <n v="17.2"/>
    <n v="23.3"/>
    <n v="27.2"/>
    <n v="19.100000000000001"/>
    <n v="14.4"/>
    <n v="15.8"/>
    <n v="21"/>
    <n v="19.3"/>
    <n v="17.2"/>
    <n v="23.3"/>
    <n v="27.2"/>
    <n v="19.100000000000001"/>
    <n v="14.4"/>
    <n v="15.8"/>
    <n v="21"/>
    <n v="314.60000000000002"/>
  </r>
  <r>
    <x v="10"/>
    <x v="10"/>
    <x v="1"/>
    <x v="2"/>
    <x v="0"/>
    <s v="nil"/>
    <n v="2"/>
    <n v="1503"/>
    <n v="7503"/>
    <n v="21.48"/>
    <n v="-6.78"/>
    <n v="540"/>
    <n v="21"/>
    <n v="3"/>
    <n v="9"/>
    <n v="12"/>
    <n v="28"/>
    <n v="10"/>
    <n v="36"/>
    <n v="35"/>
    <n v="23.8"/>
    <n v="17.399999999999999"/>
    <n v="24.7"/>
    <n v="16.2"/>
    <n v="12.8"/>
    <n v="12.2"/>
    <n v="9.5"/>
    <n v="35"/>
    <n v="23.8"/>
    <n v="17.399999999999999"/>
    <n v="24.7"/>
    <n v="16.2"/>
    <n v="12.8"/>
    <n v="12.2"/>
    <n v="9.5"/>
    <n v="303.2"/>
  </r>
  <r>
    <x v="10"/>
    <x v="42"/>
    <x v="0"/>
    <x v="2"/>
    <x v="0"/>
    <s v="150N"/>
    <n v="2"/>
    <n v="1503"/>
    <n v="7503"/>
    <n v="21.48"/>
    <n v="-6.78"/>
    <n v="539"/>
    <n v="22"/>
    <n v="3"/>
    <n v="9"/>
    <n v="12"/>
    <n v="28"/>
    <n v="10"/>
    <n v="44"/>
    <n v="24.9"/>
    <n v="12.2"/>
    <n v="15.8"/>
    <n v="15.7"/>
    <n v="11.2"/>
    <n v="11.3"/>
    <n v="12.9"/>
    <n v="8.9"/>
    <n v="24.9"/>
    <n v="12.2"/>
    <n v="15.8"/>
    <n v="15.7"/>
    <n v="11.2"/>
    <n v="11.3"/>
    <n v="12.9"/>
    <n v="8.9"/>
    <n v="225.8"/>
  </r>
  <r>
    <x v="10"/>
    <x v="11"/>
    <x v="0"/>
    <x v="1"/>
    <x v="1"/>
    <s v="150N"/>
    <n v="2"/>
    <n v="1503"/>
    <n v="7503"/>
    <n v="21.48"/>
    <n v="-6.78"/>
    <n v="538"/>
    <n v="23"/>
    <n v="3"/>
    <n v="9"/>
    <n v="12"/>
    <n v="28"/>
    <n v="10"/>
    <n v="51"/>
    <n v="31.2"/>
    <n v="28.7"/>
    <n v="27.9"/>
    <n v="27.2"/>
    <n v="26.5"/>
    <n v="22.6"/>
    <n v="19.600000000000001"/>
    <n v="19.899999999999999"/>
    <n v="31.2"/>
    <n v="28.7"/>
    <n v="27.9"/>
    <n v="27.2"/>
    <n v="26.5"/>
    <n v="22.6"/>
    <n v="19.600000000000001"/>
    <n v="19.899999999999999"/>
    <n v="407.2"/>
  </r>
  <r>
    <x v="10"/>
    <x v="43"/>
    <x v="1"/>
    <x v="1"/>
    <x v="1"/>
    <s v="nil"/>
    <n v="2"/>
    <n v="1503"/>
    <n v="7503"/>
    <n v="21.48"/>
    <n v="-6.78"/>
    <n v="537"/>
    <n v="24"/>
    <n v="3"/>
    <n v="9"/>
    <n v="12"/>
    <n v="28"/>
    <n v="10"/>
    <n v="50"/>
    <n v="22.2"/>
    <n v="13.1"/>
    <n v="15.9"/>
    <n v="22.3"/>
    <n v="25.1"/>
    <n v="20.3"/>
    <n v="23.5"/>
    <n v="21.3"/>
    <n v="22.2"/>
    <n v="13.1"/>
    <n v="15.900000000000002"/>
    <n v="22.3"/>
    <n v="25.1"/>
    <n v="20.3"/>
    <n v="23.5"/>
    <n v="21.3"/>
    <n v="327.39999999999998"/>
  </r>
  <r>
    <x v="10"/>
    <x v="12"/>
    <x v="1"/>
    <x v="0"/>
    <x v="0"/>
    <s v="nil"/>
    <n v="2"/>
    <n v="1503"/>
    <n v="7503"/>
    <n v="21.48"/>
    <n v="-6.78"/>
    <n v="536"/>
    <n v="25"/>
    <n v="3"/>
    <n v="9"/>
    <n v="12"/>
    <n v="28"/>
    <n v="11"/>
    <n v="5"/>
    <n v="30"/>
    <n v="28.7"/>
    <n v="20.8"/>
    <n v="14.4"/>
    <n v="23.8"/>
    <n v="21.7"/>
    <n v="14.7"/>
    <n v="8.9"/>
    <n v="30"/>
    <n v="28.7"/>
    <n v="20.8"/>
    <n v="14.4"/>
    <n v="23.8"/>
    <n v="21.7"/>
    <n v="14.7"/>
    <n v="8.9"/>
    <n v="326"/>
  </r>
  <r>
    <x v="10"/>
    <x v="44"/>
    <x v="0"/>
    <x v="0"/>
    <x v="0"/>
    <s v="150N"/>
    <n v="2"/>
    <n v="1503"/>
    <n v="7503"/>
    <n v="21.48"/>
    <n v="-6.78"/>
    <n v="535"/>
    <n v="26"/>
    <n v="3"/>
    <n v="9"/>
    <n v="12"/>
    <n v="28"/>
    <n v="11"/>
    <n v="12"/>
    <n v="32.799999999999997"/>
    <n v="29.6"/>
    <n v="25.9"/>
    <n v="16.5"/>
    <n v="8.9"/>
    <n v="9.8000000000000007"/>
    <n v="12.2"/>
    <n v="9"/>
    <n v="32.799999999999997"/>
    <n v="29.6"/>
    <n v="25.9"/>
    <n v="16.5"/>
    <n v="8.9"/>
    <n v="9.8000000000000007"/>
    <n v="12.2"/>
    <n v="9"/>
    <n v="289.39999999999998"/>
  </r>
  <r>
    <x v="10"/>
    <x v="13"/>
    <x v="1"/>
    <x v="1"/>
    <x v="0"/>
    <s v="nil"/>
    <n v="2"/>
    <n v="1503"/>
    <n v="7503"/>
    <n v="21.48"/>
    <n v="-6.78"/>
    <n v="534"/>
    <n v="27"/>
    <n v="3"/>
    <n v="9"/>
    <n v="12"/>
    <n v="28"/>
    <n v="11"/>
    <n v="10"/>
    <n v="20.2"/>
    <n v="21.5"/>
    <n v="31.9"/>
    <n v="21.5"/>
    <n v="21.8"/>
    <n v="12.1"/>
    <n v="12"/>
    <n v="9.6999999999999993"/>
    <n v="20.2"/>
    <n v="21.5"/>
    <n v="31.9"/>
    <n v="21.5"/>
    <n v="21.8"/>
    <n v="12.1"/>
    <n v="12"/>
    <n v="9.6999999999999993"/>
    <n v="301.39999999999998"/>
  </r>
  <r>
    <x v="10"/>
    <x v="45"/>
    <x v="0"/>
    <x v="1"/>
    <x v="0"/>
    <s v="150N"/>
    <n v="2"/>
    <n v="1503"/>
    <n v="7503"/>
    <n v="21.48"/>
    <n v="-6.78"/>
    <n v="533"/>
    <n v="28"/>
    <n v="3"/>
    <n v="9"/>
    <n v="12"/>
    <n v="28"/>
    <n v="11"/>
    <n v="26"/>
    <n v="16.3"/>
    <n v="19.3"/>
    <n v="25.5"/>
    <n v="16.399999999999999"/>
    <n v="19.100000000000001"/>
    <n v="8.5"/>
    <n v="11.1"/>
    <n v="9.4"/>
    <n v="16.3"/>
    <n v="19.3"/>
    <n v="25.5"/>
    <n v="16.399999999999999"/>
    <n v="19.100000000000001"/>
    <n v="8.5"/>
    <n v="11.1"/>
    <n v="9.4"/>
    <n v="251.2"/>
  </r>
  <r>
    <x v="10"/>
    <x v="14"/>
    <x v="0"/>
    <x v="2"/>
    <x v="1"/>
    <s v="150N"/>
    <n v="2"/>
    <n v="1503"/>
    <n v="7503"/>
    <n v="21.48"/>
    <n v="-6.78"/>
    <n v="532"/>
    <n v="29"/>
    <n v="3"/>
    <n v="9"/>
    <n v="12"/>
    <n v="28"/>
    <n v="11"/>
    <n v="33"/>
    <n v="17.7"/>
    <n v="28.6"/>
    <n v="31.9"/>
    <n v="25.7"/>
    <n v="19.3"/>
    <n v="13"/>
    <n v="20"/>
    <n v="17.899999999999999"/>
    <n v="17.7"/>
    <n v="28.6"/>
    <n v="31.9"/>
    <n v="25.7"/>
    <n v="19.3"/>
    <n v="13"/>
    <n v="20"/>
    <n v="17.899999999999999"/>
    <n v="348.2"/>
  </r>
  <r>
    <x v="10"/>
    <x v="63"/>
    <x v="1"/>
    <x v="2"/>
    <x v="1"/>
    <s v="nil"/>
    <n v="2"/>
    <n v="1503"/>
    <n v="7503"/>
    <n v="21.48"/>
    <n v="-6.78"/>
    <n v="531"/>
    <n v="30"/>
    <n v="3"/>
    <n v="9"/>
    <n v="12"/>
    <n v="28"/>
    <n v="11"/>
    <n v="31"/>
    <n v="30.6"/>
    <n v="23.1"/>
    <n v="18.899999999999999"/>
    <n v="14.3"/>
    <n v="20.6"/>
    <n v="18.899999999999999"/>
    <n v="19.899999999999999"/>
    <n v="21.1"/>
    <n v="30.6"/>
    <n v="23.1"/>
    <n v="18.899999999999999"/>
    <n v="14.3"/>
    <n v="20.6"/>
    <n v="18.899999999999999"/>
    <n v="19.899999999999999"/>
    <n v="21.1"/>
    <n v="334.8"/>
  </r>
  <r>
    <x v="10"/>
    <x v="15"/>
    <x v="0"/>
    <x v="3"/>
    <x v="0"/>
    <s v="150N"/>
    <n v="2"/>
    <n v="1503"/>
    <n v="7503"/>
    <n v="21.48"/>
    <n v="-6.78"/>
    <n v="530"/>
    <n v="31"/>
    <n v="3"/>
    <n v="9"/>
    <n v="12"/>
    <n v="28"/>
    <n v="12"/>
    <n v="40"/>
    <n v="17.899999999999999"/>
    <n v="15.1"/>
    <n v="14.3"/>
    <n v="20.3"/>
    <n v="7.5"/>
    <n v="7.7"/>
    <n v="11.3"/>
    <n v="9.3000000000000007"/>
    <n v="17.899999999999999"/>
    <n v="15.100000000000001"/>
    <n v="14.3"/>
    <n v="20.3"/>
    <n v="7.5"/>
    <n v="7.7"/>
    <n v="11.3"/>
    <n v="9.3000000000000007"/>
    <n v="206.79999999999998"/>
  </r>
  <r>
    <x v="10"/>
    <x v="46"/>
    <x v="1"/>
    <x v="3"/>
    <x v="0"/>
    <s v="nil"/>
    <n v="2"/>
    <n v="1503"/>
    <n v="7503"/>
    <n v="21.48"/>
    <n v="-6.78"/>
    <n v="529"/>
    <n v="32"/>
    <n v="3"/>
    <n v="9"/>
    <n v="12"/>
    <n v="28"/>
    <n v="12"/>
    <n v="45"/>
    <n v="34.200000000000003"/>
    <n v="30.7"/>
    <n v="26.5"/>
    <n v="24"/>
    <n v="14"/>
    <n v="15.4"/>
    <n v="13"/>
    <n v="7.2"/>
    <n v="34.200000000000003"/>
    <n v="30.7"/>
    <n v="26.5"/>
    <n v="24"/>
    <n v="14"/>
    <n v="15.400000000000002"/>
    <n v="13"/>
    <n v="7.2"/>
    <n v="330"/>
  </r>
  <r>
    <x v="10"/>
    <x v="16"/>
    <x v="0"/>
    <x v="3"/>
    <x v="1"/>
    <s v="150N"/>
    <n v="3"/>
    <n v="1503"/>
    <n v="7503"/>
    <n v="21.48"/>
    <n v="-6.78"/>
    <n v="528"/>
    <n v="33"/>
    <n v="3"/>
    <n v="9"/>
    <n v="12"/>
    <n v="28"/>
    <n v="12"/>
    <n v="52"/>
    <n v="35"/>
    <n v="31.4"/>
    <n v="25.6"/>
    <n v="30.1"/>
    <n v="16.899999999999999"/>
    <n v="21.4"/>
    <n v="22.3"/>
    <n v="19.399999999999999"/>
    <n v="35"/>
    <n v="31.4"/>
    <n v="25.6"/>
    <n v="30.1"/>
    <n v="16.899999999999999"/>
    <n v="21.4"/>
    <n v="22.3"/>
    <n v="19.399999999999999"/>
    <n v="404.20000000000005"/>
  </r>
  <r>
    <x v="10"/>
    <x v="47"/>
    <x v="1"/>
    <x v="3"/>
    <x v="1"/>
    <s v="nil"/>
    <n v="3"/>
    <n v="1503"/>
    <n v="7503"/>
    <n v="21.48"/>
    <n v="-6.78"/>
    <n v="527"/>
    <n v="34"/>
    <n v="3"/>
    <n v="9"/>
    <n v="12"/>
    <n v="28"/>
    <n v="12"/>
    <n v="50"/>
    <n v="30.9"/>
    <n v="24"/>
    <n v="20.7"/>
    <n v="26.1"/>
    <n v="13.7"/>
    <n v="17.7"/>
    <n v="18.7"/>
    <n v="25.7"/>
    <n v="30.9"/>
    <n v="24"/>
    <n v="20.7"/>
    <n v="26.1"/>
    <n v="13.7"/>
    <n v="17.7"/>
    <n v="18.7"/>
    <n v="25.7"/>
    <n v="354.99999999999994"/>
  </r>
  <r>
    <x v="10"/>
    <x v="17"/>
    <x v="1"/>
    <x v="2"/>
    <x v="0"/>
    <s v="nil"/>
    <n v="3"/>
    <n v="1503"/>
    <n v="7503"/>
    <n v="21.48"/>
    <n v="-6.78"/>
    <n v="526"/>
    <n v="35"/>
    <n v="3"/>
    <n v="9"/>
    <n v="12"/>
    <n v="28"/>
    <n v="13"/>
    <n v="4"/>
    <n v="26.8"/>
    <n v="21.3"/>
    <n v="26.5"/>
    <n v="21.8"/>
    <n v="17.5"/>
    <n v="13.3"/>
    <n v="13.1"/>
    <n v="9.6999999999999993"/>
    <n v="26.8"/>
    <n v="21.3"/>
    <n v="26.5"/>
    <n v="21.8"/>
    <n v="17.5"/>
    <n v="13.3"/>
    <n v="13.1"/>
    <n v="9.6999999999999993"/>
    <n v="299.99999999999994"/>
  </r>
  <r>
    <x v="10"/>
    <x v="48"/>
    <x v="0"/>
    <x v="2"/>
    <x v="0"/>
    <s v="150N"/>
    <n v="3"/>
    <n v="1503"/>
    <n v="7503"/>
    <n v="21.48"/>
    <n v="-6.78"/>
    <n v="525"/>
    <n v="36"/>
    <n v="3"/>
    <n v="9"/>
    <n v="12"/>
    <n v="28"/>
    <n v="13"/>
    <n v="10"/>
    <n v="23.8"/>
    <n v="4.5999999999999996"/>
    <n v="15.8"/>
    <n v="19"/>
    <n v="13.8"/>
    <n v="6.3"/>
    <n v="9.6"/>
    <n v="9.9"/>
    <n v="23.8"/>
    <n v="4.5999999999999996"/>
    <n v="15.8"/>
    <n v="19"/>
    <n v="13.8"/>
    <n v="6.3"/>
    <n v="9.6"/>
    <n v="9.9"/>
    <n v="205.6"/>
  </r>
  <r>
    <x v="10"/>
    <x v="18"/>
    <x v="0"/>
    <x v="2"/>
    <x v="1"/>
    <s v="150N"/>
    <n v="3"/>
    <n v="1503"/>
    <n v="7503"/>
    <n v="21.48"/>
    <n v="-6.78"/>
    <n v="524"/>
    <n v="37"/>
    <n v="3"/>
    <n v="9"/>
    <n v="12"/>
    <n v="28"/>
    <n v="13"/>
    <n v="16"/>
    <n v="20.3"/>
    <n v="15.1"/>
    <n v="14"/>
    <n v="23.3"/>
    <n v="17.399999999999999"/>
    <n v="16.7"/>
    <n v="18.399999999999999"/>
    <n v="17.399999999999999"/>
    <n v="20.3"/>
    <n v="15.100000000000001"/>
    <n v="14"/>
    <n v="23.3"/>
    <n v="17.399999999999999"/>
    <n v="16.7"/>
    <n v="18.399999999999999"/>
    <n v="17.399999999999999"/>
    <n v="285.2"/>
  </r>
  <r>
    <x v="10"/>
    <x v="49"/>
    <x v="1"/>
    <x v="2"/>
    <x v="1"/>
    <s v="nil"/>
    <n v="3"/>
    <n v="1503"/>
    <n v="7503"/>
    <n v="21.48"/>
    <n v="-6.78"/>
    <n v="523"/>
    <n v="38"/>
    <n v="3"/>
    <n v="9"/>
    <n v="12"/>
    <n v="28"/>
    <n v="13"/>
    <n v="22"/>
    <n v="16.5"/>
    <n v="17.7"/>
    <n v="31.9"/>
    <n v="23.5"/>
    <n v="26.1"/>
    <n v="20.2"/>
    <n v="23.1"/>
    <n v="20.5"/>
    <n v="16.5"/>
    <n v="17.7"/>
    <n v="31.9"/>
    <n v="23.5"/>
    <n v="26.1"/>
    <n v="20.2"/>
    <n v="23.1"/>
    <n v="20.5"/>
    <n v="358.99999999999994"/>
  </r>
  <r>
    <x v="10"/>
    <x v="19"/>
    <x v="1"/>
    <x v="0"/>
    <x v="0"/>
    <s v="nil"/>
    <n v="3"/>
    <n v="1503"/>
    <n v="7503"/>
    <n v="21.48"/>
    <n v="-6.78"/>
    <n v="522"/>
    <n v="39"/>
    <n v="3"/>
    <n v="9"/>
    <n v="12"/>
    <n v="28"/>
    <n v="13"/>
    <n v="20"/>
    <n v="17"/>
    <n v="19.5"/>
    <n v="30.5"/>
    <n v="13.5"/>
    <n v="20"/>
    <n v="11.4"/>
    <n v="12.5"/>
    <n v="13.3"/>
    <n v="17"/>
    <n v="19.5"/>
    <n v="30.5"/>
    <n v="13.5"/>
    <n v="20"/>
    <n v="11.4"/>
    <n v="12.5"/>
    <n v="13.3"/>
    <n v="275.40000000000003"/>
  </r>
  <r>
    <x v="10"/>
    <x v="50"/>
    <x v="0"/>
    <x v="0"/>
    <x v="0"/>
    <s v="150N"/>
    <n v="3"/>
    <n v="1503"/>
    <n v="7503"/>
    <n v="21.48"/>
    <n v="-6.78"/>
    <n v="521"/>
    <n v="40"/>
    <n v="3"/>
    <n v="9"/>
    <n v="12"/>
    <n v="28"/>
    <n v="13"/>
    <n v="34"/>
    <n v="17.5"/>
    <n v="11.3"/>
    <n v="28.1"/>
    <n v="18.8"/>
    <n v="10.5"/>
    <n v="12.7"/>
    <n v="11.6"/>
    <n v="7.7"/>
    <n v="17.5"/>
    <n v="11.3"/>
    <n v="28.1"/>
    <n v="18.8"/>
    <n v="10.5"/>
    <n v="12.7"/>
    <n v="11.6"/>
    <n v="7.7"/>
    <n v="236.4"/>
  </r>
  <r>
    <x v="10"/>
    <x v="20"/>
    <x v="0"/>
    <x v="0"/>
    <x v="1"/>
    <s v="150N"/>
    <n v="3"/>
    <n v="1503"/>
    <n v="7503"/>
    <n v="21.48"/>
    <n v="-6.78"/>
    <n v="520"/>
    <n v="41"/>
    <n v="3"/>
    <n v="9"/>
    <n v="12"/>
    <n v="28"/>
    <n v="13"/>
    <n v="31"/>
    <n v="26.5"/>
    <n v="20.2"/>
    <n v="29.7"/>
    <n v="27.6"/>
    <n v="27"/>
    <n v="21"/>
    <n v="22.6"/>
    <n v="27"/>
    <n v="26.5"/>
    <n v="20.2"/>
    <n v="29.7"/>
    <n v="27.6"/>
    <n v="27"/>
    <n v="21"/>
    <n v="22.6"/>
    <n v="27"/>
    <n v="403.2"/>
  </r>
  <r>
    <x v="10"/>
    <x v="51"/>
    <x v="1"/>
    <x v="0"/>
    <x v="1"/>
    <s v="nil"/>
    <n v="3"/>
    <n v="1503"/>
    <n v="7503"/>
    <n v="21.48"/>
    <n v="-6.78"/>
    <n v="519"/>
    <n v="42"/>
    <n v="3"/>
    <n v="9"/>
    <n v="12"/>
    <n v="28"/>
    <n v="13"/>
    <n v="45"/>
    <n v="29"/>
    <n v="24.3"/>
    <n v="26.7"/>
    <n v="16.600000000000001"/>
    <n v="26.1"/>
    <n v="16.100000000000001"/>
    <n v="19.8"/>
    <n v="23"/>
    <n v="29"/>
    <n v="24.3"/>
    <n v="26.7"/>
    <n v="16.600000000000001"/>
    <n v="26.1"/>
    <n v="16.100000000000001"/>
    <n v="19.8"/>
    <n v="23"/>
    <n v="363.2"/>
  </r>
  <r>
    <x v="10"/>
    <x v="21"/>
    <x v="0"/>
    <x v="1"/>
    <x v="1"/>
    <s v="150N"/>
    <n v="3"/>
    <n v="1503"/>
    <n v="7503"/>
    <n v="21.48"/>
    <n v="-6.78"/>
    <n v="518"/>
    <n v="43"/>
    <n v="3"/>
    <n v="9"/>
    <n v="12"/>
    <n v="28"/>
    <n v="13"/>
    <n v="51"/>
    <n v="13.1"/>
    <n v="15.1"/>
    <n v="11.9"/>
    <n v="26.1"/>
    <n v="22.7"/>
    <n v="20.3"/>
    <n v="20.3"/>
    <n v="20.8"/>
    <n v="13.1"/>
    <n v="15.100000000000001"/>
    <n v="11.9"/>
    <n v="26.1"/>
    <n v="22.7"/>
    <n v="20.3"/>
    <n v="20.3"/>
    <n v="20.8"/>
    <n v="300.60000000000002"/>
  </r>
  <r>
    <x v="10"/>
    <x v="52"/>
    <x v="1"/>
    <x v="1"/>
    <x v="1"/>
    <s v="nil"/>
    <n v="3"/>
    <n v="1503"/>
    <n v="7503"/>
    <n v="21.48"/>
    <n v="-6.78"/>
    <n v="517"/>
    <n v="44"/>
    <n v="3"/>
    <n v="9"/>
    <n v="12"/>
    <n v="28"/>
    <n v="13"/>
    <n v="57"/>
    <n v="15.1"/>
    <n v="23.2"/>
    <n v="15.5"/>
    <n v="22.3"/>
    <n v="26.9"/>
    <n v="19.8"/>
    <n v="22.1"/>
    <n v="22.6"/>
    <n v="15.100000000000001"/>
    <n v="23.2"/>
    <n v="15.5"/>
    <n v="22.3"/>
    <n v="26.9"/>
    <n v="19.8"/>
    <n v="22.1"/>
    <n v="22.6"/>
    <n v="335"/>
  </r>
  <r>
    <x v="10"/>
    <x v="22"/>
    <x v="0"/>
    <x v="3"/>
    <x v="0"/>
    <s v="150N"/>
    <n v="3"/>
    <n v="1503"/>
    <n v="7503"/>
    <n v="21.48"/>
    <n v="-6.78"/>
    <n v="516"/>
    <n v="45"/>
    <n v="3"/>
    <n v="9"/>
    <n v="12"/>
    <n v="28"/>
    <n v="14"/>
    <n v="4"/>
    <n v="17.2"/>
    <n v="25.5"/>
    <n v="26.9"/>
    <n v="20.7"/>
    <n v="22.4"/>
    <n v="8.9"/>
    <n v="11.3"/>
    <n v="7.8"/>
    <n v="17.2"/>
    <n v="25.5"/>
    <n v="26.9"/>
    <n v="20.7"/>
    <n v="22.4"/>
    <n v="8.9"/>
    <n v="11.3"/>
    <n v="7.8"/>
    <n v="281.40000000000003"/>
  </r>
  <r>
    <x v="10"/>
    <x v="53"/>
    <x v="1"/>
    <x v="3"/>
    <x v="0"/>
    <s v="nil"/>
    <n v="3"/>
    <n v="1503"/>
    <n v="7503"/>
    <n v="21.48"/>
    <n v="-6.78"/>
    <n v="515"/>
    <n v="46"/>
    <n v="3"/>
    <n v="9"/>
    <n v="12"/>
    <n v="28"/>
    <n v="14"/>
    <n v="10"/>
    <n v="36.200000000000003"/>
    <n v="25.2"/>
    <n v="26.7"/>
    <n v="27.9"/>
    <n v="12.7"/>
    <n v="9.6999999999999993"/>
    <n v="13.8"/>
    <n v="10.3"/>
    <n v="36.200000000000003"/>
    <n v="25.2"/>
    <n v="26.7"/>
    <n v="27.9"/>
    <n v="12.7"/>
    <n v="9.6999999999999993"/>
    <n v="13.8"/>
    <n v="10.3"/>
    <n v="325"/>
  </r>
  <r>
    <x v="10"/>
    <x v="23"/>
    <x v="0"/>
    <x v="1"/>
    <x v="0"/>
    <s v="150N"/>
    <n v="3"/>
    <n v="1503"/>
    <n v="7503"/>
    <n v="21.48"/>
    <n v="-6.78"/>
    <n v="514"/>
    <n v="47"/>
    <n v="3"/>
    <n v="9"/>
    <n v="12"/>
    <n v="28"/>
    <n v="14"/>
    <n v="15"/>
    <n v="12.9"/>
    <n v="23.5"/>
    <n v="26.8"/>
    <n v="24.5"/>
    <n v="17.3"/>
    <n v="9.6999999999999993"/>
    <n v="11.3"/>
    <n v="9.1"/>
    <n v="12.9"/>
    <n v="23.5"/>
    <n v="26.8"/>
    <n v="24.5"/>
    <n v="17.3"/>
    <n v="9.6999999999999993"/>
    <n v="11.3"/>
    <n v="9.1"/>
    <n v="270.2"/>
  </r>
  <r>
    <x v="10"/>
    <x v="54"/>
    <x v="1"/>
    <x v="1"/>
    <x v="0"/>
    <s v="nil"/>
    <n v="3"/>
    <n v="1503"/>
    <n v="7503"/>
    <n v="21.48"/>
    <n v="-6.78"/>
    <n v="513"/>
    <n v="48"/>
    <n v="3"/>
    <n v="9"/>
    <n v="12"/>
    <n v="28"/>
    <n v="14"/>
    <n v="21"/>
    <n v="22.9"/>
    <n v="22.8"/>
    <n v="30.2"/>
    <n v="29.6"/>
    <n v="8.6999999999999993"/>
    <n v="6.9"/>
    <n v="11.6"/>
    <n v="10.199999999999999"/>
    <n v="22.9"/>
    <n v="22.8"/>
    <n v="30.2"/>
    <n v="29.6"/>
    <n v="8.6999999999999993"/>
    <n v="6.9"/>
    <n v="11.6"/>
    <n v="10.199999999999999"/>
    <n v="285.8"/>
  </r>
  <r>
    <x v="10"/>
    <x v="24"/>
    <x v="0"/>
    <x v="0"/>
    <x v="0"/>
    <s v="150N"/>
    <n v="4"/>
    <n v="1503"/>
    <n v="7503"/>
    <n v="21.48"/>
    <n v="-6.78"/>
    <n v="512"/>
    <n v="49"/>
    <n v="3"/>
    <n v="9"/>
    <n v="12"/>
    <n v="28"/>
    <n v="14"/>
    <n v="27"/>
    <n v="21.8"/>
    <n v="22.1"/>
    <n v="32.4"/>
    <n v="32.200000000000003"/>
    <n v="18.399999999999999"/>
    <n v="5.7"/>
    <n v="8.6999999999999993"/>
    <n v="8.1"/>
    <n v="21.8"/>
    <n v="22.1"/>
    <n v="32.4"/>
    <n v="32.200000000000003"/>
    <n v="18.399999999999999"/>
    <n v="5.7"/>
    <n v="8.6999999999999993"/>
    <n v="8.1"/>
    <n v="298.79999999999995"/>
  </r>
  <r>
    <x v="10"/>
    <x v="55"/>
    <x v="1"/>
    <x v="0"/>
    <x v="0"/>
    <s v="nil"/>
    <n v="4"/>
    <n v="1503"/>
    <n v="7503"/>
    <n v="21.48"/>
    <n v="-6.78"/>
    <n v="511"/>
    <n v="50"/>
    <n v="3"/>
    <n v="9"/>
    <n v="12"/>
    <n v="28"/>
    <n v="14"/>
    <n v="32"/>
    <n v="33"/>
    <n v="22.6"/>
    <n v="23.4"/>
    <n v="25.3"/>
    <n v="12.1"/>
    <n v="14.6"/>
    <n v="12.6"/>
    <n v="8.8000000000000007"/>
    <n v="33"/>
    <n v="22.6"/>
    <n v="23.4"/>
    <n v="25.3"/>
    <n v="12.1"/>
    <n v="14.6"/>
    <n v="12.6"/>
    <n v="8.8000000000000007"/>
    <n v="304.8"/>
  </r>
  <r>
    <x v="10"/>
    <x v="25"/>
    <x v="0"/>
    <x v="1"/>
    <x v="1"/>
    <s v="150N"/>
    <n v="4"/>
    <n v="1503"/>
    <n v="7503"/>
    <n v="21.48"/>
    <n v="-6.78"/>
    <n v="510"/>
    <n v="51"/>
    <n v="3"/>
    <n v="9"/>
    <n v="12"/>
    <n v="28"/>
    <n v="14"/>
    <n v="30"/>
    <n v="28.9"/>
    <n v="25.5"/>
    <n v="20.5"/>
    <n v="23.2"/>
    <n v="14.5"/>
    <n v="17.600000000000001"/>
    <n v="22.6"/>
    <n v="17.399999999999999"/>
    <n v="28.9"/>
    <n v="25.5"/>
    <n v="20.5"/>
    <n v="23.2"/>
    <n v="14.5"/>
    <n v="17.600000000000001"/>
    <n v="22.6"/>
    <n v="17.399999999999999"/>
    <n v="340.40000000000003"/>
  </r>
  <r>
    <x v="10"/>
    <x v="56"/>
    <x v="1"/>
    <x v="1"/>
    <x v="1"/>
    <s v="nil"/>
    <n v="4"/>
    <n v="1503"/>
    <n v="7503"/>
    <n v="21.48"/>
    <n v="-6.78"/>
    <n v="509"/>
    <n v="52"/>
    <n v="3"/>
    <n v="9"/>
    <n v="12"/>
    <n v="28"/>
    <n v="14"/>
    <n v="44"/>
    <n v="17.899999999999999"/>
    <n v="26.1"/>
    <n v="27.4"/>
    <n v="29.9"/>
    <n v="17.399999999999999"/>
    <n v="13.3"/>
    <n v="19.600000000000001"/>
    <n v="21.1"/>
    <n v="17.899999999999999"/>
    <n v="26.1"/>
    <n v="27.4"/>
    <n v="29.9"/>
    <n v="17.399999999999999"/>
    <n v="13.3"/>
    <n v="19.600000000000001"/>
    <n v="21.1"/>
    <n v="345.40000000000003"/>
  </r>
  <r>
    <x v="10"/>
    <x v="26"/>
    <x v="0"/>
    <x v="0"/>
    <x v="1"/>
    <s v="150N"/>
    <n v="4"/>
    <n v="1503"/>
    <n v="7503"/>
    <n v="21.48"/>
    <n v="-6.78"/>
    <n v="508"/>
    <n v="53"/>
    <n v="3"/>
    <n v="9"/>
    <n v="12"/>
    <n v="28"/>
    <n v="14"/>
    <n v="50"/>
    <n v="19.3"/>
    <n v="21.8"/>
    <n v="29.3"/>
    <n v="21.7"/>
    <n v="24.3"/>
    <n v="16.5"/>
    <n v="20"/>
    <n v="20"/>
    <n v="19.3"/>
    <n v="21.8"/>
    <n v="29.3"/>
    <n v="21.7"/>
    <n v="24.3"/>
    <n v="16.5"/>
    <n v="20"/>
    <n v="20"/>
    <n v="345.8"/>
  </r>
  <r>
    <x v="10"/>
    <x v="57"/>
    <x v="1"/>
    <x v="0"/>
    <x v="1"/>
    <s v="nil"/>
    <n v="4"/>
    <n v="1503"/>
    <n v="7503"/>
    <n v="21.48"/>
    <n v="-6.78"/>
    <n v="507"/>
    <n v="54"/>
    <n v="3"/>
    <n v="9"/>
    <n v="12"/>
    <n v="28"/>
    <n v="14"/>
    <n v="56"/>
    <n v="18.399999999999999"/>
    <n v="16.2"/>
    <n v="23"/>
    <n v="29.5"/>
    <n v="29.5"/>
    <n v="22.4"/>
    <n v="21.4"/>
    <n v="28.4"/>
    <n v="18.399999999999999"/>
    <n v="16.2"/>
    <n v="23"/>
    <n v="29.5"/>
    <n v="29.5"/>
    <n v="22.4"/>
    <n v="21.4"/>
    <n v="28.4"/>
    <n v="377.6"/>
  </r>
  <r>
    <x v="10"/>
    <x v="27"/>
    <x v="1"/>
    <x v="2"/>
    <x v="0"/>
    <s v="nil"/>
    <n v="4"/>
    <n v="1503"/>
    <n v="7503"/>
    <n v="21.48"/>
    <n v="-6.78"/>
    <n v="506"/>
    <n v="55"/>
    <n v="3"/>
    <n v="9"/>
    <n v="12"/>
    <n v="28"/>
    <n v="15"/>
    <n v="1"/>
    <n v="12.9"/>
    <n v="20.7"/>
    <n v="29.6"/>
    <n v="22.4"/>
    <n v="22.3"/>
    <n v="13"/>
    <n v="13.7"/>
    <n v="11.2"/>
    <n v="12.9"/>
    <n v="20.7"/>
    <n v="29.6"/>
    <n v="22.4"/>
    <n v="22.3"/>
    <n v="13"/>
    <n v="13.7"/>
    <n v="11.2"/>
    <n v="291.59999999999997"/>
  </r>
  <r>
    <x v="10"/>
    <x v="58"/>
    <x v="0"/>
    <x v="2"/>
    <x v="0"/>
    <s v="150N"/>
    <n v="4"/>
    <n v="1503"/>
    <n v="7503"/>
    <n v="21.48"/>
    <n v="-6.78"/>
    <n v="505"/>
    <n v="56"/>
    <n v="3"/>
    <n v="9"/>
    <n v="12"/>
    <n v="28"/>
    <n v="15"/>
    <n v="7"/>
    <n v="19.7"/>
    <n v="27.9"/>
    <n v="25.5"/>
    <n v="22.9"/>
    <n v="18.399999999999999"/>
    <n v="7.1"/>
    <n v="11.3"/>
    <n v="7.1"/>
    <n v="19.7"/>
    <n v="27.9"/>
    <n v="25.5"/>
    <n v="22.9"/>
    <n v="18.399999999999999"/>
    <n v="7.1"/>
    <n v="11.3"/>
    <n v="7.1"/>
    <n v="279.8"/>
  </r>
  <r>
    <x v="10"/>
    <x v="28"/>
    <x v="1"/>
    <x v="3"/>
    <x v="1"/>
    <s v="nil"/>
    <n v="4"/>
    <n v="1503"/>
    <n v="7503"/>
    <n v="21.48"/>
    <n v="-6.78"/>
    <n v="504"/>
    <n v="57"/>
    <n v="3"/>
    <n v="9"/>
    <n v="12"/>
    <n v="28"/>
    <n v="15"/>
    <n v="12"/>
    <n v="20"/>
    <n v="13.3"/>
    <n v="22.8"/>
    <n v="25.6"/>
    <n v="23.1"/>
    <n v="17.8"/>
    <n v="21.6"/>
    <n v="26"/>
    <n v="20"/>
    <n v="13.3"/>
    <n v="22.8"/>
    <n v="25.6"/>
    <n v="23.1"/>
    <n v="17.8"/>
    <n v="21.6"/>
    <n v="26"/>
    <n v="340.4"/>
  </r>
  <r>
    <x v="10"/>
    <x v="59"/>
    <x v="0"/>
    <x v="3"/>
    <x v="1"/>
    <s v="150N"/>
    <n v="4"/>
    <n v="1503"/>
    <n v="7503"/>
    <n v="21.48"/>
    <n v="-6.78"/>
    <n v="503"/>
    <n v="58"/>
    <n v="3"/>
    <n v="9"/>
    <n v="12"/>
    <n v="28"/>
    <n v="15"/>
    <n v="10"/>
    <n v="21.4"/>
    <n v="17.600000000000001"/>
    <n v="27.8"/>
    <n v="24.9"/>
    <n v="29.3"/>
    <n v="19.399999999999999"/>
    <n v="18.5"/>
    <n v="21.3"/>
    <n v="21.4"/>
    <n v="17.600000000000001"/>
    <n v="27.8"/>
    <n v="24.9"/>
    <n v="29.3"/>
    <n v="19.399999999999999"/>
    <n v="18.5"/>
    <n v="21.3"/>
    <n v="360.4"/>
  </r>
  <r>
    <x v="10"/>
    <x v="29"/>
    <x v="1"/>
    <x v="1"/>
    <x v="0"/>
    <s v="nil"/>
    <n v="4"/>
    <n v="1503"/>
    <n v="7503"/>
    <n v="21.48"/>
    <n v="-6.78"/>
    <n v="502"/>
    <n v="59"/>
    <n v="3"/>
    <n v="9"/>
    <n v="12"/>
    <n v="28"/>
    <n v="15"/>
    <n v="24"/>
    <n v="16.3"/>
    <n v="16.100000000000001"/>
    <n v="18.399999999999999"/>
    <n v="24.7"/>
    <n v="24.6"/>
    <n v="13.8"/>
    <n v="12.2"/>
    <n v="10"/>
    <n v="16.3"/>
    <n v="16.100000000000001"/>
    <n v="18.399999999999999"/>
    <n v="24.7"/>
    <n v="24.6"/>
    <n v="13.8"/>
    <n v="12.2"/>
    <n v="10"/>
    <n v="272.2"/>
  </r>
  <r>
    <x v="10"/>
    <x v="60"/>
    <x v="0"/>
    <x v="1"/>
    <x v="0"/>
    <s v="150N"/>
    <n v="4"/>
    <n v="1503"/>
    <n v="7503"/>
    <n v="21.48"/>
    <n v="-6.78"/>
    <n v="501"/>
    <n v="60"/>
    <n v="3"/>
    <n v="9"/>
    <n v="12"/>
    <n v="28"/>
    <n v="15"/>
    <n v="21"/>
    <n v="15.1"/>
    <n v="23.6"/>
    <n v="24.4"/>
    <n v="29.4"/>
    <n v="11.3"/>
    <n v="6.2"/>
    <n v="10.6"/>
    <n v="13"/>
    <n v="15.100000000000001"/>
    <n v="23.6"/>
    <n v="24.4"/>
    <n v="29.4"/>
    <n v="11.3"/>
    <n v="6.2"/>
    <n v="10.6"/>
    <n v="13"/>
    <n v="267.2"/>
  </r>
  <r>
    <x v="10"/>
    <x v="30"/>
    <x v="0"/>
    <x v="3"/>
    <x v="0"/>
    <s v="150N"/>
    <n v="4"/>
    <n v="1503"/>
    <n v="7503"/>
    <n v="21.48"/>
    <n v="-6.78"/>
    <n v="500"/>
    <n v="61"/>
    <n v="3"/>
    <n v="9"/>
    <n v="12"/>
    <n v="28"/>
    <n v="15"/>
    <n v="35"/>
    <n v="34.299999999999997"/>
    <n v="25.8"/>
    <n v="27.9"/>
    <n v="17.899999999999999"/>
    <n v="8.3000000000000007"/>
    <n v="10"/>
    <n v="12.2"/>
    <n v="7.6"/>
    <n v="34.299999999999997"/>
    <n v="25.8"/>
    <n v="27.9"/>
    <n v="17.899999999999999"/>
    <n v="8.3000000000000007"/>
    <n v="10"/>
    <n v="12.2"/>
    <n v="7.6"/>
    <n v="288"/>
  </r>
  <r>
    <x v="10"/>
    <x v="61"/>
    <x v="1"/>
    <x v="3"/>
    <x v="0"/>
    <s v="nil"/>
    <n v="4"/>
    <n v="1503"/>
    <n v="7503"/>
    <n v="21.48"/>
    <n v="-6.78"/>
    <n v="499"/>
    <n v="62"/>
    <n v="3"/>
    <n v="9"/>
    <n v="12"/>
    <n v="28"/>
    <n v="15"/>
    <n v="40"/>
    <n v="11.9"/>
    <n v="29.4"/>
    <n v="23.6"/>
    <n v="26.9"/>
    <n v="13.2"/>
    <n v="9.3000000000000007"/>
    <n v="12"/>
    <n v="10.1"/>
    <n v="11.9"/>
    <n v="29.4"/>
    <n v="23.6"/>
    <n v="26.9"/>
    <n v="13.2"/>
    <n v="9.3000000000000007"/>
    <n v="12"/>
    <n v="10.1"/>
    <n v="272.8"/>
  </r>
  <r>
    <x v="10"/>
    <x v="31"/>
    <x v="0"/>
    <x v="2"/>
    <x v="1"/>
    <s v="150N"/>
    <n v="4"/>
    <n v="1503"/>
    <n v="7503"/>
    <n v="21.48"/>
    <n v="-6.78"/>
    <n v="498"/>
    <n v="63"/>
    <n v="3"/>
    <n v="9"/>
    <n v="12"/>
    <n v="28"/>
    <n v="15"/>
    <n v="45"/>
    <n v="27.1"/>
    <n v="25.9"/>
    <n v="27.5"/>
    <n v="29.9"/>
    <n v="11.9"/>
    <n v="12.6"/>
    <n v="19.100000000000001"/>
    <n v="21.1"/>
    <n v="27.1"/>
    <n v="25.9"/>
    <n v="27.5"/>
    <n v="29.9"/>
    <n v="11.9"/>
    <n v="12.6"/>
    <n v="19.100000000000001"/>
    <n v="21.1"/>
    <n v="350.2"/>
  </r>
  <r>
    <x v="10"/>
    <x v="62"/>
    <x v="1"/>
    <x v="2"/>
    <x v="1"/>
    <s v="nil"/>
    <n v="4"/>
    <n v="1503"/>
    <n v="7503"/>
    <n v="21.48"/>
    <n v="-6.78"/>
    <n v="497"/>
    <n v="64"/>
    <n v="3"/>
    <n v="9"/>
    <n v="12"/>
    <n v="28"/>
    <n v="15"/>
    <n v="51"/>
    <n v="21.5"/>
    <n v="23.1"/>
    <n v="28.7"/>
    <n v="31.4"/>
    <n v="21.7"/>
    <n v="11.9"/>
    <n v="17.2"/>
    <n v="20.7"/>
    <n v="21.5"/>
    <n v="23.1"/>
    <n v="28.7"/>
    <n v="31.4"/>
    <n v="21.7"/>
    <n v="11.9"/>
    <n v="17.2"/>
    <n v="20.7"/>
    <n v="352.39999999999992"/>
  </r>
  <r>
    <x v="11"/>
    <x v="0"/>
    <x v="0"/>
    <x v="0"/>
    <x v="0"/>
    <s v="150N"/>
    <n v="1"/>
    <n v="1503"/>
    <n v="7503"/>
    <n v="21.48"/>
    <n v="-6.78"/>
    <n v="536"/>
    <n v="1"/>
    <n v="3"/>
    <n v="10"/>
    <n v="1"/>
    <n v="6"/>
    <n v="9"/>
    <n v="40"/>
    <n v="22.8"/>
    <n v="25.6"/>
    <n v="24.7"/>
    <n v="10.6"/>
    <n v="7.7"/>
    <n v="11.1"/>
    <n v="11.7"/>
    <n v="6.2"/>
    <n v="22.8"/>
    <n v="25.6"/>
    <n v="24.7"/>
    <n v="10.6"/>
    <n v="7.7"/>
    <n v="11.1"/>
    <n v="11.7"/>
    <n v="6.2"/>
    <n v="240.8"/>
  </r>
  <r>
    <x v="11"/>
    <x v="32"/>
    <x v="1"/>
    <x v="0"/>
    <x v="0"/>
    <s v="nil"/>
    <n v="1"/>
    <n v="1503"/>
    <n v="7503"/>
    <n v="21.48"/>
    <n v="-6.78"/>
    <n v="535"/>
    <n v="2"/>
    <n v="3"/>
    <n v="10"/>
    <n v="1"/>
    <n v="6"/>
    <n v="9"/>
    <n v="54"/>
    <n v="31.4"/>
    <n v="31.1"/>
    <n v="29"/>
    <n v="22.3"/>
    <n v="15.6"/>
    <n v="11.2"/>
    <n v="12.7"/>
    <n v="7.4"/>
    <n v="31.4"/>
    <n v="31.1"/>
    <n v="29"/>
    <n v="22.3"/>
    <n v="15.600000000000001"/>
    <n v="11.2"/>
    <n v="12.7"/>
    <n v="7.4"/>
    <n v="321.39999999999998"/>
  </r>
  <r>
    <x v="11"/>
    <x v="1"/>
    <x v="1"/>
    <x v="0"/>
    <x v="1"/>
    <s v="nil"/>
    <n v="1"/>
    <n v="1503"/>
    <n v="7503"/>
    <n v="21.48"/>
    <n v="-6.78"/>
    <n v="534"/>
    <n v="3"/>
    <n v="3"/>
    <n v="10"/>
    <n v="1"/>
    <n v="6"/>
    <n v="9"/>
    <n v="51"/>
    <n v="17.399999999999999"/>
    <n v="17.100000000000001"/>
    <n v="11"/>
    <n v="12.9"/>
    <n v="20.3"/>
    <n v="28.7"/>
    <n v="30"/>
    <n v="31.3"/>
    <n v="17.399999999999999"/>
    <n v="17.100000000000001"/>
    <n v="11"/>
    <n v="12.9"/>
    <n v="20.3"/>
    <n v="28.7"/>
    <n v="30"/>
    <n v="31.3"/>
    <n v="337.40000000000003"/>
  </r>
  <r>
    <x v="11"/>
    <x v="33"/>
    <x v="0"/>
    <x v="0"/>
    <x v="1"/>
    <s v="150N"/>
    <n v="1"/>
    <n v="1503"/>
    <n v="7503"/>
    <n v="21.48"/>
    <n v="-6.78"/>
    <n v="533"/>
    <n v="4"/>
    <n v="3"/>
    <n v="10"/>
    <n v="1"/>
    <n v="6"/>
    <n v="10"/>
    <n v="5"/>
    <n v="11.1"/>
    <n v="7.6"/>
    <n v="20.2"/>
    <n v="18.3"/>
    <n v="22.4"/>
    <n v="14.6"/>
    <n v="17.7"/>
    <n v="29.7"/>
    <n v="11.1"/>
    <n v="7.6"/>
    <n v="20.2"/>
    <n v="18.3"/>
    <n v="22.4"/>
    <n v="14.6"/>
    <n v="17.7"/>
    <n v="29.7"/>
    <n v="283.2"/>
  </r>
  <r>
    <x v="11"/>
    <x v="2"/>
    <x v="1"/>
    <x v="1"/>
    <x v="0"/>
    <s v="nil"/>
    <n v="1"/>
    <n v="1503"/>
    <n v="7503"/>
    <n v="21.48"/>
    <n v="-6.78"/>
    <n v="532"/>
    <n v="5"/>
    <n v="3"/>
    <n v="10"/>
    <n v="1"/>
    <n v="6"/>
    <n v="10"/>
    <n v="10"/>
    <n v="15.6"/>
    <n v="9.9"/>
    <n v="23.5"/>
    <n v="19.399999999999999"/>
    <n v="12"/>
    <n v="15.3"/>
    <n v="12.6"/>
    <n v="8"/>
    <n v="15.600000000000001"/>
    <n v="9.9"/>
    <n v="23.5"/>
    <n v="19.399999999999999"/>
    <n v="12"/>
    <n v="15.3"/>
    <n v="12.6"/>
    <n v="8"/>
    <n v="232.6"/>
  </r>
  <r>
    <x v="11"/>
    <x v="34"/>
    <x v="0"/>
    <x v="1"/>
    <x v="0"/>
    <s v="150N"/>
    <n v="1"/>
    <n v="1503"/>
    <n v="7503"/>
    <n v="21.48"/>
    <n v="-6.78"/>
    <n v="531"/>
    <n v="6"/>
    <n v="3"/>
    <n v="10"/>
    <n v="1"/>
    <n v="6"/>
    <n v="10"/>
    <n v="16"/>
    <n v="14.4"/>
    <n v="32.4"/>
    <n v="23.9"/>
    <n v="20.2"/>
    <n v="22.1"/>
    <n v="7.8"/>
    <n v="10.1"/>
    <n v="5.6"/>
    <n v="14.4"/>
    <n v="32.4"/>
    <n v="23.9"/>
    <n v="20.2"/>
    <n v="22.1"/>
    <n v="7.8"/>
    <n v="10.1"/>
    <n v="5.6"/>
    <n v="273"/>
  </r>
  <r>
    <x v="11"/>
    <x v="3"/>
    <x v="0"/>
    <x v="1"/>
    <x v="1"/>
    <s v="150N"/>
    <n v="1"/>
    <n v="1503"/>
    <n v="7503"/>
    <n v="21.48"/>
    <n v="-6.78"/>
    <n v="530"/>
    <n v="7"/>
    <n v="3"/>
    <n v="10"/>
    <n v="1"/>
    <n v="6"/>
    <n v="10"/>
    <n v="22"/>
    <n v="24.1"/>
    <n v="26"/>
    <n v="28.7"/>
    <n v="32.4"/>
    <n v="25.4"/>
    <n v="26.9"/>
    <n v="25.5"/>
    <n v="15"/>
    <n v="24.1"/>
    <n v="26"/>
    <n v="28.7"/>
    <n v="32.4"/>
    <n v="25.4"/>
    <n v="26.9"/>
    <n v="25.5"/>
    <n v="15"/>
    <n v="408"/>
  </r>
  <r>
    <x v="11"/>
    <x v="35"/>
    <x v="1"/>
    <x v="1"/>
    <x v="1"/>
    <s v="nil"/>
    <n v="1"/>
    <n v="1503"/>
    <n v="7503"/>
    <n v="21.48"/>
    <n v="-6.78"/>
    <n v="529"/>
    <n v="8"/>
    <n v="3"/>
    <n v="10"/>
    <n v="1"/>
    <n v="6"/>
    <n v="10"/>
    <n v="20"/>
    <n v="20.8"/>
    <n v="22.4"/>
    <n v="27.4"/>
    <n v="29.4"/>
    <n v="27.5"/>
    <n v="29.3"/>
    <n v="28.6"/>
    <n v="26.5"/>
    <n v="20.8"/>
    <n v="22.4"/>
    <n v="27.4"/>
    <n v="29.4"/>
    <n v="27.5"/>
    <n v="29.3"/>
    <n v="28.6"/>
    <n v="26.5"/>
    <n v="423.8"/>
  </r>
  <r>
    <x v="11"/>
    <x v="4"/>
    <x v="0"/>
    <x v="2"/>
    <x v="0"/>
    <s v="150N"/>
    <n v="1"/>
    <n v="1503"/>
    <n v="7503"/>
    <n v="21.48"/>
    <n v="-6.78"/>
    <n v="528"/>
    <n v="9"/>
    <n v="3"/>
    <n v="10"/>
    <n v="1"/>
    <n v="6"/>
    <n v="10"/>
    <n v="34"/>
    <n v="18.2"/>
    <n v="14.6"/>
    <n v="16.8"/>
    <n v="19.2"/>
    <n v="16.5"/>
    <n v="12.8"/>
    <n v="10.9"/>
    <n v="8"/>
    <n v="18.2"/>
    <n v="14.6"/>
    <n v="16.8"/>
    <n v="19.2"/>
    <n v="16.5"/>
    <n v="12.8"/>
    <n v="10.9"/>
    <n v="8"/>
    <n v="234"/>
  </r>
  <r>
    <x v="11"/>
    <x v="36"/>
    <x v="1"/>
    <x v="2"/>
    <x v="0"/>
    <s v="nil"/>
    <n v="1"/>
    <n v="1503"/>
    <n v="7503"/>
    <n v="21.48"/>
    <n v="-6.78"/>
    <n v="527"/>
    <n v="10"/>
    <n v="3"/>
    <n v="10"/>
    <n v="1"/>
    <n v="6"/>
    <n v="10"/>
    <n v="40"/>
    <n v="22.1"/>
    <n v="6.6"/>
    <n v="7.6"/>
    <n v="6.2"/>
    <n v="4.5999999999999996"/>
    <n v="7.3"/>
    <n v="9.6"/>
    <n v="7"/>
    <n v="22.1"/>
    <n v="6.6"/>
    <n v="7.6"/>
    <n v="6.2"/>
    <n v="4.5999999999999996"/>
    <n v="7.3"/>
    <n v="9.6"/>
    <n v="7"/>
    <n v="142"/>
  </r>
  <r>
    <x v="11"/>
    <x v="5"/>
    <x v="0"/>
    <x v="3"/>
    <x v="0"/>
    <s v="150N"/>
    <n v="1"/>
    <n v="1503"/>
    <n v="7503"/>
    <n v="21.48"/>
    <n v="-6.78"/>
    <n v="526"/>
    <n v="11"/>
    <n v="3"/>
    <n v="10"/>
    <n v="1"/>
    <n v="6"/>
    <n v="10"/>
    <n v="46"/>
    <n v="31.7"/>
    <n v="29.1"/>
    <n v="21.4"/>
    <n v="20.5"/>
    <n v="17"/>
    <n v="14.8"/>
    <n v="12"/>
    <n v="9"/>
    <n v="31.7"/>
    <n v="29.1"/>
    <n v="21.4"/>
    <n v="20.5"/>
    <n v="17"/>
    <n v="14.8"/>
    <n v="12"/>
    <n v="9"/>
    <n v="311"/>
  </r>
  <r>
    <x v="11"/>
    <x v="37"/>
    <x v="1"/>
    <x v="3"/>
    <x v="0"/>
    <s v="nil"/>
    <n v="1"/>
    <n v="1503"/>
    <n v="7503"/>
    <n v="21.48"/>
    <n v="-6.78"/>
    <n v="525"/>
    <n v="12"/>
    <n v="3"/>
    <n v="10"/>
    <n v="1"/>
    <n v="6"/>
    <n v="10"/>
    <n v="52"/>
    <n v="25.2"/>
    <n v="27.1"/>
    <n v="23.3"/>
    <n v="22.3"/>
    <n v="18.3"/>
    <n v="15"/>
    <n v="11.6"/>
    <n v="9"/>
    <n v="25.2"/>
    <n v="27.1"/>
    <n v="23.3"/>
    <n v="22.3"/>
    <n v="18.3"/>
    <n v="15"/>
    <n v="11.6"/>
    <n v="9"/>
    <n v="303.59999999999997"/>
  </r>
  <r>
    <x v="11"/>
    <x v="6"/>
    <x v="1"/>
    <x v="3"/>
    <x v="1"/>
    <s v="nil"/>
    <n v="1"/>
    <n v="1503"/>
    <n v="7503"/>
    <n v="21.48"/>
    <n v="-6.78"/>
    <n v="524"/>
    <n v="13"/>
    <n v="3"/>
    <n v="10"/>
    <n v="1"/>
    <n v="6"/>
    <n v="10"/>
    <n v="50"/>
    <n v="5.5"/>
    <n v="9.6"/>
    <n v="17.2"/>
    <n v="10.7"/>
    <n v="14.1"/>
    <n v="21.4"/>
    <n v="25.1"/>
    <n v="27.1"/>
    <n v="5.5"/>
    <n v="9.6"/>
    <n v="17.2"/>
    <n v="10.7"/>
    <n v="14.1"/>
    <n v="21.4"/>
    <n v="25.1"/>
    <n v="27.1"/>
    <n v="261.39999999999998"/>
  </r>
  <r>
    <x v="11"/>
    <x v="38"/>
    <x v="0"/>
    <x v="3"/>
    <x v="1"/>
    <s v="150N"/>
    <n v="1"/>
    <n v="1503"/>
    <n v="7503"/>
    <n v="21.48"/>
    <n v="-6.78"/>
    <n v="523"/>
    <n v="14"/>
    <n v="3"/>
    <n v="10"/>
    <n v="1"/>
    <n v="6"/>
    <n v="11"/>
    <n v="4"/>
    <n v="22.1"/>
    <n v="20.9"/>
    <n v="14.4"/>
    <n v="18.2"/>
    <n v="20.399999999999999"/>
    <n v="22.3"/>
    <n v="25.8"/>
    <n v="28.3"/>
    <n v="22.1"/>
    <n v="20.9"/>
    <n v="14.4"/>
    <n v="18.2"/>
    <n v="20.399999999999999"/>
    <n v="22.3"/>
    <n v="25.8"/>
    <n v="28.3"/>
    <n v="344.8"/>
  </r>
  <r>
    <x v="11"/>
    <x v="7"/>
    <x v="0"/>
    <x v="2"/>
    <x v="1"/>
    <s v="150N"/>
    <n v="1"/>
    <n v="1503"/>
    <n v="7503"/>
    <n v="21.48"/>
    <n v="-6.78"/>
    <n v="522"/>
    <n v="15"/>
    <n v="3"/>
    <n v="10"/>
    <n v="1"/>
    <n v="6"/>
    <n v="11"/>
    <n v="11"/>
    <n v="31.3"/>
    <n v="22.6"/>
    <n v="21.7"/>
    <n v="21.5"/>
    <n v="15.2"/>
    <n v="15.4"/>
    <n v="17.899999999999999"/>
    <n v="27.2"/>
    <n v="31.3"/>
    <n v="22.6"/>
    <n v="21.7"/>
    <n v="21.5"/>
    <n v="15.2"/>
    <n v="15.400000000000002"/>
    <n v="17.899999999999999"/>
    <n v="27.2"/>
    <n v="345.6"/>
  </r>
  <r>
    <x v="11"/>
    <x v="39"/>
    <x v="1"/>
    <x v="2"/>
    <x v="1"/>
    <s v="nil"/>
    <n v="1"/>
    <n v="1503"/>
    <n v="7503"/>
    <n v="21.48"/>
    <n v="-6.78"/>
    <n v="521"/>
    <n v="16"/>
    <n v="3"/>
    <n v="10"/>
    <n v="1"/>
    <n v="6"/>
    <n v="11"/>
    <n v="10"/>
    <n v="27.1"/>
    <n v="26.3"/>
    <n v="25.4"/>
    <n v="18.8"/>
    <n v="22.4"/>
    <n v="20.2"/>
    <n v="23.9"/>
    <n v="27.2"/>
    <n v="27.1"/>
    <n v="26.3"/>
    <n v="25.4"/>
    <n v="18.8"/>
    <n v="22.4"/>
    <n v="20.2"/>
    <n v="23.9"/>
    <n v="27.2"/>
    <n v="382.59999999999997"/>
  </r>
  <r>
    <x v="11"/>
    <x v="8"/>
    <x v="1"/>
    <x v="0"/>
    <x v="1"/>
    <s v="nil"/>
    <n v="2"/>
    <n v="1503"/>
    <n v="7503"/>
    <n v="21.48"/>
    <n v="-6.78"/>
    <n v="520"/>
    <n v="17"/>
    <n v="3"/>
    <n v="10"/>
    <n v="1"/>
    <n v="6"/>
    <n v="11"/>
    <n v="24"/>
    <n v="20.100000000000001"/>
    <n v="31.4"/>
    <n v="25.6"/>
    <n v="15.2"/>
    <n v="24.7"/>
    <n v="13.5"/>
    <n v="17.100000000000001"/>
    <n v="24.4"/>
    <n v="20.100000000000001"/>
    <n v="31.4"/>
    <n v="25.6"/>
    <n v="15.2"/>
    <n v="24.7"/>
    <n v="13.5"/>
    <n v="17.100000000000001"/>
    <n v="24.4"/>
    <n v="344"/>
  </r>
  <r>
    <x v="11"/>
    <x v="40"/>
    <x v="0"/>
    <x v="0"/>
    <x v="1"/>
    <s v="150N"/>
    <n v="2"/>
    <n v="1503"/>
    <n v="7503"/>
    <n v="21.48"/>
    <n v="-6.78"/>
    <n v="519"/>
    <n v="18"/>
    <n v="3"/>
    <n v="10"/>
    <n v="1"/>
    <n v="6"/>
    <n v="11"/>
    <n v="30"/>
    <n v="27.9"/>
    <n v="26.9"/>
    <n v="18.899999999999999"/>
    <n v="20.6"/>
    <n v="24.2"/>
    <n v="18.600000000000001"/>
    <n v="20.8"/>
    <n v="20.7"/>
    <n v="27.9"/>
    <n v="26.9"/>
    <n v="18.899999999999999"/>
    <n v="20.6"/>
    <n v="24.2"/>
    <n v="18.600000000000001"/>
    <n v="20.8"/>
    <n v="20.7"/>
    <n v="357.2"/>
  </r>
  <r>
    <x v="11"/>
    <x v="9"/>
    <x v="1"/>
    <x v="3"/>
    <x v="1"/>
    <s v="nil"/>
    <n v="2"/>
    <n v="1503"/>
    <n v="7503"/>
    <n v="21.48"/>
    <n v="-6.78"/>
    <n v="518"/>
    <n v="19"/>
    <n v="3"/>
    <n v="10"/>
    <n v="1"/>
    <n v="6"/>
    <n v="11"/>
    <n v="36"/>
    <n v="23.6"/>
    <n v="25.4"/>
    <n v="27.2"/>
    <n v="21.3"/>
    <n v="26.4"/>
    <n v="25.2"/>
    <n v="27.3"/>
    <n v="32.9"/>
    <n v="23.6"/>
    <n v="25.4"/>
    <n v="27.2"/>
    <n v="21.3"/>
    <n v="26.4"/>
    <n v="25.2"/>
    <n v="27.3"/>
    <n v="32.9"/>
    <n v="418.6"/>
  </r>
  <r>
    <x v="11"/>
    <x v="41"/>
    <x v="0"/>
    <x v="3"/>
    <x v="1"/>
    <s v="150N"/>
    <n v="2"/>
    <n v="1503"/>
    <n v="7503"/>
    <n v="21.48"/>
    <n v="-6.78"/>
    <n v="517"/>
    <n v="20"/>
    <n v="3"/>
    <n v="10"/>
    <n v="1"/>
    <n v="6"/>
    <n v="11"/>
    <n v="42"/>
    <n v="19"/>
    <n v="16.2"/>
    <n v="22.6"/>
    <n v="25.3"/>
    <n v="17.399999999999999"/>
    <n v="12.8"/>
    <n v="18"/>
    <n v="27.1"/>
    <n v="19"/>
    <n v="16.2"/>
    <n v="22.6"/>
    <n v="25.3"/>
    <n v="17.399999999999999"/>
    <n v="12.8"/>
    <n v="18"/>
    <n v="27.1"/>
    <n v="316.8"/>
  </r>
  <r>
    <x v="11"/>
    <x v="10"/>
    <x v="1"/>
    <x v="2"/>
    <x v="0"/>
    <s v="nil"/>
    <n v="2"/>
    <n v="1503"/>
    <n v="7503"/>
    <n v="21.48"/>
    <n v="-6.78"/>
    <n v="516"/>
    <n v="21"/>
    <n v="3"/>
    <n v="10"/>
    <n v="1"/>
    <n v="6"/>
    <n v="11"/>
    <n v="40"/>
    <n v="33.6"/>
    <n v="21.9"/>
    <n v="15.2"/>
    <n v="22"/>
    <n v="14.3"/>
    <n v="10.9"/>
    <n v="10.6"/>
    <n v="7.6"/>
    <n v="33.6"/>
    <n v="21.9"/>
    <n v="15.2"/>
    <n v="22"/>
    <n v="14.3"/>
    <n v="10.9"/>
    <n v="10.6"/>
    <n v="7.6"/>
    <n v="272.2"/>
  </r>
  <r>
    <x v="11"/>
    <x v="42"/>
    <x v="0"/>
    <x v="2"/>
    <x v="0"/>
    <s v="150N"/>
    <n v="2"/>
    <n v="1503"/>
    <n v="7503"/>
    <n v="21.48"/>
    <n v="-6.78"/>
    <n v="515"/>
    <n v="22"/>
    <n v="3"/>
    <n v="10"/>
    <n v="1"/>
    <n v="6"/>
    <n v="11"/>
    <n v="54"/>
    <n v="22.8"/>
    <n v="10.8"/>
    <n v="14.2"/>
    <n v="13.1"/>
    <n v="9.5"/>
    <n v="9.6"/>
    <n v="11"/>
    <n v="7.5"/>
    <n v="22.8"/>
    <n v="10.8"/>
    <n v="14.2"/>
    <n v="13.1"/>
    <n v="9.5"/>
    <n v="9.6"/>
    <n v="11"/>
    <n v="7.5"/>
    <n v="197"/>
  </r>
  <r>
    <x v="11"/>
    <x v="11"/>
    <x v="0"/>
    <x v="1"/>
    <x v="1"/>
    <s v="150N"/>
    <n v="2"/>
    <n v="1503"/>
    <n v="7503"/>
    <n v="21.48"/>
    <n v="-6.78"/>
    <n v="514"/>
    <n v="23"/>
    <n v="3"/>
    <n v="10"/>
    <n v="1"/>
    <n v="6"/>
    <n v="12"/>
    <n v="0"/>
    <n v="31.2"/>
    <n v="27.8"/>
    <n v="26.9"/>
    <n v="26.1"/>
    <n v="25.4"/>
    <n v="21.4"/>
    <n v="18"/>
    <n v="20.2"/>
    <n v="31.2"/>
    <n v="27.8"/>
    <n v="26.9"/>
    <n v="26.1"/>
    <n v="25.4"/>
    <n v="21.4"/>
    <n v="18"/>
    <n v="20.2"/>
    <n v="394"/>
  </r>
  <r>
    <x v="11"/>
    <x v="43"/>
    <x v="1"/>
    <x v="1"/>
    <x v="1"/>
    <s v="nil"/>
    <n v="2"/>
    <n v="1503"/>
    <n v="7503"/>
    <n v="21.48"/>
    <n v="-6.78"/>
    <n v="513"/>
    <n v="24"/>
    <n v="3"/>
    <n v="10"/>
    <n v="1"/>
    <n v="6"/>
    <n v="12"/>
    <n v="6"/>
    <n v="20"/>
    <n v="11.7"/>
    <n v="14.9"/>
    <n v="21.9"/>
    <n v="25.8"/>
    <n v="24.9"/>
    <n v="26.5"/>
    <n v="21"/>
    <n v="20"/>
    <n v="11.7"/>
    <n v="14.900000000000002"/>
    <n v="21.9"/>
    <n v="25.8"/>
    <n v="24.9"/>
    <n v="26.5"/>
    <n v="21"/>
    <n v="333.4"/>
  </r>
  <r>
    <x v="11"/>
    <x v="12"/>
    <x v="1"/>
    <x v="0"/>
    <x v="0"/>
    <s v="nil"/>
    <n v="2"/>
    <n v="1503"/>
    <n v="7503"/>
    <n v="21.48"/>
    <n v="-6.78"/>
    <n v="511"/>
    <n v="25"/>
    <n v="3"/>
    <n v="10"/>
    <n v="1"/>
    <n v="6"/>
    <n v="12"/>
    <n v="14"/>
    <n v="29.2"/>
    <n v="28.4"/>
    <n v="19.100000000000001"/>
    <n v="12"/>
    <n v="21.5"/>
    <n v="19.600000000000001"/>
    <n v="13.2"/>
    <n v="7.3"/>
    <n v="29.2"/>
    <n v="28.4"/>
    <n v="19.100000000000001"/>
    <n v="12"/>
    <n v="21.5"/>
    <n v="19.600000000000001"/>
    <n v="13.2"/>
    <n v="7.3"/>
    <n v="300.59999999999997"/>
  </r>
  <r>
    <x v="11"/>
    <x v="44"/>
    <x v="0"/>
    <x v="0"/>
    <x v="0"/>
    <s v="150N"/>
    <n v="2"/>
    <n v="1503"/>
    <n v="7503"/>
    <n v="21.48"/>
    <n v="-6.78"/>
    <n v="510"/>
    <n v="26"/>
    <n v="3"/>
    <n v="10"/>
    <n v="1"/>
    <n v="6"/>
    <n v="12"/>
    <n v="20"/>
    <n v="31.6"/>
    <n v="27.9"/>
    <n v="24.9"/>
    <n v="13.7"/>
    <n v="6"/>
    <n v="7.7"/>
    <n v="9.6999999999999993"/>
    <n v="6.5"/>
    <n v="31.6"/>
    <n v="27.9"/>
    <n v="24.9"/>
    <n v="13.7"/>
    <n v="6"/>
    <n v="7.7"/>
    <n v="9.6999999999999993"/>
    <n v="6.5"/>
    <n v="256"/>
  </r>
  <r>
    <x v="11"/>
    <x v="13"/>
    <x v="1"/>
    <x v="1"/>
    <x v="0"/>
    <s v="nil"/>
    <n v="2"/>
    <n v="1503"/>
    <n v="7503"/>
    <n v="21.48"/>
    <n v="-6.78"/>
    <n v="509"/>
    <n v="27"/>
    <n v="3"/>
    <n v="10"/>
    <n v="1"/>
    <n v="6"/>
    <n v="12"/>
    <n v="26"/>
    <n v="19.5"/>
    <n v="19.5"/>
    <n v="30.3"/>
    <n v="19.100000000000001"/>
    <n v="19.3"/>
    <n v="10.199999999999999"/>
    <n v="10.5"/>
    <n v="7.6"/>
    <n v="19.5"/>
    <n v="19.5"/>
    <n v="30.3"/>
    <n v="19.100000000000001"/>
    <n v="19.3"/>
    <n v="10.199999999999999"/>
    <n v="10.5"/>
    <n v="7.6"/>
    <n v="272"/>
  </r>
  <r>
    <x v="11"/>
    <x v="45"/>
    <x v="0"/>
    <x v="1"/>
    <x v="0"/>
    <s v="150N"/>
    <n v="2"/>
    <n v="1503"/>
    <n v="7503"/>
    <n v="21.48"/>
    <n v="-6.78"/>
    <n v="508"/>
    <n v="28"/>
    <n v="3"/>
    <n v="10"/>
    <n v="1"/>
    <n v="6"/>
    <n v="12"/>
    <n v="32"/>
    <n v="15.7"/>
    <n v="18.8"/>
    <n v="23.7"/>
    <n v="12.8"/>
    <n v="14.8"/>
    <n v="7.2"/>
    <n v="9.1999999999999993"/>
    <n v="8"/>
    <n v="15.7"/>
    <n v="18.8"/>
    <n v="23.7"/>
    <n v="12.8"/>
    <n v="14.8"/>
    <n v="7.2"/>
    <n v="9.1999999999999993"/>
    <n v="8"/>
    <n v="220.4"/>
  </r>
  <r>
    <x v="11"/>
    <x v="14"/>
    <x v="0"/>
    <x v="2"/>
    <x v="1"/>
    <s v="150N"/>
    <n v="2"/>
    <n v="1503"/>
    <n v="7503"/>
    <n v="21.48"/>
    <n v="-6.78"/>
    <n v="507"/>
    <n v="29"/>
    <n v="3"/>
    <n v="10"/>
    <n v="1"/>
    <n v="6"/>
    <n v="12"/>
    <n v="30"/>
    <n v="17"/>
    <n v="27.9"/>
    <n v="30.4"/>
    <n v="24.1"/>
    <n v="17.8"/>
    <n v="12.8"/>
    <n v="23.4"/>
    <n v="26.5"/>
    <n v="17"/>
    <n v="27.9"/>
    <n v="30.4"/>
    <n v="24.1"/>
    <n v="17.8"/>
    <n v="12.8"/>
    <n v="23.4"/>
    <n v="26.5"/>
    <n v="359.8"/>
  </r>
  <r>
    <x v="11"/>
    <x v="63"/>
    <x v="1"/>
    <x v="2"/>
    <x v="1"/>
    <s v="nil"/>
    <n v="2"/>
    <n v="1503"/>
    <n v="7503"/>
    <n v="21.48"/>
    <n v="-6.78"/>
    <n v="506"/>
    <n v="30"/>
    <n v="3"/>
    <n v="10"/>
    <n v="1"/>
    <n v="6"/>
    <n v="12"/>
    <n v="44"/>
    <n v="29.8"/>
    <n v="21.5"/>
    <n v="17.5"/>
    <n v="13"/>
    <n v="20.100000000000001"/>
    <n v="20.8"/>
    <n v="23.5"/>
    <n v="27.2"/>
    <n v="29.8"/>
    <n v="21.5"/>
    <n v="17.5"/>
    <n v="13"/>
    <n v="20.100000000000001"/>
    <n v="20.8"/>
    <n v="23.5"/>
    <n v="27.2"/>
    <n v="346.79999999999995"/>
  </r>
  <r>
    <x v="11"/>
    <x v="15"/>
    <x v="0"/>
    <x v="3"/>
    <x v="0"/>
    <s v="150N"/>
    <n v="2"/>
    <n v="1503"/>
    <n v="7503"/>
    <n v="21.48"/>
    <n v="-6.78"/>
    <n v="505"/>
    <n v="31"/>
    <n v="3"/>
    <n v="10"/>
    <n v="1"/>
    <n v="6"/>
    <n v="12"/>
    <n v="50"/>
    <n v="16.600000000000001"/>
    <n v="14.3"/>
    <n v="13.4"/>
    <n v="18.3"/>
    <n v="5.2"/>
    <n v="5.8"/>
    <n v="9.3000000000000007"/>
    <n v="7.5"/>
    <n v="16.600000000000001"/>
    <n v="14.3"/>
    <n v="13.4"/>
    <n v="18.3"/>
    <n v="5.2"/>
    <n v="5.8"/>
    <n v="9.3000000000000007"/>
    <n v="7.5"/>
    <n v="180.8"/>
  </r>
  <r>
    <x v="11"/>
    <x v="46"/>
    <x v="1"/>
    <x v="3"/>
    <x v="0"/>
    <s v="nil"/>
    <n v="2"/>
    <n v="1503"/>
    <n v="7503"/>
    <n v="21.48"/>
    <n v="-6.78"/>
    <n v="504"/>
    <n v="32"/>
    <n v="3"/>
    <n v="10"/>
    <n v="1"/>
    <n v="6"/>
    <n v="12"/>
    <n v="56"/>
    <n v="33.700000000000003"/>
    <n v="29.1"/>
    <n v="25"/>
    <n v="23.3"/>
    <n v="12.2"/>
    <n v="13.2"/>
    <n v="11.4"/>
    <n v="5.2"/>
    <n v="33.700000000000003"/>
    <n v="29.1"/>
    <n v="25"/>
    <n v="23.3"/>
    <n v="12.2"/>
    <n v="13.2"/>
    <n v="11.4"/>
    <n v="5.2"/>
    <n v="306.2"/>
  </r>
  <r>
    <x v="11"/>
    <x v="16"/>
    <x v="0"/>
    <x v="3"/>
    <x v="1"/>
    <s v="150N"/>
    <n v="3"/>
    <n v="1503"/>
    <n v="7503"/>
    <n v="21.48"/>
    <n v="-6.78"/>
    <n v="503"/>
    <n v="33"/>
    <n v="3"/>
    <n v="10"/>
    <n v="1"/>
    <n v="6"/>
    <n v="13"/>
    <n v="2"/>
    <n v="33"/>
    <n v="30"/>
    <n v="24.4"/>
    <n v="29.2"/>
    <n v="16.5"/>
    <n v="20.7"/>
    <n v="25.3"/>
    <n v="21.7"/>
    <n v="33"/>
    <n v="30"/>
    <n v="24.4"/>
    <n v="29.2"/>
    <n v="16.5"/>
    <n v="20.7"/>
    <n v="25.3"/>
    <n v="21.7"/>
    <n v="401.6"/>
  </r>
  <r>
    <x v="11"/>
    <x v="47"/>
    <x v="1"/>
    <x v="3"/>
    <x v="1"/>
    <s v="nil"/>
    <n v="3"/>
    <n v="1503"/>
    <n v="7503"/>
    <n v="21.48"/>
    <n v="-6.78"/>
    <n v="502"/>
    <n v="34"/>
    <n v="3"/>
    <n v="10"/>
    <n v="1"/>
    <n v="6"/>
    <n v="13"/>
    <n v="1"/>
    <n v="29.6"/>
    <n v="23.4"/>
    <n v="20"/>
    <n v="24.9"/>
    <n v="12.7"/>
    <n v="16.399999999999999"/>
    <n v="17"/>
    <n v="27.5"/>
    <n v="29.6"/>
    <n v="23.4"/>
    <n v="20"/>
    <n v="24.9"/>
    <n v="12.7"/>
    <n v="16.399999999999999"/>
    <n v="17"/>
    <n v="27.5"/>
    <n v="343"/>
  </r>
  <r>
    <x v="11"/>
    <x v="17"/>
    <x v="1"/>
    <x v="2"/>
    <x v="0"/>
    <s v="nil"/>
    <n v="3"/>
    <n v="1503"/>
    <n v="7503"/>
    <n v="21.48"/>
    <n v="-6.78"/>
    <n v="501"/>
    <n v="35"/>
    <n v="3"/>
    <n v="10"/>
    <n v="1"/>
    <n v="6"/>
    <n v="13"/>
    <n v="15"/>
    <n v="26.2"/>
    <n v="20"/>
    <n v="24.7"/>
    <n v="19"/>
    <n v="13.2"/>
    <n v="11.8"/>
    <n v="11.7"/>
    <n v="7.6"/>
    <n v="26.2"/>
    <n v="20"/>
    <n v="24.7"/>
    <n v="19"/>
    <n v="13.2"/>
    <n v="11.8"/>
    <n v="11.7"/>
    <n v="7.6"/>
    <n v="268.40000000000003"/>
  </r>
  <r>
    <x v="11"/>
    <x v="48"/>
    <x v="0"/>
    <x v="2"/>
    <x v="0"/>
    <s v="150N"/>
    <n v="3"/>
    <n v="1503"/>
    <n v="7503"/>
    <n v="21.48"/>
    <n v="-6.78"/>
    <n v="500"/>
    <n v="36"/>
    <n v="3"/>
    <n v="10"/>
    <n v="1"/>
    <n v="6"/>
    <n v="13"/>
    <n v="21"/>
    <n v="22.7"/>
    <n v="4.0999999999999996"/>
    <n v="14.2"/>
    <n v="15.5"/>
    <n v="11.5"/>
    <n v="5.5"/>
    <n v="7.8"/>
    <n v="7.6"/>
    <n v="22.7"/>
    <n v="4.0999999999999996"/>
    <n v="14.2"/>
    <n v="15.5"/>
    <n v="11.5"/>
    <n v="5.5"/>
    <n v="7.8"/>
    <n v="7.6"/>
    <n v="177.79999999999998"/>
  </r>
  <r>
    <x v="11"/>
    <x v="18"/>
    <x v="0"/>
    <x v="2"/>
    <x v="1"/>
    <s v="150N"/>
    <n v="3"/>
    <n v="1503"/>
    <n v="7503"/>
    <n v="21.48"/>
    <n v="-6.78"/>
    <n v="499"/>
    <n v="37"/>
    <n v="3"/>
    <n v="10"/>
    <n v="1"/>
    <n v="6"/>
    <n v="13"/>
    <n v="20"/>
    <n v="19.3"/>
    <n v="13.7"/>
    <n v="13.7"/>
    <n v="21.9"/>
    <n v="16.2"/>
    <n v="16.100000000000001"/>
    <n v="21.5"/>
    <n v="22.5"/>
    <n v="19.3"/>
    <n v="13.7"/>
    <n v="13.7"/>
    <n v="21.9"/>
    <n v="16.2"/>
    <n v="16.100000000000001"/>
    <n v="21.5"/>
    <n v="22.5"/>
    <n v="289.8"/>
  </r>
  <r>
    <x v="11"/>
    <x v="49"/>
    <x v="1"/>
    <x v="2"/>
    <x v="1"/>
    <s v="nil"/>
    <n v="3"/>
    <n v="1503"/>
    <n v="7503"/>
    <n v="21.48"/>
    <n v="-6.78"/>
    <n v="498"/>
    <n v="38"/>
    <n v="3"/>
    <n v="10"/>
    <n v="1"/>
    <n v="6"/>
    <n v="13"/>
    <n v="35"/>
    <n v="15.9"/>
    <n v="16.8"/>
    <n v="30.7"/>
    <n v="21.4"/>
    <n v="25.3"/>
    <n v="25.6"/>
    <n v="27.4"/>
    <n v="24.3"/>
    <n v="15.900000000000002"/>
    <n v="16.8"/>
    <n v="30.7"/>
    <n v="21.4"/>
    <n v="25.3"/>
    <n v="25.6"/>
    <n v="27.4"/>
    <n v="24.3"/>
    <n v="374.80000000000007"/>
  </r>
  <r>
    <x v="11"/>
    <x v="19"/>
    <x v="1"/>
    <x v="0"/>
    <x v="0"/>
    <s v="nil"/>
    <n v="3"/>
    <n v="1503"/>
    <n v="7503"/>
    <n v="21.48"/>
    <n v="-6.78"/>
    <n v="497"/>
    <n v="39"/>
    <n v="3"/>
    <n v="10"/>
    <n v="1"/>
    <n v="6"/>
    <n v="13"/>
    <n v="45"/>
    <n v="16.5"/>
    <n v="17.899999999999999"/>
    <n v="28.7"/>
    <n v="11.6"/>
    <n v="16.2"/>
    <n v="9.3000000000000007"/>
    <n v="10.5"/>
    <n v="9.6"/>
    <n v="16.5"/>
    <n v="17.899999999999999"/>
    <n v="28.7"/>
    <n v="11.6"/>
    <n v="16.2"/>
    <n v="9.3000000000000007"/>
    <n v="10.5"/>
    <n v="9.6"/>
    <n v="240.59999999999997"/>
  </r>
  <r>
    <x v="11"/>
    <x v="50"/>
    <x v="0"/>
    <x v="0"/>
    <x v="0"/>
    <s v="150N"/>
    <n v="3"/>
    <n v="1503"/>
    <n v="7503"/>
    <n v="21.48"/>
    <n v="-6.78"/>
    <n v="496"/>
    <n v="40"/>
    <n v="3"/>
    <n v="10"/>
    <n v="1"/>
    <n v="6"/>
    <n v="13"/>
    <n v="53"/>
    <n v="16.399999999999999"/>
    <n v="10.1"/>
    <n v="25.5"/>
    <n v="15.3"/>
    <n v="8.1999999999999993"/>
    <n v="10"/>
    <n v="9.4"/>
    <n v="5.9"/>
    <n v="16.399999999999999"/>
    <n v="10.1"/>
    <n v="25.5"/>
    <n v="15.3"/>
    <n v="8.1999999999999993"/>
    <n v="10"/>
    <n v="9.4"/>
    <n v="5.9"/>
    <n v="201.60000000000002"/>
  </r>
  <r>
    <x v="11"/>
    <x v="20"/>
    <x v="0"/>
    <x v="0"/>
    <x v="1"/>
    <s v="150N"/>
    <n v="3"/>
    <n v="1503"/>
    <n v="7503"/>
    <n v="21.48"/>
    <n v="-6.78"/>
    <n v="495"/>
    <n v="41"/>
    <n v="3"/>
    <n v="10"/>
    <n v="1"/>
    <n v="6"/>
    <n v="14"/>
    <n v="1"/>
    <n v="25.4"/>
    <n v="18.100000000000001"/>
    <n v="28.3"/>
    <n v="27.2"/>
    <n v="26.7"/>
    <n v="20.7"/>
    <n v="23.1"/>
    <n v="28.9"/>
    <n v="25.4"/>
    <n v="18.100000000000001"/>
    <n v="28.3"/>
    <n v="27.2"/>
    <n v="26.7"/>
    <n v="20.7"/>
    <n v="23.1"/>
    <n v="28.9"/>
    <n v="396.8"/>
  </r>
  <r>
    <x v="11"/>
    <x v="51"/>
    <x v="1"/>
    <x v="0"/>
    <x v="1"/>
    <s v="nil"/>
    <n v="3"/>
    <n v="1503"/>
    <n v="7503"/>
    <n v="21.48"/>
    <n v="-6.78"/>
    <n v="494"/>
    <n v="42"/>
    <n v="3"/>
    <n v="10"/>
    <n v="1"/>
    <n v="6"/>
    <n v="14"/>
    <n v="10"/>
    <n v="28.2"/>
    <n v="22.9"/>
    <n v="25.1"/>
    <n v="16"/>
    <n v="25.6"/>
    <n v="19.8"/>
    <n v="23"/>
    <n v="27.7"/>
    <n v="28.2"/>
    <n v="22.9"/>
    <n v="25.1"/>
    <n v="16"/>
    <n v="25.6"/>
    <n v="19.8"/>
    <n v="23"/>
    <n v="27.7"/>
    <n v="376.59999999999997"/>
  </r>
  <r>
    <x v="11"/>
    <x v="21"/>
    <x v="0"/>
    <x v="1"/>
    <x v="1"/>
    <s v="150N"/>
    <n v="3"/>
    <n v="1503"/>
    <n v="7503"/>
    <n v="21.48"/>
    <n v="-6.78"/>
    <n v="493"/>
    <n v="43"/>
    <n v="3"/>
    <n v="10"/>
    <n v="1"/>
    <n v="6"/>
    <n v="14"/>
    <n v="11"/>
    <n v="12.8"/>
    <n v="13.8"/>
    <n v="11.3"/>
    <n v="24.8"/>
    <n v="22.2"/>
    <n v="18.7"/>
    <n v="19.600000000000001"/>
    <n v="29"/>
    <n v="12.8"/>
    <n v="13.8"/>
    <n v="11.3"/>
    <n v="24.8"/>
    <n v="22.2"/>
    <n v="18.7"/>
    <n v="19.600000000000001"/>
    <n v="29"/>
    <n v="304.40000000000003"/>
  </r>
  <r>
    <x v="11"/>
    <x v="52"/>
    <x v="1"/>
    <x v="1"/>
    <x v="1"/>
    <s v="nil"/>
    <n v="3"/>
    <n v="1503"/>
    <n v="7503"/>
    <n v="21.48"/>
    <n v="-6.78"/>
    <n v="492"/>
    <n v="44"/>
    <n v="3"/>
    <n v="10"/>
    <n v="1"/>
    <n v="6"/>
    <n v="14"/>
    <n v="27"/>
    <n v="14.5"/>
    <n v="21.5"/>
    <n v="14"/>
    <n v="21.2"/>
    <n v="26.3"/>
    <n v="20.8"/>
    <n v="23.6"/>
    <n v="35.6"/>
    <n v="14.5"/>
    <n v="21.5"/>
    <n v="14"/>
    <n v="21.2"/>
    <n v="26.3"/>
    <n v="20.8"/>
    <n v="23.6"/>
    <n v="35.6"/>
    <n v="355"/>
  </r>
  <r>
    <x v="11"/>
    <x v="22"/>
    <x v="0"/>
    <x v="3"/>
    <x v="0"/>
    <s v="150N"/>
    <n v="3"/>
    <n v="1503"/>
    <n v="7503"/>
    <n v="21.48"/>
    <n v="-6.78"/>
    <n v="491"/>
    <n v="45"/>
    <n v="3"/>
    <n v="10"/>
    <n v="1"/>
    <n v="6"/>
    <n v="14"/>
    <n v="35"/>
    <n v="16.5"/>
    <n v="24.1"/>
    <n v="25.1"/>
    <n v="17.100000000000001"/>
    <n v="18.100000000000001"/>
    <n v="7.7"/>
    <n v="9.4"/>
    <n v="6.5"/>
    <n v="16.5"/>
    <n v="24.1"/>
    <n v="25.1"/>
    <n v="17.100000000000001"/>
    <n v="18.100000000000001"/>
    <n v="7.7"/>
    <n v="9.4"/>
    <n v="6.5"/>
    <n v="249.00000000000003"/>
  </r>
  <r>
    <x v="11"/>
    <x v="53"/>
    <x v="1"/>
    <x v="3"/>
    <x v="0"/>
    <s v="nil"/>
    <n v="3"/>
    <n v="1503"/>
    <n v="7503"/>
    <n v="21.48"/>
    <n v="-6.78"/>
    <n v="490"/>
    <n v="46"/>
    <n v="3"/>
    <n v="10"/>
    <n v="1"/>
    <n v="6"/>
    <n v="14"/>
    <n v="42"/>
    <n v="34.1"/>
    <n v="23.9"/>
    <n v="25.9"/>
    <n v="26.1"/>
    <n v="11.3"/>
    <n v="8.3000000000000007"/>
    <n v="11.4"/>
    <n v="7.8"/>
    <n v="34.1"/>
    <n v="23.9"/>
    <n v="25.9"/>
    <n v="26.1"/>
    <n v="11.3"/>
    <n v="8.3000000000000007"/>
    <n v="11.4"/>
    <n v="7.8"/>
    <n v="297.60000000000002"/>
  </r>
  <r>
    <x v="11"/>
    <x v="23"/>
    <x v="0"/>
    <x v="1"/>
    <x v="0"/>
    <s v="150N"/>
    <n v="3"/>
    <n v="1503"/>
    <n v="7503"/>
    <n v="21.48"/>
    <n v="-6.78"/>
    <n v="489"/>
    <n v="47"/>
    <n v="3"/>
    <n v="10"/>
    <n v="1"/>
    <n v="6"/>
    <n v="14"/>
    <n v="50"/>
    <n v="11.6"/>
    <n v="23.3"/>
    <n v="24.5"/>
    <n v="22.4"/>
    <n v="15.1"/>
    <n v="8.3000000000000007"/>
    <n v="9.5"/>
    <n v="7.6"/>
    <n v="11.6"/>
    <n v="23.3"/>
    <n v="24.5"/>
    <n v="22.4"/>
    <n v="15.100000000000001"/>
    <n v="8.3000000000000007"/>
    <n v="9.5"/>
    <n v="7.6"/>
    <n v="244.6"/>
  </r>
  <r>
    <x v="11"/>
    <x v="54"/>
    <x v="1"/>
    <x v="1"/>
    <x v="0"/>
    <s v="nil"/>
    <n v="3"/>
    <n v="1503"/>
    <n v="7503"/>
    <n v="21.48"/>
    <n v="-6.78"/>
    <n v="488"/>
    <n v="48"/>
    <n v="3"/>
    <n v="10"/>
    <n v="1"/>
    <n v="6"/>
    <n v="14"/>
    <n v="57"/>
    <n v="21.9"/>
    <n v="21.1"/>
    <n v="29.2"/>
    <n v="27.8"/>
    <n v="7.4"/>
    <n v="5"/>
    <n v="9.1"/>
    <n v="7.4"/>
    <n v="21.9"/>
    <n v="21.1"/>
    <n v="29.2"/>
    <n v="27.8"/>
    <n v="7.4"/>
    <n v="5"/>
    <n v="9.1"/>
    <n v="7.4"/>
    <n v="257.8"/>
  </r>
  <r>
    <x v="11"/>
    <x v="24"/>
    <x v="0"/>
    <x v="0"/>
    <x v="0"/>
    <s v="150N"/>
    <n v="4"/>
    <n v="1503"/>
    <n v="7503"/>
    <n v="21.48"/>
    <n v="-6.78"/>
    <n v="487"/>
    <n v="49"/>
    <n v="3"/>
    <n v="10"/>
    <n v="1"/>
    <n v="6"/>
    <n v="15"/>
    <n v="7"/>
    <n v="20.9"/>
    <n v="21.5"/>
    <n v="31.5"/>
    <n v="30.9"/>
    <n v="17"/>
    <n v="4.7"/>
    <n v="6.9"/>
    <n v="6"/>
    <n v="20.9"/>
    <n v="21.5"/>
    <n v="31.5"/>
    <n v="30.9"/>
    <n v="17"/>
    <n v="4.7"/>
    <n v="6.9"/>
    <n v="6"/>
    <n v="278.8"/>
  </r>
  <r>
    <x v="11"/>
    <x v="55"/>
    <x v="1"/>
    <x v="0"/>
    <x v="0"/>
    <s v="nil"/>
    <n v="4"/>
    <n v="1503"/>
    <n v="7503"/>
    <n v="21.48"/>
    <n v="-6.78"/>
    <n v="486"/>
    <n v="50"/>
    <n v="3"/>
    <n v="10"/>
    <n v="1"/>
    <n v="6"/>
    <n v="15"/>
    <n v="14"/>
    <n v="32.299999999999997"/>
    <n v="21.4"/>
    <n v="21.8"/>
    <n v="23.8"/>
    <n v="9.6999999999999993"/>
    <n v="12.1"/>
    <n v="10.4"/>
    <n v="7.1"/>
    <n v="32.299999999999997"/>
    <n v="21.4"/>
    <n v="21.8"/>
    <n v="23.8"/>
    <n v="9.6999999999999993"/>
    <n v="12.1"/>
    <n v="10.4"/>
    <n v="7.1"/>
    <n v="277.2"/>
  </r>
  <r>
    <x v="11"/>
    <x v="25"/>
    <x v="0"/>
    <x v="1"/>
    <x v="1"/>
    <s v="150N"/>
    <n v="4"/>
    <n v="1503"/>
    <n v="7503"/>
    <n v="21.48"/>
    <n v="-6.78"/>
    <n v="485"/>
    <n v="51"/>
    <n v="3"/>
    <n v="10"/>
    <n v="1"/>
    <n v="6"/>
    <n v="15"/>
    <n v="21"/>
    <n v="28.1"/>
    <n v="24"/>
    <n v="19.5"/>
    <n v="22.4"/>
    <n v="13.4"/>
    <n v="17.5"/>
    <n v="25.5"/>
    <n v="20.6"/>
    <n v="28.1"/>
    <n v="24"/>
    <n v="19.5"/>
    <n v="22.4"/>
    <n v="13.4"/>
    <n v="17.5"/>
    <n v="25.5"/>
    <n v="20.6"/>
    <n v="342"/>
  </r>
  <r>
    <x v="11"/>
    <x v="56"/>
    <x v="1"/>
    <x v="1"/>
    <x v="1"/>
    <s v="nil"/>
    <n v="4"/>
    <n v="1503"/>
    <n v="7503"/>
    <n v="21.48"/>
    <n v="-6.78"/>
    <n v="484"/>
    <n v="52"/>
    <n v="3"/>
    <n v="10"/>
    <n v="1"/>
    <n v="6"/>
    <n v="15"/>
    <n v="20"/>
    <n v="17.3"/>
    <n v="24.8"/>
    <n v="25.5"/>
    <n v="29.2"/>
    <n v="16.3"/>
    <n v="12.2"/>
    <n v="18.399999999999999"/>
    <n v="22.2"/>
    <n v="17.3"/>
    <n v="24.8"/>
    <n v="25.5"/>
    <n v="29.2"/>
    <n v="16.3"/>
    <n v="12.2"/>
    <n v="18.399999999999999"/>
    <n v="22.2"/>
    <n v="331.79999999999995"/>
  </r>
  <r>
    <x v="11"/>
    <x v="26"/>
    <x v="0"/>
    <x v="0"/>
    <x v="1"/>
    <s v="150N"/>
    <n v="4"/>
    <n v="1503"/>
    <n v="7503"/>
    <n v="21.48"/>
    <n v="-6.78"/>
    <n v="483"/>
    <n v="53"/>
    <n v="3"/>
    <n v="10"/>
    <n v="1"/>
    <n v="6"/>
    <n v="15"/>
    <n v="34"/>
    <n v="18.100000000000001"/>
    <n v="20"/>
    <n v="27.9"/>
    <n v="20.8"/>
    <n v="22.9"/>
    <n v="15"/>
    <n v="21.7"/>
    <n v="21.7"/>
    <n v="18.100000000000001"/>
    <n v="20"/>
    <n v="27.9"/>
    <n v="20.8"/>
    <n v="22.9"/>
    <n v="15"/>
    <n v="21.7"/>
    <n v="21.7"/>
    <n v="336.19999999999993"/>
  </r>
  <r>
    <x v="11"/>
    <x v="57"/>
    <x v="1"/>
    <x v="0"/>
    <x v="1"/>
    <s v="nil"/>
    <n v="4"/>
    <n v="1503"/>
    <n v="7503"/>
    <n v="21.48"/>
    <n v="-6.78"/>
    <n v="482"/>
    <n v="54"/>
    <n v="3"/>
    <n v="10"/>
    <n v="1"/>
    <n v="6"/>
    <n v="15"/>
    <n v="41"/>
    <n v="17.2"/>
    <n v="15"/>
    <n v="21.4"/>
    <n v="28.3"/>
    <n v="28.9"/>
    <n v="24"/>
    <n v="20.9"/>
    <n v="28.7"/>
    <n v="17.2"/>
    <n v="15"/>
    <n v="21.4"/>
    <n v="28.3"/>
    <n v="28.9"/>
    <n v="24"/>
    <n v="20.9"/>
    <n v="28.7"/>
    <n v="368.8"/>
  </r>
  <r>
    <x v="11"/>
    <x v="27"/>
    <x v="1"/>
    <x v="2"/>
    <x v="0"/>
    <s v="nil"/>
    <n v="4"/>
    <n v="1503"/>
    <n v="7503"/>
    <n v="21.48"/>
    <n v="-6.78"/>
    <n v="481"/>
    <n v="55"/>
    <n v="3"/>
    <n v="10"/>
    <n v="1"/>
    <n v="6"/>
    <n v="15"/>
    <n v="40"/>
    <n v="12"/>
    <n v="18.7"/>
    <n v="28"/>
    <n v="19.8"/>
    <n v="20"/>
    <n v="11"/>
    <n v="11.4"/>
    <n v="8.6"/>
    <n v="12"/>
    <n v="18.7"/>
    <n v="28"/>
    <n v="19.8"/>
    <n v="20"/>
    <n v="11"/>
    <n v="11.4"/>
    <n v="8.6"/>
    <n v="259"/>
  </r>
  <r>
    <x v="11"/>
    <x v="58"/>
    <x v="0"/>
    <x v="2"/>
    <x v="0"/>
    <s v="150N"/>
    <n v="4"/>
    <n v="1503"/>
    <n v="7503"/>
    <n v="21.48"/>
    <n v="-6.78"/>
    <n v="480"/>
    <n v="56"/>
    <n v="3"/>
    <n v="10"/>
    <n v="1"/>
    <n v="6"/>
    <n v="15"/>
    <n v="55"/>
    <n v="18.7"/>
    <n v="25.9"/>
    <n v="22.6"/>
    <n v="20.399999999999999"/>
    <n v="17.100000000000001"/>
    <n v="6.1"/>
    <n v="9.6999999999999993"/>
    <n v="5.6"/>
    <n v="18.7"/>
    <n v="25.9"/>
    <n v="22.6"/>
    <n v="20.399999999999999"/>
    <n v="17.100000000000001"/>
    <n v="6.1"/>
    <n v="9.6999999999999993"/>
    <n v="5.6"/>
    <n v="252.19999999999996"/>
  </r>
  <r>
    <x v="11"/>
    <x v="28"/>
    <x v="1"/>
    <x v="3"/>
    <x v="1"/>
    <s v="nil"/>
    <n v="4"/>
    <n v="1503"/>
    <n v="7503"/>
    <n v="21.48"/>
    <n v="-6.78"/>
    <n v="479"/>
    <n v="57"/>
    <n v="3"/>
    <n v="10"/>
    <n v="1"/>
    <n v="6"/>
    <n v="16"/>
    <n v="2"/>
    <n v="19.399999999999999"/>
    <n v="12.7"/>
    <n v="21.8"/>
    <n v="23.4"/>
    <n v="21.5"/>
    <n v="18.7"/>
    <n v="22.1"/>
    <n v="28.5"/>
    <n v="19.399999999999999"/>
    <n v="12.7"/>
    <n v="21.8"/>
    <n v="23.4"/>
    <n v="21.5"/>
    <n v="18.7"/>
    <n v="22.1"/>
    <n v="28.5"/>
    <n v="336.2"/>
  </r>
  <r>
    <x v="11"/>
    <x v="59"/>
    <x v="0"/>
    <x v="3"/>
    <x v="1"/>
    <s v="150N"/>
    <n v="4"/>
    <n v="1503"/>
    <n v="7503"/>
    <n v="21.48"/>
    <n v="-6.78"/>
    <n v="478"/>
    <n v="58"/>
    <n v="3"/>
    <n v="10"/>
    <n v="1"/>
    <n v="6"/>
    <n v="16"/>
    <n v="1"/>
    <n v="20"/>
    <n v="15.7"/>
    <n v="26.4"/>
    <n v="22.6"/>
    <n v="27.4"/>
    <n v="17.600000000000001"/>
    <n v="19.100000000000001"/>
    <n v="27"/>
    <n v="20"/>
    <n v="15.7"/>
    <n v="26.4"/>
    <n v="22.6"/>
    <n v="27.4"/>
    <n v="17.600000000000001"/>
    <n v="19.100000000000001"/>
    <n v="27"/>
    <n v="351.59999999999997"/>
  </r>
  <r>
    <x v="11"/>
    <x v="29"/>
    <x v="1"/>
    <x v="1"/>
    <x v="0"/>
    <s v="nil"/>
    <n v="4"/>
    <n v="1503"/>
    <n v="7503"/>
    <n v="21.48"/>
    <n v="-6.78"/>
    <n v="477"/>
    <n v="59"/>
    <n v="3"/>
    <n v="10"/>
    <n v="1"/>
    <n v="6"/>
    <n v="16"/>
    <n v="15"/>
    <n v="15.1"/>
    <n v="14.3"/>
    <n v="15.8"/>
    <n v="20.2"/>
    <n v="19.7"/>
    <n v="11.6"/>
    <n v="10"/>
    <n v="7.8"/>
    <n v="15.100000000000001"/>
    <n v="14.3"/>
    <n v="15.8"/>
    <n v="20.2"/>
    <n v="19.7"/>
    <n v="11.6"/>
    <n v="10"/>
    <n v="7.8"/>
    <n v="229"/>
  </r>
  <r>
    <x v="11"/>
    <x v="60"/>
    <x v="0"/>
    <x v="1"/>
    <x v="0"/>
    <s v="150N"/>
    <n v="4"/>
    <n v="1503"/>
    <n v="7503"/>
    <n v="21.48"/>
    <n v="-6.78"/>
    <n v="476"/>
    <n v="60"/>
    <n v="3"/>
    <n v="10"/>
    <n v="1"/>
    <n v="6"/>
    <n v="16"/>
    <n v="23"/>
    <n v="14.1"/>
    <n v="22"/>
    <n v="22"/>
    <n v="27.6"/>
    <n v="9.6999999999999993"/>
    <n v="5.0999999999999996"/>
    <n v="8.6"/>
    <n v="8.6999999999999993"/>
    <n v="14.1"/>
    <n v="22"/>
    <n v="22"/>
    <n v="27.6"/>
    <n v="9.6999999999999993"/>
    <n v="5.0999999999999996"/>
    <n v="8.6"/>
    <n v="8.6999999999999993"/>
    <n v="235.6"/>
  </r>
  <r>
    <x v="11"/>
    <x v="30"/>
    <x v="0"/>
    <x v="3"/>
    <x v="0"/>
    <s v="150N"/>
    <n v="4"/>
    <n v="1503"/>
    <n v="7503"/>
    <n v="21.48"/>
    <n v="-6.78"/>
    <n v="475"/>
    <n v="61"/>
    <n v="3"/>
    <n v="10"/>
    <n v="1"/>
    <n v="6"/>
    <n v="16"/>
    <n v="30"/>
    <n v="33"/>
    <n v="23.9"/>
    <n v="25.9"/>
    <n v="15.1"/>
    <n v="6.7"/>
    <n v="8.1"/>
    <n v="9.8000000000000007"/>
    <n v="6.7"/>
    <n v="33"/>
    <n v="23.9"/>
    <n v="25.9"/>
    <n v="15.100000000000001"/>
    <n v="6.7"/>
    <n v="8.1"/>
    <n v="9.8000000000000007"/>
    <n v="6.7"/>
    <n v="258.39999999999998"/>
  </r>
  <r>
    <x v="11"/>
    <x v="61"/>
    <x v="1"/>
    <x v="3"/>
    <x v="0"/>
    <s v="nil"/>
    <n v="4"/>
    <n v="1503"/>
    <n v="7503"/>
    <n v="21.48"/>
    <n v="-6.78"/>
    <n v="474"/>
    <n v="62"/>
    <n v="3"/>
    <n v="10"/>
    <n v="1"/>
    <n v="6"/>
    <n v="16"/>
    <n v="37"/>
    <n v="11.6"/>
    <n v="27.8"/>
    <n v="22.1"/>
    <n v="25.2"/>
    <n v="12.1"/>
    <n v="7.1"/>
    <n v="9.6999999999999993"/>
    <n v="7.5"/>
    <n v="11.6"/>
    <n v="27.8"/>
    <n v="22.1"/>
    <n v="25.2"/>
    <n v="12.1"/>
    <n v="7.1"/>
    <n v="9.6999999999999993"/>
    <n v="7.5"/>
    <n v="246.2"/>
  </r>
  <r>
    <x v="11"/>
    <x v="31"/>
    <x v="0"/>
    <x v="2"/>
    <x v="1"/>
    <s v="150N"/>
    <n v="4"/>
    <n v="1503"/>
    <n v="7503"/>
    <n v="21.48"/>
    <n v="-6.78"/>
    <n v="473"/>
    <n v="63"/>
    <n v="3"/>
    <n v="10"/>
    <n v="1"/>
    <n v="6"/>
    <n v="16"/>
    <n v="45"/>
    <n v="25.7"/>
    <n v="24.7"/>
    <n v="26.6"/>
    <n v="28.3"/>
    <n v="10.9"/>
    <n v="10.9"/>
    <n v="21.3"/>
    <n v="27.6"/>
    <n v="25.7"/>
    <n v="24.7"/>
    <n v="26.6"/>
    <n v="28.3"/>
    <n v="10.9"/>
    <n v="10.9"/>
    <n v="21.3"/>
    <n v="27.6"/>
    <n v="352"/>
  </r>
  <r>
    <x v="11"/>
    <x v="62"/>
    <x v="1"/>
    <x v="2"/>
    <x v="1"/>
    <s v="nil"/>
    <n v="4"/>
    <n v="1503"/>
    <n v="7503"/>
    <n v="21.48"/>
    <n v="-6.78"/>
    <n v="472"/>
    <n v="64"/>
    <n v="3"/>
    <n v="10"/>
    <n v="1"/>
    <n v="6"/>
    <n v="16"/>
    <n v="51"/>
    <n v="20.6"/>
    <n v="22.6"/>
    <n v="27.9"/>
    <n v="30.1"/>
    <n v="20.3"/>
    <n v="10.8"/>
    <n v="18.5"/>
    <n v="17.399999999999999"/>
    <n v="20.6"/>
    <n v="22.6"/>
    <n v="27.9"/>
    <n v="30.1"/>
    <n v="20.3"/>
    <n v="10.8"/>
    <n v="18.5"/>
    <n v="17.399999999999999"/>
    <n v="336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">
  <r>
    <n v="12"/>
    <x v="0"/>
    <x v="0"/>
    <s v="nil"/>
    <n v="0"/>
    <n v="14.800000000000011"/>
    <n v="28.51999999999996"/>
    <n v="46.92"/>
    <n v="48.199999999999996"/>
    <n v="65.400000000000034"/>
    <n v="72.000000000000014"/>
    <n v="102.29999999999997"/>
    <n v="122.89999999999995"/>
    <n v="158.89999999999998"/>
    <n v="188.90000000000003"/>
  </r>
  <r>
    <n v="32"/>
    <x v="0"/>
    <x v="0"/>
    <s v="nil"/>
    <n v="0"/>
    <m/>
    <m/>
    <m/>
    <m/>
    <m/>
    <m/>
    <m/>
    <m/>
    <m/>
    <m/>
  </r>
  <r>
    <n v="46"/>
    <x v="0"/>
    <x v="0"/>
    <s v="nil"/>
    <n v="0"/>
    <n v="15.199999999999932"/>
    <n v="33.320000000000029"/>
    <n v="49.520000000000024"/>
    <n v="56.60000000000003"/>
    <n v="69.199999999999989"/>
    <n v="81.000000000000071"/>
    <n v="110.10000000000004"/>
    <n v="137.1"/>
    <n v="172.7"/>
    <n v="200.09999999999997"/>
  </r>
  <r>
    <n v="62"/>
    <x v="0"/>
    <x v="0"/>
    <s v="nil"/>
    <n v="0"/>
    <n v="18.800000000000011"/>
    <n v="37.520000000000074"/>
    <n v="52.520000000000081"/>
    <n v="62.200000000000053"/>
    <n v="76.600000000000023"/>
    <n v="87.400000000000048"/>
    <n v="114.90000000000005"/>
    <n v="144.50000000000003"/>
    <n v="176.3"/>
    <n v="202.90000000000003"/>
  </r>
  <r>
    <n v="13"/>
    <x v="0"/>
    <x v="1"/>
    <s v="nil"/>
    <n v="0"/>
    <n v="15"/>
    <n v="39.12000000000004"/>
    <n v="57.319999999999979"/>
    <n v="72.000000000000014"/>
    <n v="90.59999999999998"/>
    <n v="96.19999999999996"/>
    <n v="138.70000000000002"/>
    <n v="173.5"/>
    <n v="231.3"/>
    <n v="291.30000000000007"/>
  </r>
  <r>
    <n v="19"/>
    <x v="0"/>
    <x v="1"/>
    <s v="nil"/>
    <n v="0"/>
    <n v="9.2000000000000455"/>
    <n v="31.320000000000029"/>
    <n v="48.320000000000036"/>
    <n v="60.400000000000041"/>
    <n v="72.800000000000011"/>
    <n v="77.59999999999998"/>
    <n v="114.69999999999995"/>
    <n v="157.69999999999996"/>
    <n v="198.7"/>
    <n v="251.89999999999998"/>
  </r>
  <r>
    <n v="34"/>
    <x v="0"/>
    <x v="1"/>
    <s v="nil"/>
    <n v="0"/>
    <n v="12.400000000000034"/>
    <n v="35.12000000000004"/>
    <n v="64.92"/>
    <n v="86.200000000000045"/>
    <n v="104"/>
    <n v="103.59999999999998"/>
    <n v="150.30000000000001"/>
    <n v="180.30000000000004"/>
    <n v="244.30000000000007"/>
    <n v="331.3"/>
  </r>
  <r>
    <n v="57"/>
    <x v="0"/>
    <x v="1"/>
    <s v="nil"/>
    <n v="0"/>
    <n v="14.000000000000057"/>
    <n v="34.320000000000029"/>
    <n v="54.520000000000024"/>
    <n v="71.399999999999977"/>
    <n v="87.199999999999932"/>
    <n v="102.60000000000004"/>
    <n v="138.09999999999997"/>
    <n v="182.49999999999997"/>
    <n v="228.10000000000002"/>
    <n v="307.3"/>
  </r>
  <r>
    <n v="5"/>
    <x v="1"/>
    <x v="0"/>
    <s v="nil"/>
    <n v="0"/>
    <m/>
    <m/>
    <m/>
    <m/>
    <m/>
    <m/>
    <m/>
    <m/>
    <m/>
    <m/>
  </r>
  <r>
    <n v="27"/>
    <x v="1"/>
    <x v="0"/>
    <s v="nil"/>
    <n v="0"/>
    <n v="12.199999999999875"/>
    <n v="26.719999999999949"/>
    <n v="43.719999999999899"/>
    <n v="46.399999999999871"/>
    <n v="64.999999999999886"/>
    <n v="71.599999999999866"/>
    <n v="105.4999999999999"/>
    <n v="130.49999999999991"/>
    <n v="170.89999999999992"/>
    <n v="200.2999999999999"/>
  </r>
  <r>
    <n v="48"/>
    <x v="1"/>
    <x v="0"/>
    <s v="nil"/>
    <n v="0"/>
    <n v="13.800000000000011"/>
    <n v="34.919999999999995"/>
    <n v="53.320000000000036"/>
    <n v="71.199999999999989"/>
    <n v="86.399999999999977"/>
    <n v="107.80000000000003"/>
    <n v="134.69999999999999"/>
    <n v="164.70000000000002"/>
    <n v="203.89999999999998"/>
    <n v="231.89999999999998"/>
  </r>
  <r>
    <n v="59"/>
    <x v="1"/>
    <x v="0"/>
    <s v="nil"/>
    <n v="0"/>
    <n v="16.999999999999943"/>
    <n v="35.319999999999972"/>
    <n v="55.92"/>
    <n v="67.199999999999889"/>
    <n v="83.399999999999935"/>
    <n v="95.000000000000028"/>
    <n v="126.9"/>
    <n v="154.69999999999999"/>
    <n v="194.29999999999998"/>
    <n v="237.49999999999997"/>
  </r>
  <r>
    <n v="8"/>
    <x v="1"/>
    <x v="1"/>
    <s v="nil"/>
    <n v="0"/>
    <n v="7.3999999999999773"/>
    <n v="20.319999999999972"/>
    <n v="36.520000000000024"/>
    <n v="42.399999999999984"/>
    <n v="59.199999999999939"/>
    <n v="58.999999999999957"/>
    <n v="109.69999999999995"/>
    <n v="134.89999999999995"/>
    <n v="189.29999999999995"/>
    <n v="250.29999999999995"/>
  </r>
  <r>
    <n v="24"/>
    <x v="1"/>
    <x v="1"/>
    <s v="nil"/>
    <n v="0"/>
    <n v="13"/>
    <n v="38.320000000000086"/>
    <n v="61.920000000000059"/>
    <n v="70.600000000000037"/>
    <n v="94.800000000000026"/>
    <n v="101.20000000000002"/>
    <n v="146.1"/>
    <n v="184.09999999999997"/>
    <n v="235.30000000000004"/>
    <n v="304.30000000000007"/>
  </r>
  <r>
    <n v="44"/>
    <x v="1"/>
    <x v="1"/>
    <s v="nil"/>
    <n v="0"/>
    <n v="12.599999999999966"/>
    <n v="36.51999999999996"/>
    <n v="72.71999999999997"/>
    <n v="73.400000000000006"/>
    <n v="95.6"/>
    <n v="105.60000000000001"/>
    <n v="147.10000000000002"/>
    <n v="175.1"/>
    <n v="229.3"/>
    <n v="284.3"/>
  </r>
  <r>
    <n v="52"/>
    <x v="1"/>
    <x v="1"/>
    <s v="nil"/>
    <n v="0"/>
    <n v="9.6000000000000227"/>
    <n v="34.520000000000074"/>
    <n v="64.92"/>
    <n v="67.600000000000037"/>
    <n v="98.000000000000071"/>
    <n v="105.00000000000003"/>
    <n v="147.49999999999997"/>
    <n v="179.90000000000003"/>
    <n v="234.70000000000002"/>
    <n v="323.30000000000007"/>
  </r>
  <r>
    <n v="10"/>
    <x v="2"/>
    <x v="0"/>
    <s v="nil"/>
    <n v="0"/>
    <n v="14"/>
    <n v="31.320000000000029"/>
    <n v="45.11999999999999"/>
    <n v="50.199999999999996"/>
    <n v="69.399999999999977"/>
    <n v="70.999999999999957"/>
    <n v="115.89999999999996"/>
    <n v="150.49999999999997"/>
    <n v="206.1"/>
    <n v="240.89999999999998"/>
  </r>
  <r>
    <n v="21"/>
    <x v="2"/>
    <x v="0"/>
    <s v="nil"/>
    <n v="0"/>
    <n v="18.999999999999943"/>
    <n v="33.919999999999995"/>
    <n v="51.519999999999968"/>
    <n v="61.199999999999939"/>
    <n v="77.599999999999909"/>
    <n v="85.799999999999855"/>
    <n v="124.69999999999989"/>
    <n v="153.89999999999989"/>
    <n v="195.49999999999994"/>
    <n v="226.49999999999994"/>
  </r>
  <r>
    <n v="35"/>
    <x v="2"/>
    <x v="0"/>
    <s v="nil"/>
    <n v="0"/>
    <n v="14.199999999999989"/>
    <n v="29.720000000000006"/>
    <n v="55.919999999999945"/>
    <n v="51.99999999999995"/>
    <n v="66.599999999999966"/>
    <n v="75.999999999999901"/>
    <n v="100.89999999999999"/>
    <n v="128.49999999999997"/>
    <n v="166.90000000000003"/>
    <n v="198.49999999999994"/>
  </r>
  <r>
    <n v="55"/>
    <x v="2"/>
    <x v="0"/>
    <s v="nil"/>
    <n v="0"/>
    <n v="17.400000000000034"/>
    <n v="33.319999999999915"/>
    <n v="52.11999999999999"/>
    <n v="54.399999999999984"/>
    <n v="72.39999999999992"/>
    <n v="88.2"/>
    <n v="110.69999999999995"/>
    <n v="137.29999999999998"/>
    <n v="176.5"/>
    <n v="209.09999999999997"/>
  </r>
  <r>
    <n v="16"/>
    <x v="2"/>
    <x v="1"/>
    <s v="nil"/>
    <n v="0"/>
    <n v="18.400000000000034"/>
    <n v="38.920000000000051"/>
    <n v="57.520000000000024"/>
    <n v="70.59999999999998"/>
    <n v="91.000000000000014"/>
    <n v="95.4"/>
    <n v="143.90000000000006"/>
    <n v="177.09999999999997"/>
    <n v="237.1"/>
    <n v="291.30000000000007"/>
  </r>
  <r>
    <n v="30"/>
    <x v="2"/>
    <x v="1"/>
    <s v="nil"/>
    <n v="0"/>
    <m/>
    <m/>
    <m/>
    <m/>
    <m/>
    <m/>
    <m/>
    <m/>
    <m/>
    <m/>
  </r>
  <r>
    <n v="38"/>
    <x v="2"/>
    <x v="1"/>
    <s v="nil"/>
    <n v="0"/>
    <n v="25.800000000000011"/>
    <n v="24.920000000000051"/>
    <n v="43.92"/>
    <n v="56.400000000000041"/>
    <n v="73.199999999999989"/>
    <n v="93.59999999999998"/>
    <n v="130.90000000000003"/>
    <n v="166.09999999999994"/>
    <n v="218.50000000000006"/>
    <n v="277.69999999999993"/>
  </r>
  <r>
    <n v="64"/>
    <x v="2"/>
    <x v="1"/>
    <s v="nil"/>
    <n v="0"/>
    <n v="13.800000000000011"/>
    <n v="38.920000000000051"/>
    <n v="66.519999999999968"/>
    <n v="76.399999999999991"/>
    <n v="99.999999999999957"/>
    <n v="104.20000000000002"/>
    <n v="149.29999999999998"/>
    <n v="187.3"/>
    <n v="241.10000000000011"/>
    <n v="332.1"/>
  </r>
  <r>
    <n v="2"/>
    <x v="3"/>
    <x v="0"/>
    <s v="nil"/>
    <n v="0"/>
    <n v="13.60000000000008"/>
    <n v="27.320000000000086"/>
    <n v="47.920000000000059"/>
    <n v="56.400000000000041"/>
    <n v="66.200000000000102"/>
    <n v="66.800000000000139"/>
    <n v="98.100000000000037"/>
    <n v="128.30000000000004"/>
    <n v="160.10000000000002"/>
    <n v="184.90000000000009"/>
  </r>
  <r>
    <n v="25"/>
    <x v="3"/>
    <x v="0"/>
    <s v="nil"/>
    <n v="0"/>
    <n v="12.599999999999966"/>
    <n v="23.520000000000017"/>
    <n v="40.720000000000013"/>
    <n v="43.60000000000003"/>
    <n v="60.200000000000053"/>
    <n v="55.000000000000014"/>
    <n v="83.299999999999969"/>
    <n v="115.69999999999996"/>
    <n v="145.69999999999999"/>
    <n v="171.10000000000002"/>
  </r>
  <r>
    <n v="39"/>
    <x v="3"/>
    <x v="0"/>
    <s v="nil"/>
    <n v="0"/>
    <n v="15.999999999999943"/>
    <n v="31.320000000000029"/>
    <n v="46.11999999999999"/>
    <n v="56.399999999999984"/>
    <n v="70.600000000000023"/>
    <n v="79.59999999999998"/>
    <n v="115.09999999999998"/>
    <n v="141.29999999999998"/>
    <n v="181.49999999999994"/>
    <n v="216.3"/>
  </r>
  <r>
    <n v="50"/>
    <x v="3"/>
    <x v="0"/>
    <s v="nil"/>
    <n v="0"/>
    <m/>
    <m/>
    <m/>
    <m/>
    <m/>
    <m/>
    <m/>
    <m/>
    <m/>
    <m/>
  </r>
  <r>
    <n v="3"/>
    <x v="3"/>
    <x v="1"/>
    <s v="nil"/>
    <n v="0"/>
    <n v="10.199999999999989"/>
    <n v="27.320000000000029"/>
    <n v="51.92"/>
    <n v="58.799999999999962"/>
    <n v="79.599999999999966"/>
    <n v="84.999999999999957"/>
    <n v="124.7"/>
    <n v="157.29999999999998"/>
    <n v="210.09999999999997"/>
    <n v="260.29999999999995"/>
  </r>
  <r>
    <n v="17"/>
    <x v="3"/>
    <x v="1"/>
    <s v="nil"/>
    <n v="0"/>
    <n v="17.800000000000068"/>
    <n v="39.720000000000063"/>
    <n v="61.920000000000059"/>
    <n v="81.000000000000114"/>
    <n v="99.400000000000034"/>
    <n v="114.20000000000006"/>
    <n v="152.30000000000007"/>
    <n v="191.90000000000006"/>
    <n v="246.50000000000006"/>
    <n v="312.50000000000006"/>
  </r>
  <r>
    <n v="42"/>
    <x v="3"/>
    <x v="1"/>
    <s v="nil"/>
    <n v="0"/>
    <n v="15.199999999999989"/>
    <n v="35.12000000000004"/>
    <n v="67.320000000000107"/>
    <n v="71.800000000000097"/>
    <n v="97.200000000000017"/>
    <n v="101.60000000000007"/>
    <n v="150.30000000000007"/>
    <n v="181.3000000000001"/>
    <n v="238.10000000000008"/>
    <n v="299.7000000000001"/>
  </r>
  <r>
    <n v="54"/>
    <x v="3"/>
    <x v="1"/>
    <s v="nil"/>
    <n v="0"/>
    <n v="12.600000000000023"/>
    <n v="32.720000000000006"/>
    <n v="58.120000000000047"/>
    <n v="63.60000000000003"/>
    <n v="70.599999999999966"/>
    <n v="74.400000000000048"/>
    <n v="120.7"/>
    <n v="159.09999999999994"/>
    <n v="208.09999999999997"/>
    <n v="291.899999999999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4">
  <r>
    <x v="0"/>
    <x v="0"/>
    <x v="0"/>
    <m/>
    <s v=""/>
    <n v="0"/>
    <n v="14.800000000000011"/>
    <n v="26.919999999999959"/>
    <n v="45.120000000000005"/>
    <n v="41"/>
    <n v="58.200000000000045"/>
    <n v="51.600000000000023"/>
    <n v="81.399999999999977"/>
    <n v="86.599999999999966"/>
    <n v="113.19999999999999"/>
    <n v="143.20000000000005"/>
  </r>
  <r>
    <x v="0"/>
    <x v="0"/>
    <x v="0"/>
    <m/>
    <s v=""/>
    <n v="0"/>
    <n v="13.800000000000011"/>
    <n v="22.919999999999959"/>
    <s v=""/>
    <n v="42.399999999999977"/>
    <n v="51.799999999999955"/>
    <n v="36.400000000000034"/>
    <n v="64.000000000000114"/>
    <n v="79"/>
    <n v="103.80000000000001"/>
    <n v="127.60000000000002"/>
  </r>
  <r>
    <x v="0"/>
    <x v="0"/>
    <x v="0"/>
    <m/>
    <s v=""/>
    <n v="0"/>
    <n v="15.199999999999932"/>
    <n v="31.720000000000027"/>
    <n v="47.720000000000027"/>
    <n v="49.400000000000034"/>
    <n v="62"/>
    <n v="60.60000000000008"/>
    <n v="89.200000000000045"/>
    <n v="100.80000000000001"/>
    <n v="127"/>
    <n v="154.39999999999998"/>
  </r>
  <r>
    <x v="0"/>
    <x v="0"/>
    <x v="0"/>
    <m/>
    <s v=""/>
    <n v="0"/>
    <n v="18.800000000000011"/>
    <n v="35.920000000000073"/>
    <n v="50.720000000000084"/>
    <n v="55.000000000000057"/>
    <n v="69.400000000000034"/>
    <n v="67.000000000000057"/>
    <n v="94.000000000000057"/>
    <n v="108.20000000000005"/>
    <n v="130.60000000000002"/>
    <n v="157.20000000000005"/>
  </r>
  <r>
    <x v="0"/>
    <x v="0"/>
    <x v="1"/>
    <m/>
    <n v="0"/>
    <n v="4.4000000000000341"/>
    <n v="19.400000000000034"/>
    <n v="21.920000000000073"/>
    <n v="14.920000000000016"/>
    <n v="24.200000000000045"/>
    <n v="17.800000000000011"/>
    <n v="10.199999999999989"/>
    <n v="32.200000000000045"/>
    <n v="51.600000000000023"/>
    <n v="65.000000000000028"/>
    <n v="50.000000000000057"/>
  </r>
  <r>
    <x v="0"/>
    <x v="0"/>
    <x v="1"/>
    <m/>
    <s v=""/>
    <n v="12.800000000000011"/>
    <n v="22.000000000000057"/>
    <n v="22.520000000000039"/>
    <n v="14.32000000000005"/>
    <n v="21.000000000000057"/>
    <n v="8.4000000000000341"/>
    <n v="0"/>
    <n v="16.599999999999966"/>
    <n v="44.199999999999989"/>
    <n v="40.800000000000011"/>
    <n v="19"/>
  </r>
  <r>
    <x v="0"/>
    <x v="0"/>
    <x v="1"/>
    <m/>
    <s v=""/>
    <n v="0"/>
    <n v="12.400000000000034"/>
    <n v="13.520000000000039"/>
    <n v="18.120000000000005"/>
    <n v="34.000000000000057"/>
    <n v="26.800000000000011"/>
    <n v="13.199999999999989"/>
    <n v="39.400000000000034"/>
    <n v="54.000000000000057"/>
    <n v="73.60000000000008"/>
    <n v="85.600000000000023"/>
  </r>
  <r>
    <x v="0"/>
    <x v="0"/>
    <x v="1"/>
    <m/>
    <s v=""/>
    <n v="0"/>
    <n v="14.000000000000057"/>
    <n v="12.720000000000027"/>
    <n v="7.7200000000000273"/>
    <n v="19.199999999999989"/>
    <n v="9.9999999999999432"/>
    <n v="12.200000000000045"/>
    <n v="27.199999999999989"/>
    <n v="56.199999999999989"/>
    <n v="57.400000000000034"/>
    <n v="61.600000000000023"/>
  </r>
  <r>
    <x v="0"/>
    <x v="1"/>
    <x v="0"/>
    <m/>
    <n v="0"/>
    <n v="0.99999999999988631"/>
    <s v=""/>
    <s v=""/>
    <n v="45.120000000000005"/>
    <n v="39.199999999999989"/>
    <n v="62"/>
    <n v="41.599999999999966"/>
    <n v="82.999999999999943"/>
    <n v="92.399999999999977"/>
    <n v="112.79999999999995"/>
    <n v="149.39999999999995"/>
  </r>
  <r>
    <x v="0"/>
    <x v="1"/>
    <x v="0"/>
    <m/>
    <n v="0"/>
    <n v="1.0000000000000568"/>
    <n v="13.199999999999932"/>
    <n v="26.120000000000005"/>
    <n v="42.919999999999959"/>
    <n v="40.199999999999932"/>
    <n v="58.799999999999955"/>
    <n v="52.199999999999932"/>
    <n v="85.599999999999966"/>
    <n v="95.199999999999989"/>
    <n v="126.19999999999999"/>
    <n v="155.59999999999997"/>
  </r>
  <r>
    <x v="0"/>
    <x v="1"/>
    <x v="0"/>
    <m/>
    <s v=""/>
    <n v="0"/>
    <n v="13.800000000000011"/>
    <n v="33.319999999999993"/>
    <n v="51.520000000000039"/>
    <n v="64"/>
    <n v="79.199999999999989"/>
    <n v="87.400000000000034"/>
    <n v="113.80000000000001"/>
    <n v="128.40000000000003"/>
    <n v="158.19999999999999"/>
    <n v="186.2"/>
  </r>
  <r>
    <x v="0"/>
    <x v="1"/>
    <x v="0"/>
    <m/>
    <n v="0"/>
    <n v="8.2000000000000455"/>
    <n v="25.199999999999989"/>
    <n v="41.920000000000016"/>
    <n v="62.32000000000005"/>
    <n v="68.199999999999932"/>
    <n v="84.399999999999977"/>
    <n v="82.800000000000068"/>
    <n v="114.20000000000005"/>
    <n v="126.60000000000002"/>
    <n v="156.80000000000001"/>
    <n v="200"/>
  </r>
  <r>
    <x v="0"/>
    <x v="1"/>
    <x v="1"/>
    <m/>
    <s v=""/>
    <n v="31.400000000000034"/>
    <n v="38.800000000000011"/>
    <n v="30.120000000000005"/>
    <n v="21.120000000000061"/>
    <n v="21.600000000000023"/>
    <n v="13.399999999999977"/>
    <n v="0"/>
    <n v="30.199999999999989"/>
    <n v="40"/>
    <n v="50"/>
    <n v="36"/>
  </r>
  <r>
    <x v="0"/>
    <x v="1"/>
    <x v="1"/>
    <m/>
    <s v=""/>
    <n v="0"/>
    <n v="13"/>
    <n v="16.720000000000084"/>
    <n v="15.120000000000061"/>
    <n v="18.400000000000034"/>
    <n v="17.600000000000023"/>
    <n v="10.800000000000011"/>
    <n v="35.199999999999989"/>
    <n v="57.799999999999955"/>
    <n v="64.600000000000023"/>
    <n v="58.600000000000023"/>
  </r>
  <r>
    <x v="0"/>
    <x v="1"/>
    <x v="1"/>
    <m/>
    <s v=""/>
    <n v="0"/>
    <n v="12.599999999999966"/>
    <n v="14.919999999999959"/>
    <n v="25.919999999999959"/>
    <n v="21.199999999999989"/>
    <n v="18.399999999999977"/>
    <n v="15.199999999999989"/>
    <n v="36.199999999999989"/>
    <n v="48.799999999999955"/>
    <n v="58.599999999999966"/>
    <n v="38.599999999999966"/>
  </r>
  <r>
    <x v="0"/>
    <x v="1"/>
    <x v="1"/>
    <m/>
    <s v=""/>
    <n v="0"/>
    <n v="9.6000000000000227"/>
    <n v="12.920000000000073"/>
    <n v="18.120000000000005"/>
    <n v="15.400000000000034"/>
    <n v="20.800000000000068"/>
    <n v="14.600000000000023"/>
    <n v="36.599999999999966"/>
    <n v="53.600000000000023"/>
    <n v="64"/>
    <n v="77.60000000000008"/>
  </r>
  <r>
    <x v="0"/>
    <x v="2"/>
    <x v="0"/>
    <m/>
    <s v=""/>
    <n v="0"/>
    <n v="14"/>
    <n v="29.720000000000027"/>
    <n v="43.319999999999993"/>
    <n v="43"/>
    <n v="62.199999999999989"/>
    <n v="50.599999999999966"/>
    <n v="94.999999999999972"/>
    <n v="114.19999999999999"/>
    <n v="160.4"/>
    <n v="195.2"/>
  </r>
  <r>
    <x v="0"/>
    <x v="2"/>
    <x v="0"/>
    <m/>
    <n v="0"/>
    <n v="7.8000000000000682"/>
    <n v="26.800000000000011"/>
    <n v="40.120000000000061"/>
    <n v="57.520000000000039"/>
    <n v="61.800000000000011"/>
    <n v="78.199999999999989"/>
    <n v="73.199999999999932"/>
    <n v="111.59999999999997"/>
    <n v="125.39999999999998"/>
    <n v="157.60000000000002"/>
    <n v="188.60000000000002"/>
  </r>
  <r>
    <x v="0"/>
    <x v="2"/>
    <x v="0"/>
    <m/>
    <n v="0"/>
    <n v="9.1999999999999886"/>
    <n v="23.399999999999977"/>
    <n v="37.319999999999993"/>
    <n v="63.319999999999936"/>
    <n v="53.999999999999943"/>
    <n v="68.599999999999966"/>
    <n v="64.799999999999898"/>
    <n v="89.199999999999989"/>
    <n v="101.39999999999998"/>
    <n v="130.40000000000003"/>
    <n v="161.99999999999994"/>
  </r>
  <r>
    <x v="0"/>
    <x v="2"/>
    <x v="0"/>
    <m/>
    <n v="0"/>
    <n v="8.1999999999999886"/>
    <n v="25.600000000000023"/>
    <n v="39.919999999999902"/>
    <n v="58.519999999999982"/>
    <n v="55.399999999999977"/>
    <n v="73.39999999999992"/>
    <n v="76"/>
    <n v="97.999999999999943"/>
    <n v="109.19999999999999"/>
    <n v="139"/>
    <n v="171.59999999999997"/>
  </r>
  <r>
    <x v="0"/>
    <x v="2"/>
    <x v="1"/>
    <m/>
    <s v=""/>
    <n v="0"/>
    <n v="18.400000000000034"/>
    <n v="17.32000000000005"/>
    <n v="10.720000000000027"/>
    <n v="18.399999999999977"/>
    <n v="13.800000000000011"/>
    <n v="5"/>
    <n v="33.000000000000057"/>
    <n v="50.799999999999955"/>
    <n v="66.399999999999977"/>
    <n v="45.600000000000023"/>
  </r>
  <r>
    <x v="0"/>
    <x v="2"/>
    <x v="1"/>
    <m/>
    <s v=""/>
    <s v=""/>
    <n v="2.4000000000000341"/>
    <n v="6.7200000000000841"/>
    <n v="0.92000000000007276"/>
    <n v="5.5999999999999659"/>
    <n v="0"/>
    <n v="1.6000000000000227"/>
    <n v="15.600000000000023"/>
    <n v="39"/>
    <n v="50.600000000000023"/>
    <n v="38.60000000000008"/>
  </r>
  <r>
    <x v="0"/>
    <x v="2"/>
    <x v="1"/>
    <m/>
    <s v=""/>
    <n v="4"/>
    <n v="29.800000000000011"/>
    <n v="7.32000000000005"/>
    <n v="1.1200000000000045"/>
    <n v="8.2000000000000455"/>
    <n v="0"/>
    <n v="7.1999999999999886"/>
    <n v="24.000000000000057"/>
    <n v="43.799999999999955"/>
    <n v="51.800000000000068"/>
    <n v="35.999999999999943"/>
  </r>
  <r>
    <x v="0"/>
    <x v="2"/>
    <x v="1"/>
    <m/>
    <s v=""/>
    <n v="0"/>
    <n v="13.800000000000011"/>
    <n v="17.32000000000005"/>
    <n v="19.71999999999997"/>
    <n v="24.199999999999989"/>
    <n v="22.799999999999955"/>
    <n v="13.800000000000011"/>
    <n v="38.399999999999977"/>
    <n v="61"/>
    <n v="70.400000000000091"/>
    <n v="86.400000000000034"/>
  </r>
  <r>
    <x v="0"/>
    <x v="3"/>
    <x v="0"/>
    <m/>
    <s v=""/>
    <n v="0"/>
    <n v="13.60000000000008"/>
    <n v="25.720000000000084"/>
    <n v="46.120000000000061"/>
    <n v="49.200000000000045"/>
    <n v="59.000000000000114"/>
    <n v="46.400000000000148"/>
    <n v="77.200000000000045"/>
    <n v="92.000000000000057"/>
    <n v="114.40000000000003"/>
    <n v="139.2000000000001"/>
  </r>
  <r>
    <x v="0"/>
    <x v="3"/>
    <x v="0"/>
    <m/>
    <n v="0"/>
    <n v="1.8000000000000114"/>
    <n v="14.399999999999977"/>
    <n v="23.720000000000027"/>
    <n v="40.720000000000027"/>
    <n v="38.200000000000045"/>
    <n v="54.800000000000068"/>
    <n v="36.400000000000034"/>
    <n v="64.199999999999989"/>
    <n v="81.199999999999989"/>
    <n v="101.80000000000001"/>
    <n v="127.20000000000005"/>
  </r>
  <r>
    <x v="0"/>
    <x v="3"/>
    <x v="0"/>
    <m/>
    <n v="0"/>
    <n v="4.3999999999999773"/>
    <n v="20.39999999999992"/>
    <n v="34.120000000000005"/>
    <n v="48.71999999999997"/>
    <n v="53.599999999999966"/>
    <n v="67.800000000000011"/>
    <n v="63.599999999999966"/>
    <n v="98.599999999999966"/>
    <n v="109.39999999999998"/>
    <n v="140.19999999999993"/>
    <n v="175"/>
  </r>
  <r>
    <x v="0"/>
    <x v="3"/>
    <x v="0"/>
    <m/>
    <s v=""/>
    <n v="0"/>
    <s v=""/>
    <n v="32.720000000000084"/>
    <n v="49.720000000000084"/>
    <n v="50.600000000000023"/>
    <n v="68.599999999999966"/>
    <n v="55.000000000000057"/>
    <n v="94.199999999999989"/>
    <n v="103.40000000000003"/>
    <n v="139"/>
    <n v="166.60000000000002"/>
  </r>
  <r>
    <x v="0"/>
    <x v="3"/>
    <x v="1"/>
    <m/>
    <n v="8.4000000000000909"/>
    <n v="5.4000000000000341"/>
    <n v="15.600000000000023"/>
    <n v="11.120000000000061"/>
    <n v="10.520000000000039"/>
    <n v="12"/>
    <n v="7.8000000000000114"/>
    <n v="0"/>
    <n v="19.200000000000045"/>
    <n v="36.400000000000034"/>
    <n v="44.800000000000011"/>
    <n v="20"/>
  </r>
  <r>
    <x v="0"/>
    <x v="3"/>
    <x v="1"/>
    <m/>
    <s v=""/>
    <n v="0"/>
    <n v="17.800000000000068"/>
    <n v="18.120000000000061"/>
    <n v="15.120000000000061"/>
    <n v="28.800000000000125"/>
    <n v="22.200000000000045"/>
    <n v="23.800000000000068"/>
    <n v="41.400000000000091"/>
    <n v="65.60000000000008"/>
    <n v="75.800000000000068"/>
    <n v="66.800000000000068"/>
  </r>
  <r>
    <x v="0"/>
    <x v="3"/>
    <x v="1"/>
    <m/>
    <s v=""/>
    <n v="0"/>
    <n v="15.199999999999989"/>
    <n v="13.520000000000039"/>
    <n v="20.520000000000095"/>
    <n v="19.60000000000008"/>
    <n v="20"/>
    <n v="11.200000000000045"/>
    <n v="39.400000000000034"/>
    <n v="55.000000000000057"/>
    <n v="67.400000000000034"/>
    <n v="54.000000000000057"/>
  </r>
  <r>
    <x v="0"/>
    <x v="3"/>
    <x v="1"/>
    <m/>
    <s v=""/>
    <n v="15.999999999999943"/>
    <n v="28.599999999999966"/>
    <n v="27.119999999999948"/>
    <n v="27.319999999999993"/>
    <n v="27.399999999999977"/>
    <n v="9.3999999999999204"/>
    <n v="0"/>
    <n v="25.799999999999955"/>
    <n v="48.799999999999898"/>
    <n v="53.39999999999992"/>
    <n v="62.199999999999932"/>
  </r>
  <r>
    <x v="1"/>
    <x v="0"/>
    <x v="0"/>
    <m/>
    <s v=""/>
    <n v="0"/>
    <s v=""/>
    <s v=""/>
    <s v=""/>
    <s v=""/>
    <s v=""/>
    <n v="61.000000000000057"/>
    <n v="84.199999999999989"/>
    <n v="96.200000000000045"/>
    <n v="115.40000000000003"/>
    <n v="148.00000000000006"/>
  </r>
  <r>
    <x v="1"/>
    <x v="0"/>
    <x v="0"/>
    <m/>
    <n v="0"/>
    <n v="10.60000000000008"/>
    <s v=""/>
    <s v=""/>
    <s v=""/>
    <s v=""/>
    <s v=""/>
    <n v="82.600000000000023"/>
    <n v="120.60000000000002"/>
    <n v="139.6"/>
    <n v="178.80000000000004"/>
    <n v="204.8"/>
  </r>
  <r>
    <x v="1"/>
    <x v="0"/>
    <x v="0"/>
    <m/>
    <n v="0"/>
    <n v="5"/>
    <s v=""/>
    <s v=""/>
    <s v=""/>
    <s v=""/>
    <s v=""/>
    <n v="66.800000000000011"/>
    <n v="104.80000000000001"/>
    <n v="112.80000000000001"/>
    <n v="138.59999999999997"/>
    <n v="170.99999999999997"/>
  </r>
  <r>
    <x v="1"/>
    <x v="0"/>
    <x v="0"/>
    <m/>
    <n v="0"/>
    <n v="9.6000000000000796"/>
    <s v=""/>
    <s v=""/>
    <s v=""/>
    <s v=""/>
    <s v=""/>
    <n v="84.800000000000068"/>
    <n v="110.19999999999999"/>
    <n v="131.39999999999998"/>
    <n v="151.80000000000001"/>
    <n v="181.40000000000003"/>
  </r>
  <r>
    <x v="1"/>
    <x v="0"/>
    <x v="1"/>
    <m/>
    <s v=""/>
    <n v="0"/>
    <s v=""/>
    <s v=""/>
    <s v=""/>
    <s v=""/>
    <s v=""/>
    <n v="18.199999999999989"/>
    <n v="50.399999999999977"/>
    <n v="77"/>
    <n v="91.999999999999943"/>
    <n v="80.799999999999955"/>
  </r>
  <r>
    <x v="1"/>
    <x v="0"/>
    <x v="1"/>
    <m/>
    <s v=""/>
    <n v="0"/>
    <s v=""/>
    <s v=""/>
    <s v=""/>
    <s v=""/>
    <s v=""/>
    <n v="9.4000000000000341"/>
    <n v="31.800000000000068"/>
    <n v="57.200000000000045"/>
    <n v="75.800000000000011"/>
    <n v="73.600000000000023"/>
  </r>
  <r>
    <x v="1"/>
    <x v="0"/>
    <x v="1"/>
    <m/>
    <s v=""/>
    <n v="3.6000000000000796"/>
    <s v=""/>
    <s v=""/>
    <s v=""/>
    <s v=""/>
    <s v=""/>
    <n v="0"/>
    <n v="29.600000000000023"/>
    <n v="53.60000000000008"/>
    <n v="70"/>
    <n v="72.600000000000023"/>
  </r>
  <r>
    <x v="1"/>
    <x v="0"/>
    <x v="1"/>
    <m/>
    <s v=""/>
    <n v="5.4000000000000341"/>
    <s v=""/>
    <s v=""/>
    <s v=""/>
    <s v=""/>
    <s v=""/>
    <n v="0"/>
    <n v="19"/>
    <n v="51"/>
    <n v="60.600000000000023"/>
    <n v="69.400000000000034"/>
  </r>
  <r>
    <x v="1"/>
    <x v="1"/>
    <x v="0"/>
    <m/>
    <s v=""/>
    <n v="0"/>
    <s v=""/>
    <s v=""/>
    <s v=""/>
    <s v=""/>
    <s v=""/>
    <n v="48.399999999999977"/>
    <n v="90.999999999999943"/>
    <n v="103.99999999999994"/>
    <n v="129.19999999999999"/>
    <n v="158.59999999999997"/>
  </r>
  <r>
    <x v="1"/>
    <x v="1"/>
    <x v="0"/>
    <m/>
    <s v=""/>
    <n v="0"/>
    <s v=""/>
    <s v=""/>
    <s v=""/>
    <s v=""/>
    <s v=""/>
    <n v="67.199999999999989"/>
    <n v="103.19999999999999"/>
    <n v="113.60000000000002"/>
    <n v="144.60000000000002"/>
    <n v="175.4"/>
  </r>
  <r>
    <x v="1"/>
    <x v="1"/>
    <x v="0"/>
    <m/>
    <n v="0"/>
    <n v="12.199999999999989"/>
    <s v=""/>
    <s v=""/>
    <s v=""/>
    <s v=""/>
    <s v=""/>
    <n v="68.800000000000011"/>
    <n v="105.80000000000007"/>
    <n v="116.00000000000006"/>
    <n v="142"/>
    <n v="167.6"/>
  </r>
  <r>
    <x v="1"/>
    <x v="1"/>
    <x v="0"/>
    <m/>
    <s v=""/>
    <n v="0"/>
    <s v=""/>
    <s v=""/>
    <s v=""/>
    <s v=""/>
    <s v=""/>
    <n v="79"/>
    <n v="121.60000000000002"/>
    <n v="132.20000000000005"/>
    <n v="149.20000000000005"/>
    <n v="180.80000000000004"/>
  </r>
  <r>
    <x v="1"/>
    <x v="1"/>
    <x v="1"/>
    <m/>
    <n v="35.000000000000057"/>
    <n v="6.8000000000000114"/>
    <s v=""/>
    <s v=""/>
    <s v=""/>
    <s v=""/>
    <s v=""/>
    <n v="0"/>
    <n v="26.000000000000057"/>
    <n v="37.599999999999966"/>
    <n v="51.599999999999966"/>
    <n v="60.600000000000023"/>
  </r>
  <r>
    <x v="1"/>
    <x v="1"/>
    <x v="1"/>
    <m/>
    <s v=""/>
    <n v="0"/>
    <s v=""/>
    <s v=""/>
    <s v=""/>
    <s v=""/>
    <s v=""/>
    <n v="5.2000000000000455"/>
    <n v="24.800000000000011"/>
    <n v="37.399999999999977"/>
    <n v="44.600000000000023"/>
    <n v="57.800000000000011"/>
  </r>
  <r>
    <x v="1"/>
    <x v="1"/>
    <x v="1"/>
    <m/>
    <s v=""/>
    <n v="0"/>
    <s v=""/>
    <s v=""/>
    <s v=""/>
    <s v=""/>
    <s v=""/>
    <n v="8.6000000000000796"/>
    <n v="26"/>
    <n v="52.400000000000034"/>
    <n v="64.400000000000034"/>
    <n v="60.600000000000023"/>
  </r>
  <r>
    <x v="1"/>
    <x v="1"/>
    <x v="1"/>
    <m/>
    <s v=""/>
    <n v="0"/>
    <s v=""/>
    <s v=""/>
    <s v=""/>
    <s v=""/>
    <s v=""/>
    <n v="17.599999999999966"/>
    <n v="40.799999999999955"/>
    <n v="63"/>
    <n v="78.999999999999943"/>
    <n v="77.399999999999977"/>
  </r>
  <r>
    <x v="1"/>
    <x v="2"/>
    <x v="0"/>
    <m/>
    <n v="0"/>
    <n v="8.2000000000001023"/>
    <s v=""/>
    <s v=""/>
    <s v=""/>
    <s v=""/>
    <s v=""/>
    <n v="69.800000000000011"/>
    <n v="99.200000000000045"/>
    <n v="115.00000000000006"/>
    <n v="150.80000000000001"/>
    <n v="189.60000000000002"/>
  </r>
  <r>
    <x v="1"/>
    <x v="2"/>
    <x v="0"/>
    <m/>
    <s v=""/>
    <n v="0"/>
    <s v=""/>
    <s v=""/>
    <s v=""/>
    <s v=""/>
    <s v=""/>
    <n v="63.800000000000011"/>
    <n v="107.80000000000001"/>
    <n v="119.19999999999999"/>
    <n v="160.39999999999998"/>
    <n v="189.2"/>
  </r>
  <r>
    <x v="1"/>
    <x v="2"/>
    <x v="0"/>
    <m/>
    <s v=""/>
    <n v="0"/>
    <s v=""/>
    <s v=""/>
    <s v=""/>
    <s v=""/>
    <s v=""/>
    <n v="84.000000000000057"/>
    <n v="119.00000000000003"/>
    <n v="135.60000000000005"/>
    <n v="168.40000000000006"/>
    <n v="196.20000000000007"/>
  </r>
  <r>
    <x v="1"/>
    <x v="2"/>
    <x v="0"/>
    <m/>
    <s v=""/>
    <n v="0"/>
    <s v=""/>
    <s v=""/>
    <s v=""/>
    <s v=""/>
    <s v=""/>
    <n v="81.000000000000171"/>
    <n v="116.60000000000002"/>
    <n v="130.20000000000005"/>
    <n v="154.00000000000006"/>
    <n v="181.60000000000011"/>
  </r>
  <r>
    <x v="1"/>
    <x v="2"/>
    <x v="1"/>
    <m/>
    <n v="0"/>
    <n v="3.3999999999999204"/>
    <s v=""/>
    <s v=""/>
    <s v=""/>
    <s v=""/>
    <s v=""/>
    <n v="18.39999999999992"/>
    <n v="45"/>
    <n v="67.599999999999966"/>
    <n v="94.399999999999977"/>
    <n v="93.999999999999943"/>
  </r>
  <r>
    <x v="1"/>
    <x v="2"/>
    <x v="1"/>
    <m/>
    <s v=""/>
    <n v="0"/>
    <s v=""/>
    <s v=""/>
    <s v=""/>
    <s v=""/>
    <s v=""/>
    <n v="12"/>
    <n v="39.600000000000023"/>
    <n v="62.800000000000068"/>
    <n v="82.400000000000034"/>
    <n v="70.800000000000011"/>
  </r>
  <r>
    <x v="1"/>
    <x v="2"/>
    <x v="1"/>
    <m/>
    <s v=""/>
    <n v="0"/>
    <s v=""/>
    <s v=""/>
    <s v=""/>
    <s v=""/>
    <s v=""/>
    <n v="15.599999999999966"/>
    <n v="38.400000000000034"/>
    <n v="60.400000000000091"/>
    <n v="80.400000000000034"/>
    <n v="75.800000000000011"/>
  </r>
  <r>
    <x v="1"/>
    <x v="2"/>
    <x v="1"/>
    <m/>
    <s v=""/>
    <n v="0"/>
    <s v=""/>
    <s v=""/>
    <s v=""/>
    <s v=""/>
    <s v=""/>
    <n v="16.600000000000023"/>
    <n v="37.800000000000068"/>
    <n v="79.600000000000023"/>
    <n v="89.800000000000068"/>
    <n v="88.000000000000057"/>
  </r>
  <r>
    <x v="1"/>
    <x v="3"/>
    <x v="0"/>
    <m/>
    <n v="0"/>
    <n v="6.3999999999999773"/>
    <s v=""/>
    <s v=""/>
    <s v=""/>
    <s v=""/>
    <s v=""/>
    <n v="64.999999999999943"/>
    <n v="93.600000000000023"/>
    <n v="109.39999999999992"/>
    <n v="143"/>
    <n v="175.59999999999997"/>
  </r>
  <r>
    <x v="1"/>
    <x v="3"/>
    <x v="0"/>
    <m/>
    <s v=""/>
    <n v="0"/>
    <s v=""/>
    <s v=""/>
    <s v=""/>
    <s v=""/>
    <s v=""/>
    <n v="62.399999999999977"/>
    <n v="102.19999999999993"/>
    <n v="116.80000000000001"/>
    <n v="155.60000000000002"/>
    <n v="189"/>
  </r>
  <r>
    <x v="1"/>
    <x v="3"/>
    <x v="0"/>
    <m/>
    <s v=""/>
    <n v="0"/>
    <s v=""/>
    <s v=""/>
    <s v=""/>
    <s v=""/>
    <s v=""/>
    <n v="59.199999999999989"/>
    <n v="100.39999999999998"/>
    <n v="115.59999999999997"/>
    <n v="150.79999999999998"/>
    <n v="185.59999999999997"/>
  </r>
  <r>
    <x v="1"/>
    <x v="3"/>
    <x v="0"/>
    <m/>
    <n v="0"/>
    <n v="8.3999999999999773"/>
    <s v=""/>
    <s v=""/>
    <s v=""/>
    <s v=""/>
    <s v=""/>
    <n v="64.599999999999966"/>
    <n v="96.199999999999989"/>
    <n v="104.80000000000001"/>
    <n v="126.40000000000003"/>
    <n v="146.39999999999998"/>
  </r>
  <r>
    <x v="1"/>
    <x v="3"/>
    <x v="1"/>
    <m/>
    <s v=""/>
    <n v="0"/>
    <s v=""/>
    <s v=""/>
    <s v=""/>
    <s v=""/>
    <s v=""/>
    <n v="13.599999999999966"/>
    <n v="39.399999999999977"/>
    <n v="59.199999999999989"/>
    <n v="77.599999999999966"/>
    <n v="76.800000000000011"/>
  </r>
  <r>
    <x v="1"/>
    <x v="3"/>
    <x v="1"/>
    <m/>
    <s v=""/>
    <n v="0"/>
    <s v=""/>
    <s v=""/>
    <s v=""/>
    <s v=""/>
    <s v=""/>
    <n v="1.2000000000000455"/>
    <n v="15.599999999999966"/>
    <n v="41.60000000000008"/>
    <n v="55"/>
    <n v="55.200000000000045"/>
  </r>
  <r>
    <x v="1"/>
    <x v="3"/>
    <x v="1"/>
    <m/>
    <s v=""/>
    <n v="0"/>
    <s v=""/>
    <s v=""/>
    <s v=""/>
    <s v=""/>
    <s v=""/>
    <n v="14.999999999999943"/>
    <n v="38.199999999999932"/>
    <n v="54"/>
    <n v="66.399999999999977"/>
    <n v="72.799999999999955"/>
  </r>
  <r>
    <x v="1"/>
    <x v="3"/>
    <x v="1"/>
    <m/>
    <s v=""/>
    <n v="0"/>
    <s v=""/>
    <s v=""/>
    <s v=""/>
    <s v=""/>
    <s v=""/>
    <n v="7.5999999999998522"/>
    <n v="31.39999999999992"/>
    <n v="58.199999999999932"/>
    <n v="67.199999999999932"/>
    <n v="76.800000000000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1">
  <location ref="A3:DZ19" firstHeaderRow="1" firstDataRow="5" firstDataCol="1"/>
  <pivotFields count="35">
    <pivotField axis="axisRow" showAll="0" defaultSubtotal="0">
      <items count="13">
        <item x="0"/>
        <item x="1"/>
        <item x="2"/>
        <item x="3"/>
        <item x="4"/>
        <item x="5"/>
        <item x="6"/>
        <item x="7"/>
        <item h="1" x="12"/>
        <item x="8"/>
        <item x="9"/>
        <item x="10"/>
        <item x="11"/>
      </items>
    </pivotField>
    <pivotField axis="axisCol" showAll="0">
      <items count="66">
        <item x="0"/>
        <item x="32"/>
        <item x="1"/>
        <item x="33"/>
        <item x="2"/>
        <item x="34"/>
        <item x="3"/>
        <item x="35"/>
        <item x="4"/>
        <item x="36"/>
        <item x="5"/>
        <item x="37"/>
        <item x="6"/>
        <item x="38"/>
        <item x="7"/>
        <item x="39"/>
        <item x="8"/>
        <item x="40"/>
        <item x="9"/>
        <item x="41"/>
        <item x="10"/>
        <item x="42"/>
        <item x="11"/>
        <item x="43"/>
        <item x="12"/>
        <item x="44"/>
        <item x="13"/>
        <item x="45"/>
        <item x="14"/>
        <item x="63"/>
        <item x="15"/>
        <item x="46"/>
        <item x="16"/>
        <item x="47"/>
        <item x="17"/>
        <item x="48"/>
        <item x="18"/>
        <item x="49"/>
        <item x="19"/>
        <item x="50"/>
        <item x="20"/>
        <item x="51"/>
        <item x="21"/>
        <item x="52"/>
        <item x="22"/>
        <item x="53"/>
        <item x="23"/>
        <item x="54"/>
        <item x="24"/>
        <item x="55"/>
        <item x="25"/>
        <item x="56"/>
        <item x="26"/>
        <item x="57"/>
        <item x="27"/>
        <item x="58"/>
        <item x="28"/>
        <item x="59"/>
        <item x="29"/>
        <item x="60"/>
        <item x="30"/>
        <item x="61"/>
        <item x="31"/>
        <item x="62"/>
        <item x="64"/>
        <item t="default"/>
      </items>
    </pivotField>
    <pivotField showAll="0" defaultSubtotal="0">
      <items count="3">
        <item x="0"/>
        <item x="1"/>
        <item x="2"/>
      </items>
    </pivotField>
    <pivotField axis="axisCol" showAll="0" defaultSubtotal="0">
      <items count="5">
        <item x="3"/>
        <item x="1"/>
        <item x="2"/>
        <item x="0"/>
        <item x="4"/>
      </items>
    </pivotField>
    <pivotField axis="axisCol" showAll="0" defaultSubtotal="0">
      <items count="3">
        <item x="0"/>
        <item x="1"/>
        <item x="2"/>
      </items>
    </pivotField>
    <pivotField axis="axisCol" showAll="0" defaultSubtotal="0">
      <items count="3">
        <item x="0"/>
        <item x="1"/>
        <item x="2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</rowItems>
  <colFields count="4">
    <field x="1"/>
    <field x="4"/>
    <field x="5"/>
    <field x="3"/>
  </colFields>
  <colItems count="129">
    <i>
      <x/>
      <x/>
      <x/>
      <x v="3"/>
    </i>
    <i t="default">
      <x/>
    </i>
    <i>
      <x v="1"/>
      <x/>
      <x v="1"/>
      <x v="3"/>
    </i>
    <i t="default">
      <x v="1"/>
    </i>
    <i>
      <x v="2"/>
      <x v="1"/>
      <x v="1"/>
      <x v="3"/>
    </i>
    <i t="default">
      <x v="2"/>
    </i>
    <i>
      <x v="3"/>
      <x v="1"/>
      <x/>
      <x v="3"/>
    </i>
    <i t="default">
      <x v="3"/>
    </i>
    <i>
      <x v="4"/>
      <x/>
      <x v="1"/>
      <x v="1"/>
    </i>
    <i t="default">
      <x v="4"/>
    </i>
    <i>
      <x v="5"/>
      <x/>
      <x/>
      <x v="1"/>
    </i>
    <i t="default">
      <x v="5"/>
    </i>
    <i>
      <x v="6"/>
      <x v="1"/>
      <x/>
      <x v="1"/>
    </i>
    <i t="default">
      <x v="6"/>
    </i>
    <i>
      <x v="7"/>
      <x v="1"/>
      <x v="1"/>
      <x v="1"/>
    </i>
    <i t="default">
      <x v="7"/>
    </i>
    <i>
      <x v="8"/>
      <x/>
      <x/>
      <x v="2"/>
    </i>
    <i t="default">
      <x v="8"/>
    </i>
    <i>
      <x v="9"/>
      <x/>
      <x v="1"/>
      <x v="2"/>
    </i>
    <i t="default">
      <x v="9"/>
    </i>
    <i>
      <x v="10"/>
      <x/>
      <x/>
      <x/>
    </i>
    <i t="default">
      <x v="10"/>
    </i>
    <i>
      <x v="11"/>
      <x/>
      <x v="1"/>
      <x/>
    </i>
    <i t="default">
      <x v="11"/>
    </i>
    <i>
      <x v="12"/>
      <x v="1"/>
      <x v="1"/>
      <x/>
    </i>
    <i t="default">
      <x v="12"/>
    </i>
    <i>
      <x v="13"/>
      <x v="1"/>
      <x/>
      <x/>
    </i>
    <i t="default">
      <x v="13"/>
    </i>
    <i>
      <x v="14"/>
      <x v="1"/>
      <x/>
      <x v="2"/>
    </i>
    <i t="default">
      <x v="14"/>
    </i>
    <i>
      <x v="15"/>
      <x v="1"/>
      <x v="1"/>
      <x v="2"/>
    </i>
    <i t="default">
      <x v="15"/>
    </i>
    <i>
      <x v="16"/>
      <x v="1"/>
      <x v="1"/>
      <x v="3"/>
    </i>
    <i t="default">
      <x v="16"/>
    </i>
    <i>
      <x v="17"/>
      <x v="1"/>
      <x/>
      <x v="3"/>
    </i>
    <i t="default">
      <x v="17"/>
    </i>
    <i>
      <x v="18"/>
      <x v="1"/>
      <x v="1"/>
      <x/>
    </i>
    <i t="default">
      <x v="18"/>
    </i>
    <i>
      <x v="19"/>
      <x v="1"/>
      <x/>
      <x/>
    </i>
    <i t="default">
      <x v="19"/>
    </i>
    <i>
      <x v="20"/>
      <x/>
      <x v="1"/>
      <x v="2"/>
    </i>
    <i t="default">
      <x v="20"/>
    </i>
    <i>
      <x v="21"/>
      <x/>
      <x/>
      <x v="2"/>
    </i>
    <i t="default">
      <x v="21"/>
    </i>
    <i>
      <x v="22"/>
      <x v="1"/>
      <x/>
      <x v="1"/>
    </i>
    <i t="default">
      <x v="22"/>
    </i>
    <i>
      <x v="23"/>
      <x v="1"/>
      <x v="1"/>
      <x v="1"/>
    </i>
    <i t="default">
      <x v="23"/>
    </i>
    <i>
      <x v="24"/>
      <x/>
      <x v="1"/>
      <x v="3"/>
    </i>
    <i t="default">
      <x v="24"/>
    </i>
    <i>
      <x v="25"/>
      <x/>
      <x/>
      <x v="3"/>
    </i>
    <i t="default">
      <x v="25"/>
    </i>
    <i>
      <x v="26"/>
      <x/>
      <x v="1"/>
      <x v="1"/>
    </i>
    <i t="default">
      <x v="26"/>
    </i>
    <i>
      <x v="27"/>
      <x/>
      <x/>
      <x v="1"/>
    </i>
    <i t="default">
      <x v="27"/>
    </i>
    <i>
      <x v="28"/>
      <x v="1"/>
      <x/>
      <x v="2"/>
    </i>
    <i t="default">
      <x v="28"/>
    </i>
    <i>
      <x v="29"/>
      <x v="1"/>
      <x v="1"/>
      <x v="2"/>
    </i>
    <i t="default">
      <x v="29"/>
    </i>
    <i>
      <x v="30"/>
      <x/>
      <x/>
      <x/>
    </i>
    <i t="default">
      <x v="30"/>
    </i>
    <i>
      <x v="31"/>
      <x/>
      <x v="1"/>
      <x/>
    </i>
    <i t="default">
      <x v="31"/>
    </i>
    <i>
      <x v="32"/>
      <x v="1"/>
      <x/>
      <x/>
    </i>
    <i t="default">
      <x v="32"/>
    </i>
    <i>
      <x v="33"/>
      <x v="1"/>
      <x v="1"/>
      <x/>
    </i>
    <i t="default">
      <x v="33"/>
    </i>
    <i>
      <x v="34"/>
      <x/>
      <x v="1"/>
      <x v="2"/>
    </i>
    <i t="default">
      <x v="34"/>
    </i>
    <i>
      <x v="35"/>
      <x/>
      <x/>
      <x v="2"/>
    </i>
    <i t="default">
      <x v="35"/>
    </i>
    <i>
      <x v="36"/>
      <x v="1"/>
      <x/>
      <x v="2"/>
    </i>
    <i t="default">
      <x v="36"/>
    </i>
    <i>
      <x v="37"/>
      <x v="1"/>
      <x v="1"/>
      <x v="2"/>
    </i>
    <i t="default">
      <x v="37"/>
    </i>
    <i>
      <x v="38"/>
      <x/>
      <x v="1"/>
      <x v="3"/>
    </i>
    <i t="default">
      <x v="38"/>
    </i>
    <i>
      <x v="39"/>
      <x/>
      <x/>
      <x v="3"/>
    </i>
    <i t="default">
      <x v="39"/>
    </i>
    <i>
      <x v="40"/>
      <x v="1"/>
      <x/>
      <x v="3"/>
    </i>
    <i t="default">
      <x v="40"/>
    </i>
    <i>
      <x v="41"/>
      <x v="1"/>
      <x v="1"/>
      <x v="3"/>
    </i>
    <i t="default">
      <x v="41"/>
    </i>
    <i>
      <x v="42"/>
      <x v="1"/>
      <x/>
      <x v="1"/>
    </i>
    <i t="default">
      <x v="42"/>
    </i>
    <i>
      <x v="43"/>
      <x v="1"/>
      <x v="1"/>
      <x v="1"/>
    </i>
    <i t="default">
      <x v="43"/>
    </i>
    <i>
      <x v="44"/>
      <x/>
      <x/>
      <x/>
    </i>
    <i t="default">
      <x v="44"/>
    </i>
    <i>
      <x v="45"/>
      <x/>
      <x v="1"/>
      <x/>
    </i>
    <i t="default">
      <x v="45"/>
    </i>
    <i>
      <x v="46"/>
      <x/>
      <x/>
      <x v="1"/>
    </i>
    <i t="default">
      <x v="46"/>
    </i>
    <i>
      <x v="47"/>
      <x/>
      <x v="1"/>
      <x v="1"/>
    </i>
    <i t="default">
      <x v="47"/>
    </i>
    <i>
      <x v="48"/>
      <x/>
      <x/>
      <x v="3"/>
    </i>
    <i t="default">
      <x v="48"/>
    </i>
    <i>
      <x v="49"/>
      <x/>
      <x v="1"/>
      <x v="3"/>
    </i>
    <i t="default">
      <x v="49"/>
    </i>
    <i>
      <x v="50"/>
      <x v="1"/>
      <x/>
      <x v="1"/>
    </i>
    <i t="default">
      <x v="50"/>
    </i>
    <i>
      <x v="51"/>
      <x v="1"/>
      <x v="1"/>
      <x v="1"/>
    </i>
    <i t="default">
      <x v="51"/>
    </i>
    <i>
      <x v="52"/>
      <x v="1"/>
      <x/>
      <x v="3"/>
    </i>
    <i t="default">
      <x v="52"/>
    </i>
    <i>
      <x v="53"/>
      <x v="1"/>
      <x v="1"/>
      <x v="3"/>
    </i>
    <i t="default">
      <x v="53"/>
    </i>
    <i>
      <x v="54"/>
      <x/>
      <x v="1"/>
      <x v="2"/>
    </i>
    <i t="default">
      <x v="54"/>
    </i>
    <i>
      <x v="55"/>
      <x/>
      <x/>
      <x v="2"/>
    </i>
    <i t="default">
      <x v="55"/>
    </i>
    <i>
      <x v="56"/>
      <x v="1"/>
      <x v="1"/>
      <x/>
    </i>
    <i t="default">
      <x v="56"/>
    </i>
    <i>
      <x v="57"/>
      <x v="1"/>
      <x/>
      <x/>
    </i>
    <i t="default">
      <x v="57"/>
    </i>
    <i>
      <x v="58"/>
      <x/>
      <x v="1"/>
      <x v="1"/>
    </i>
    <i t="default">
      <x v="58"/>
    </i>
    <i>
      <x v="59"/>
      <x/>
      <x/>
      <x v="1"/>
    </i>
    <i t="default">
      <x v="59"/>
    </i>
    <i>
      <x v="60"/>
      <x/>
      <x/>
      <x/>
    </i>
    <i t="default">
      <x v="60"/>
    </i>
    <i>
      <x v="61"/>
      <x/>
      <x v="1"/>
      <x/>
    </i>
    <i t="default">
      <x v="61"/>
    </i>
    <i>
      <x v="62"/>
      <x v="1"/>
      <x/>
      <x v="2"/>
    </i>
    <i t="default">
      <x v="62"/>
    </i>
    <i>
      <x v="63"/>
      <x v="1"/>
      <x v="1"/>
      <x v="2"/>
    </i>
    <i t="default">
      <x v="63"/>
    </i>
    <i t="grand">
      <x/>
    </i>
  </colItems>
  <dataFields count="1">
    <dataField name="Average of SWC_140-160" fld="27" subtotal="average" baseField="0" baseItem="0"/>
  </dataFields>
  <chartFormats count="64">
    <chartFormat chart="0" format="36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37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37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37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37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37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37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37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37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37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37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38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38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2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38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38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4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38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5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38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3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38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7"/>
          </reference>
          <reference field="3" count="1" selected="0">
            <x v="3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38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8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38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9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38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20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39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21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39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22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39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23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39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24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39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25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39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26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39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27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39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28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39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29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39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40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40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2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40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3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40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4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40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5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40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6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40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7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40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8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40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9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40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0"/>
          </reference>
          <reference field="3" count="1" selected="0">
            <x v="3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41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1"/>
          </reference>
          <reference field="3" count="1" selected="0">
            <x v="3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41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2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41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3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41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4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41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5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41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6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41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7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41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8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41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9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41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0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42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1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42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2"/>
          </reference>
          <reference field="3" count="1" selected="0">
            <x v="3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42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3"/>
          </reference>
          <reference field="3" count="1" selected="0">
            <x v="3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42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4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42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5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42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6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42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7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42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8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42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9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42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6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43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6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43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62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43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63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 chartFormat="6">
  <location ref="R7:AA20" firstHeaderRow="1" firstDataRow="3" firstDataCol="1"/>
  <pivotFields count="15">
    <pivotField compact="0" outline="0" showAll="0"/>
    <pivotField axis="axisCol" compact="0" outline="0" showAll="0" defaultSubtotal="0">
      <items count="4">
        <item x="0"/>
        <item x="1"/>
        <item x="2"/>
        <item x="3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1">
    <field x="-2"/>
  </rowFields>
  <row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rowItems>
  <colFields count="2">
    <field x="1"/>
    <field x="2"/>
  </colFields>
  <colItems count="9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 t="grand">
      <x/>
    </i>
  </colItems>
  <dataFields count="11">
    <dataField name="Average of 6/11/2009" fld="4" subtotal="average" baseField="0" baseItem="0"/>
    <dataField name="Average of 10/11/2009" fld="5" subtotal="average" baseField="0" baseItem="0"/>
    <dataField name="Average of 16/11/2009" fld="6" subtotal="average" baseField="0" baseItem="0"/>
    <dataField name="Average of 20/11/2009" fld="7" subtotal="average" baseField="0" baseItem="0"/>
    <dataField name="Average of 24/11/2009" fld="8" subtotal="average" baseField="0" baseItem="0"/>
    <dataField name="Average of 27/11/2009" fld="9" subtotal="average" baseField="0" baseItem="0"/>
    <dataField name="Average of 4/12/2009" fld="10" subtotal="average" baseField="0" baseItem="0"/>
    <dataField name="Average of 12/12/2009" fld="11" subtotal="average" baseField="0" baseItem="0"/>
    <dataField name="Average of 18/12/2009" fld="12" subtotal="average" baseField="0" baseItem="0"/>
    <dataField name="Average of 28/12/2009" fld="13" subtotal="average" baseField="0" baseItem="0"/>
    <dataField name="Average of 6/01/2010" fld="14" subtotal="average" baseField="0" baseItem="0"/>
  </dataFields>
  <chartFormats count="8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showHeaders="0" compact="0" compactData="0" gridDropZones="1" multipleFieldFilters="0">
  <location ref="A6:P39" firstHeaderRow="1" firstDataRow="2" firstDataCol="4"/>
  <pivotFields count="36">
    <pivotField axis="axisCol" compact="0" numFmtId="14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axis="axisRow" compact="0" outline="0" showAll="0">
      <items count="65">
        <item x="0"/>
        <item x="32"/>
        <item x="1"/>
        <item x="33"/>
        <item x="2"/>
        <item x="34"/>
        <item x="3"/>
        <item x="35"/>
        <item x="4"/>
        <item x="36"/>
        <item x="5"/>
        <item x="37"/>
        <item x="6"/>
        <item x="38"/>
        <item x="7"/>
        <item x="39"/>
        <item x="8"/>
        <item x="40"/>
        <item x="9"/>
        <item x="41"/>
        <item x="10"/>
        <item x="42"/>
        <item x="11"/>
        <item x="43"/>
        <item x="12"/>
        <item x="44"/>
        <item x="13"/>
        <item x="45"/>
        <item x="14"/>
        <item x="63"/>
        <item x="15"/>
        <item x="46"/>
        <item x="16"/>
        <item x="47"/>
        <item x="17"/>
        <item x="48"/>
        <item x="18"/>
        <item x="49"/>
        <item x="19"/>
        <item x="50"/>
        <item x="20"/>
        <item x="51"/>
        <item x="21"/>
        <item x="52"/>
        <item x="22"/>
        <item x="53"/>
        <item x="23"/>
        <item x="54"/>
        <item x="24"/>
        <item x="55"/>
        <item x="25"/>
        <item x="56"/>
        <item x="26"/>
        <item x="57"/>
        <item x="27"/>
        <item x="58"/>
        <item x="28"/>
        <item x="59"/>
        <item x="29"/>
        <item x="60"/>
        <item x="30"/>
        <item x="61"/>
        <item x="31"/>
        <item x="62"/>
        <item t="default"/>
      </items>
    </pivotField>
    <pivotField axis="axisRow" compact="0" outline="0" showAll="0" defaultSubtotal="0">
      <items count="2">
        <item h="1" x="0"/>
        <item x="1"/>
      </items>
    </pivotField>
    <pivotField axis="axisRow" compact="0" outline="0" showAll="0" defaultSubtotal="0">
      <items count="4">
        <item x="3"/>
        <item x="1"/>
        <item x="2"/>
        <item x="0"/>
      </items>
    </pivotField>
    <pivotField axis="axisRow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4">
    <field x="2"/>
    <field x="3"/>
    <field x="4"/>
    <field x="1"/>
  </rowFields>
  <rowItems count="32">
    <i>
      <x v="1"/>
      <x/>
      <x/>
      <x v="11"/>
    </i>
    <i r="3">
      <x v="31"/>
    </i>
    <i r="3">
      <x v="45"/>
    </i>
    <i r="3">
      <x v="61"/>
    </i>
    <i r="2">
      <x v="1"/>
      <x v="12"/>
    </i>
    <i r="3">
      <x v="18"/>
    </i>
    <i r="3">
      <x v="33"/>
    </i>
    <i r="3">
      <x v="56"/>
    </i>
    <i r="1">
      <x v="1"/>
      <x/>
      <x v="4"/>
    </i>
    <i r="3">
      <x v="26"/>
    </i>
    <i r="3">
      <x v="47"/>
    </i>
    <i r="3">
      <x v="58"/>
    </i>
    <i r="2">
      <x v="1"/>
      <x v="7"/>
    </i>
    <i r="3">
      <x v="23"/>
    </i>
    <i r="3">
      <x v="43"/>
    </i>
    <i r="3">
      <x v="51"/>
    </i>
    <i r="1">
      <x v="2"/>
      <x/>
      <x v="9"/>
    </i>
    <i r="3">
      <x v="20"/>
    </i>
    <i r="3">
      <x v="34"/>
    </i>
    <i r="3">
      <x v="54"/>
    </i>
    <i r="2">
      <x v="1"/>
      <x v="15"/>
    </i>
    <i r="3">
      <x v="29"/>
    </i>
    <i r="3">
      <x v="37"/>
    </i>
    <i r="3">
      <x v="63"/>
    </i>
    <i r="1">
      <x v="3"/>
      <x/>
      <x v="1"/>
    </i>
    <i r="3">
      <x v="24"/>
    </i>
    <i r="3">
      <x v="38"/>
    </i>
    <i r="3">
      <x v="49"/>
    </i>
    <i r="2">
      <x v="1"/>
      <x v="2"/>
    </i>
    <i r="3">
      <x v="16"/>
    </i>
    <i r="3">
      <x v="41"/>
    </i>
    <i r="3">
      <x v="53"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Average of total SWC" fld="35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12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X2:AG17" firstHeaderRow="1" firstDataRow="4" firstDataCol="1"/>
  <pivotFields count="16">
    <pivotField axis="axisCol" showAll="0">
      <items count="3">
        <item x="0"/>
        <item x="1"/>
        <item t="default"/>
      </items>
    </pivotField>
    <pivotField axis="axisCol" showAll="0">
      <items count="5">
        <item h="1" x="0"/>
        <item h="1" x="1"/>
        <item h="1"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3">
    <field x="0"/>
    <field x="1"/>
    <field x="2"/>
  </colFields>
  <colItems count="9">
    <i>
      <x/>
      <x v="3"/>
      <x/>
    </i>
    <i r="2">
      <x v="1"/>
    </i>
    <i t="default" r="1">
      <x v="3"/>
    </i>
    <i t="default">
      <x/>
    </i>
    <i>
      <x v="1"/>
      <x v="3"/>
      <x/>
    </i>
    <i r="2">
      <x v="1"/>
    </i>
    <i t="default" r="1">
      <x v="3"/>
    </i>
    <i t="default">
      <x v="1"/>
    </i>
    <i t="grand">
      <x/>
    </i>
  </colItems>
  <dataFields count="12">
    <dataField name="Average of 23/10/2009" fld="4" subtotal="average" baseField="0" baseItem="0"/>
    <dataField name="Average of 6/11/2009" fld="5" subtotal="average" baseField="0" baseItem="0"/>
    <dataField name="Average of 10/11/2009" fld="6" subtotal="average" baseField="0" baseItem="0"/>
    <dataField name="Average of 16/11/2009" fld="7" subtotal="average" baseField="0" baseItem="0"/>
    <dataField name="Average of 20/11/2009" fld="8" subtotal="average" baseField="0" baseItem="0"/>
    <dataField name="Average of 24/11/2009" fld="9" subtotal="average" baseField="0" baseItem="0"/>
    <dataField name="Average of 27/11/2009" fld="10" subtotal="average" baseField="0" baseItem="0"/>
    <dataField name="Average of 4/12/2009" fld="11" subtotal="average" baseField="0" baseItem="0"/>
    <dataField name="Average of 12/12/2009" fld="12" subtotal="average" baseField="0" baseItem="0"/>
    <dataField name="Average of 18/12/2009" fld="13" subtotal="average" baseField="0" baseItem="0"/>
    <dataField name="Average of 28/12/2009" fld="14" subtotal="average" baseField="0" baseItem="0"/>
    <dataField name="Average of 6/01/2010" fld="15" subtotal="average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1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2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showError="1" updatedVersion="3" minRefreshableVersion="3" showCalcMbrs="0" useAutoFormatting="1" rowGrandTotals="0" colGrandTotals="0" itemPrintTitles="1" createdVersion="3" indent="0" compact="0" compactData="0" gridDropZones="1" multipleFieldFilters="0">
  <location ref="B4:Q69" firstHeaderRow="1" firstDataRow="2" firstDataCol="4"/>
  <pivotFields count="36">
    <pivotField axis="axisCol" compact="0" numFmtId="14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m="1" x="12"/>
        <item x="11"/>
        <item t="default"/>
      </items>
    </pivotField>
    <pivotField axis="axisRow" compact="0" outline="0" showAll="0">
      <items count="65">
        <item x="0"/>
        <item x="32"/>
        <item x="1"/>
        <item x="33"/>
        <item x="2"/>
        <item x="34"/>
        <item x="3"/>
        <item x="35"/>
        <item x="4"/>
        <item x="36"/>
        <item x="5"/>
        <item x="37"/>
        <item x="6"/>
        <item x="38"/>
        <item x="7"/>
        <item x="39"/>
        <item x="8"/>
        <item x="40"/>
        <item x="9"/>
        <item x="41"/>
        <item x="10"/>
        <item x="42"/>
        <item x="11"/>
        <item x="43"/>
        <item x="12"/>
        <item x="44"/>
        <item x="13"/>
        <item x="45"/>
        <item x="14"/>
        <item x="63"/>
        <item x="15"/>
        <item x="46"/>
        <item x="16"/>
        <item x="47"/>
        <item x="17"/>
        <item x="48"/>
        <item x="18"/>
        <item x="49"/>
        <item x="19"/>
        <item x="50"/>
        <item x="20"/>
        <item x="51"/>
        <item x="21"/>
        <item x="52"/>
        <item x="22"/>
        <item x="53"/>
        <item x="23"/>
        <item x="54"/>
        <item x="24"/>
        <item x="55"/>
        <item x="25"/>
        <item x="56"/>
        <item x="26"/>
        <item x="57"/>
        <item x="27"/>
        <item x="58"/>
        <item x="28"/>
        <item x="59"/>
        <item x="29"/>
        <item x="60"/>
        <item x="30"/>
        <item x="61"/>
        <item x="31"/>
        <item x="62"/>
        <item t="default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4">
        <item x="3"/>
        <item x="1"/>
        <item x="2"/>
        <item x="0"/>
      </items>
    </pivotField>
    <pivotField axis="axisRow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4">
    <field x="2"/>
    <field x="3"/>
    <field x="4"/>
    <field x="1"/>
  </rowFields>
  <rowItems count="64">
    <i>
      <x/>
      <x/>
      <x/>
      <x v="11"/>
    </i>
    <i r="3">
      <x v="31"/>
    </i>
    <i r="3">
      <x v="45"/>
    </i>
    <i r="3">
      <x v="61"/>
    </i>
    <i r="2">
      <x v="1"/>
      <x v="12"/>
    </i>
    <i r="3">
      <x v="18"/>
    </i>
    <i r="3">
      <x v="33"/>
    </i>
    <i r="3">
      <x v="56"/>
    </i>
    <i r="1">
      <x v="1"/>
      <x/>
      <x v="4"/>
    </i>
    <i r="3">
      <x v="26"/>
    </i>
    <i r="3">
      <x v="47"/>
    </i>
    <i r="3">
      <x v="58"/>
    </i>
    <i r="2">
      <x v="1"/>
      <x v="7"/>
    </i>
    <i r="3">
      <x v="23"/>
    </i>
    <i r="3">
      <x v="43"/>
    </i>
    <i r="3">
      <x v="51"/>
    </i>
    <i r="1">
      <x v="2"/>
      <x/>
      <x v="9"/>
    </i>
    <i r="3">
      <x v="20"/>
    </i>
    <i r="3">
      <x v="34"/>
    </i>
    <i r="3">
      <x v="54"/>
    </i>
    <i r="2">
      <x v="1"/>
      <x v="15"/>
    </i>
    <i r="3">
      <x v="29"/>
    </i>
    <i r="3">
      <x v="37"/>
    </i>
    <i r="3">
      <x v="63"/>
    </i>
    <i r="1">
      <x v="3"/>
      <x/>
      <x v="1"/>
    </i>
    <i r="3">
      <x v="24"/>
    </i>
    <i r="3">
      <x v="38"/>
    </i>
    <i r="3">
      <x v="49"/>
    </i>
    <i r="2">
      <x v="1"/>
      <x v="2"/>
    </i>
    <i r="3">
      <x v="16"/>
    </i>
    <i r="3">
      <x v="41"/>
    </i>
    <i r="3">
      <x v="53"/>
    </i>
    <i>
      <x v="1"/>
      <x/>
      <x/>
      <x v="10"/>
    </i>
    <i r="3">
      <x v="30"/>
    </i>
    <i r="3">
      <x v="44"/>
    </i>
    <i r="3">
      <x v="60"/>
    </i>
    <i r="2">
      <x v="1"/>
      <x v="13"/>
    </i>
    <i r="3">
      <x v="19"/>
    </i>
    <i r="3">
      <x v="32"/>
    </i>
    <i r="3">
      <x v="57"/>
    </i>
    <i r="1">
      <x v="1"/>
      <x/>
      <x v="5"/>
    </i>
    <i r="3">
      <x v="27"/>
    </i>
    <i r="3">
      <x v="46"/>
    </i>
    <i r="3">
      <x v="59"/>
    </i>
    <i r="2">
      <x v="1"/>
      <x v="6"/>
    </i>
    <i r="3">
      <x v="22"/>
    </i>
    <i r="3">
      <x v="42"/>
    </i>
    <i r="3">
      <x v="50"/>
    </i>
    <i r="1">
      <x v="2"/>
      <x/>
      <x v="8"/>
    </i>
    <i r="3">
      <x v="21"/>
    </i>
    <i r="3">
      <x v="35"/>
    </i>
    <i r="3">
      <x v="55"/>
    </i>
    <i r="2">
      <x v="1"/>
      <x v="14"/>
    </i>
    <i r="3">
      <x v="28"/>
    </i>
    <i r="3">
      <x v="36"/>
    </i>
    <i r="3">
      <x v="62"/>
    </i>
    <i r="1">
      <x v="3"/>
      <x/>
      <x/>
    </i>
    <i r="3">
      <x v="25"/>
    </i>
    <i r="3">
      <x v="39"/>
    </i>
    <i r="3">
      <x v="48"/>
    </i>
    <i r="2">
      <x v="1"/>
      <x v="3"/>
    </i>
    <i r="3">
      <x v="17"/>
    </i>
    <i r="3">
      <x v="40"/>
    </i>
    <i r="3">
      <x v="52"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</colItems>
  <dataFields count="1">
    <dataField name="Average of total SWC" fld="35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574"/>
  <sheetViews>
    <sheetView workbookViewId="0">
      <pane xSplit="2" ySplit="1" topLeftCell="X551" activePane="bottomRight" state="frozen"/>
      <selection pane="topRight" activeCell="C1" sqref="C1"/>
      <selection pane="bottomLeft" activeCell="A2" sqref="A2"/>
      <selection pane="bottomRight" activeCell="A511" sqref="A511:A574"/>
    </sheetView>
  </sheetViews>
  <sheetFormatPr defaultRowHeight="15"/>
  <cols>
    <col min="1" max="1" width="10.7109375" bestFit="1" customWidth="1"/>
  </cols>
  <sheetData>
    <row r="1" spans="1:36">
      <c r="A1" t="s">
        <v>0</v>
      </c>
      <c r="B1" t="s">
        <v>7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19</v>
      </c>
      <c r="I1" t="s">
        <v>18</v>
      </c>
      <c r="J1" t="s">
        <v>8</v>
      </c>
      <c r="K1" t="s">
        <v>9</v>
      </c>
      <c r="L1" s="2" t="s">
        <v>19</v>
      </c>
      <c r="M1" s="2" t="s">
        <v>1</v>
      </c>
      <c r="N1" s="2" t="s">
        <v>19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>
        <v>160</v>
      </c>
      <c r="U1" s="2">
        <v>140</v>
      </c>
      <c r="V1" s="2">
        <v>120</v>
      </c>
      <c r="W1" s="2">
        <v>100</v>
      </c>
      <c r="X1" s="2">
        <v>80</v>
      </c>
      <c r="Y1" s="2">
        <v>60</v>
      </c>
      <c r="Z1" s="2">
        <v>40</v>
      </c>
      <c r="AA1" s="3">
        <v>20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61</v>
      </c>
    </row>
    <row r="2" spans="1:36">
      <c r="A2" s="1">
        <f t="shared" ref="A2:A33" si="0">DATE(2000+O2,P2,Q2)</f>
        <v>40109</v>
      </c>
      <c r="B2">
        <v>1</v>
      </c>
      <c r="C2" t="str">
        <f>VLOOKUP(B2,'treatment structure'!$A$2:$I$65,9,FALSE)</f>
        <v>150N</v>
      </c>
      <c r="D2" t="str">
        <f>VLOOKUP(B2,'treatment structure'!$A$2:$I$65,7,FALSE)</f>
        <v>Sherwood</v>
      </c>
      <c r="E2" t="str">
        <f>VLOOKUP(B2,'treatment structure'!$A$2:$I$65,8,FALSE)</f>
        <v>dry</v>
      </c>
      <c r="F2" t="str">
        <f>VLOOKUP(B2,'treatment structure'!$A$2:$I$65,9,FALSE)</f>
        <v>150N</v>
      </c>
      <c r="G2">
        <f>VLOOKUP(B2,'treatment structure'!$A$2:$I$65,2,FALSE)</f>
        <v>1</v>
      </c>
      <c r="H2">
        <v>1503</v>
      </c>
      <c r="I2">
        <v>7540</v>
      </c>
      <c r="J2">
        <v>21.48</v>
      </c>
      <c r="K2">
        <v>-6.78</v>
      </c>
      <c r="L2">
        <v>561</v>
      </c>
      <c r="M2">
        <v>1</v>
      </c>
      <c r="N2">
        <v>3</v>
      </c>
      <c r="O2">
        <v>9</v>
      </c>
      <c r="P2">
        <v>10</v>
      </c>
      <c r="Q2">
        <v>23</v>
      </c>
      <c r="R2">
        <v>13</v>
      </c>
      <c r="S2">
        <v>32</v>
      </c>
      <c r="T2">
        <v>25.4</v>
      </c>
      <c r="U2">
        <v>28.4</v>
      </c>
      <c r="V2">
        <v>29.4</v>
      </c>
      <c r="W2">
        <v>21.4</v>
      </c>
      <c r="X2">
        <v>20.9</v>
      </c>
      <c r="Y2">
        <v>26.5</v>
      </c>
      <c r="Z2">
        <v>29.6</v>
      </c>
      <c r="AA2">
        <v>26.6</v>
      </c>
      <c r="AB2">
        <f>T2-6.78-$K2</f>
        <v>25.4</v>
      </c>
      <c r="AC2">
        <f t="shared" ref="AC2:AH2" si="1">U2-6.78-$K2</f>
        <v>28.4</v>
      </c>
      <c r="AD2">
        <f t="shared" si="1"/>
        <v>29.4</v>
      </c>
      <c r="AE2">
        <f t="shared" si="1"/>
        <v>21.4</v>
      </c>
      <c r="AF2">
        <f t="shared" si="1"/>
        <v>20.9</v>
      </c>
      <c r="AG2">
        <f t="shared" si="1"/>
        <v>26.5</v>
      </c>
      <c r="AH2">
        <f t="shared" si="1"/>
        <v>29.6</v>
      </c>
      <c r="AI2">
        <f>AA2</f>
        <v>26.6</v>
      </c>
      <c r="AJ2">
        <f>IF(AI2="","",SUM(AB2:AI2)*2)</f>
        <v>416.4</v>
      </c>
    </row>
    <row r="3" spans="1:36">
      <c r="A3" s="1">
        <f t="shared" si="0"/>
        <v>40109</v>
      </c>
      <c r="B3">
        <v>3</v>
      </c>
      <c r="C3" t="str">
        <f>VLOOKUP(B3,'treatment structure'!$A$2:$I$65,9,FALSE)</f>
        <v>nil</v>
      </c>
      <c r="D3" t="str">
        <f>VLOOKUP(B3,'treatment structure'!$A$2:$I$65,7,FALSE)</f>
        <v>Sherwood</v>
      </c>
      <c r="E3" t="str">
        <f>VLOOKUP(B3,'treatment structure'!$A$2:$I$65,8,FALSE)</f>
        <v>irr</v>
      </c>
      <c r="F3" t="str">
        <f>VLOOKUP(B3,'treatment structure'!$A$2:$I$65,9,FALSE)</f>
        <v>nil</v>
      </c>
      <c r="G3">
        <f>VLOOKUP(B3,'treatment structure'!$A$2:$I$65,2,FALSE)</f>
        <v>1</v>
      </c>
      <c r="H3">
        <f>H2</f>
        <v>1503</v>
      </c>
      <c r="I3">
        <f t="shared" ref="I3:K3" si="2">I2</f>
        <v>7540</v>
      </c>
      <c r="J3">
        <f t="shared" si="2"/>
        <v>21.48</v>
      </c>
      <c r="K3">
        <f t="shared" si="2"/>
        <v>-6.78</v>
      </c>
      <c r="L3">
        <v>560</v>
      </c>
      <c r="M3">
        <v>2</v>
      </c>
      <c r="N3">
        <v>3</v>
      </c>
      <c r="O3">
        <v>9</v>
      </c>
      <c r="P3">
        <v>10</v>
      </c>
      <c r="Q3">
        <v>23</v>
      </c>
      <c r="R3">
        <v>13</v>
      </c>
      <c r="S3">
        <v>31</v>
      </c>
      <c r="T3">
        <v>18.600000000000001</v>
      </c>
      <c r="U3">
        <v>19.399999999999999</v>
      </c>
      <c r="V3">
        <v>14.6</v>
      </c>
      <c r="W3">
        <v>18.5</v>
      </c>
      <c r="X3">
        <v>22.6</v>
      </c>
      <c r="Y3">
        <v>28.3</v>
      </c>
      <c r="Z3">
        <v>26.4</v>
      </c>
      <c r="AA3">
        <v>26.1</v>
      </c>
      <c r="AB3">
        <f t="shared" ref="AB3:AB66" si="3">T3-6.78-$K3</f>
        <v>18.600000000000001</v>
      </c>
      <c r="AC3">
        <f t="shared" ref="AC3:AC66" si="4">U3-6.78-$K3</f>
        <v>19.399999999999999</v>
      </c>
      <c r="AD3">
        <f t="shared" ref="AD3:AD66" si="5">V3-6.78-$K3</f>
        <v>14.6</v>
      </c>
      <c r="AE3">
        <f t="shared" ref="AE3:AE66" si="6">W3-6.78-$K3</f>
        <v>18.5</v>
      </c>
      <c r="AF3">
        <f t="shared" ref="AF3:AF66" si="7">X3-6.78-$K3</f>
        <v>22.6</v>
      </c>
      <c r="AG3">
        <f t="shared" ref="AG3:AG66" si="8">Y3-6.78-$K3</f>
        <v>28.3</v>
      </c>
      <c r="AH3">
        <f t="shared" ref="AH3:AH66" si="9">Z3-6.78-$K3</f>
        <v>26.4</v>
      </c>
      <c r="AI3">
        <f t="shared" ref="AI3:AI66" si="10">AA3</f>
        <v>26.1</v>
      </c>
      <c r="AJ3">
        <f t="shared" ref="AJ3:AJ66" si="11">IF(AI3="","",SUM(AB3:AI3)*2)</f>
        <v>348.99999999999994</v>
      </c>
    </row>
    <row r="4" spans="1:36">
      <c r="A4" s="1">
        <f t="shared" si="0"/>
        <v>40109</v>
      </c>
      <c r="B4">
        <v>5</v>
      </c>
      <c r="C4" t="str">
        <f>VLOOKUP(B4,'treatment structure'!$A$2:$I$65,9,FALSE)</f>
        <v>nil</v>
      </c>
      <c r="D4" t="str">
        <f>VLOOKUP(B4,'treatment structure'!$A$2:$I$65,7,FALSE)</f>
        <v>Dash</v>
      </c>
      <c r="E4" t="str">
        <f>VLOOKUP(B4,'treatment structure'!$A$2:$I$65,8,FALSE)</f>
        <v>dry</v>
      </c>
      <c r="F4" t="str">
        <f>VLOOKUP(B4,'treatment structure'!$A$2:$I$65,9,FALSE)</f>
        <v>nil</v>
      </c>
      <c r="G4">
        <f>VLOOKUP(B4,'treatment structure'!$A$2:$I$65,2,FALSE)</f>
        <v>1</v>
      </c>
      <c r="H4">
        <f t="shared" ref="H4:H33" si="12">H3</f>
        <v>1503</v>
      </c>
      <c r="I4">
        <f t="shared" ref="I4:I33" si="13">I3</f>
        <v>7540</v>
      </c>
      <c r="J4">
        <f t="shared" ref="J4:J33" si="14">J3</f>
        <v>21.48</v>
      </c>
      <c r="K4">
        <f t="shared" ref="K4:K33" si="15">K3</f>
        <v>-6.78</v>
      </c>
      <c r="L4">
        <v>559</v>
      </c>
      <c r="M4">
        <v>3</v>
      </c>
      <c r="N4">
        <v>3</v>
      </c>
      <c r="O4">
        <v>9</v>
      </c>
      <c r="P4">
        <v>10</v>
      </c>
      <c r="Q4">
        <v>23</v>
      </c>
      <c r="R4">
        <v>13</v>
      </c>
      <c r="S4">
        <v>44</v>
      </c>
      <c r="T4">
        <v>17</v>
      </c>
      <c r="U4">
        <v>11.7</v>
      </c>
      <c r="V4">
        <v>26.2</v>
      </c>
      <c r="W4">
        <v>26.7</v>
      </c>
      <c r="X4">
        <v>25.6</v>
      </c>
      <c r="Y4">
        <v>29</v>
      </c>
      <c r="Z4">
        <v>27.6</v>
      </c>
      <c r="AA4">
        <v>27.2</v>
      </c>
      <c r="AB4">
        <f t="shared" si="3"/>
        <v>17</v>
      </c>
      <c r="AC4">
        <f t="shared" si="4"/>
        <v>11.7</v>
      </c>
      <c r="AD4">
        <f t="shared" si="5"/>
        <v>26.2</v>
      </c>
      <c r="AE4">
        <f t="shared" si="6"/>
        <v>26.7</v>
      </c>
      <c r="AF4">
        <f t="shared" si="7"/>
        <v>25.6</v>
      </c>
      <c r="AG4">
        <f t="shared" si="8"/>
        <v>29</v>
      </c>
      <c r="AH4">
        <f t="shared" si="9"/>
        <v>27.6</v>
      </c>
      <c r="AI4">
        <f t="shared" si="10"/>
        <v>27.2</v>
      </c>
      <c r="AJ4">
        <f t="shared" si="11"/>
        <v>381.99999999999994</v>
      </c>
    </row>
    <row r="5" spans="1:36">
      <c r="A5" s="1">
        <f t="shared" si="0"/>
        <v>40109</v>
      </c>
      <c r="B5">
        <v>7</v>
      </c>
      <c r="C5" t="str">
        <f>VLOOKUP(B5,'treatment structure'!$A$2:$I$65,9,FALSE)</f>
        <v>150N</v>
      </c>
      <c r="D5" t="str">
        <f>VLOOKUP(B5,'treatment structure'!$A$2:$I$65,7,FALSE)</f>
        <v>Dash</v>
      </c>
      <c r="E5" t="str">
        <f>VLOOKUP(B5,'treatment structure'!$A$2:$I$65,8,FALSE)</f>
        <v>irr</v>
      </c>
      <c r="F5" t="str">
        <f>VLOOKUP(B5,'treatment structure'!$A$2:$I$65,9,FALSE)</f>
        <v>150N</v>
      </c>
      <c r="G5">
        <f>VLOOKUP(B5,'treatment structure'!$A$2:$I$65,2,FALSE)</f>
        <v>1</v>
      </c>
      <c r="H5">
        <f t="shared" si="12"/>
        <v>1503</v>
      </c>
      <c r="I5">
        <f t="shared" si="13"/>
        <v>7540</v>
      </c>
      <c r="J5">
        <f t="shared" si="14"/>
        <v>21.48</v>
      </c>
      <c r="K5">
        <f t="shared" si="15"/>
        <v>-6.78</v>
      </c>
      <c r="L5">
        <v>558</v>
      </c>
      <c r="M5">
        <v>4</v>
      </c>
      <c r="N5">
        <v>3</v>
      </c>
      <c r="O5">
        <v>9</v>
      </c>
      <c r="P5">
        <v>10</v>
      </c>
      <c r="Q5">
        <v>23</v>
      </c>
      <c r="R5">
        <v>13</v>
      </c>
      <c r="S5">
        <v>41</v>
      </c>
      <c r="T5">
        <v>23.8</v>
      </c>
      <c r="U5">
        <v>24.9</v>
      </c>
      <c r="V5">
        <v>29.3</v>
      </c>
      <c r="W5">
        <v>31.5</v>
      </c>
      <c r="X5">
        <v>26.1</v>
      </c>
      <c r="Y5">
        <v>29.6</v>
      </c>
      <c r="Z5">
        <v>26.6</v>
      </c>
      <c r="AA5">
        <v>25</v>
      </c>
      <c r="AB5">
        <f t="shared" si="3"/>
        <v>23.8</v>
      </c>
      <c r="AC5">
        <f t="shared" si="4"/>
        <v>24.9</v>
      </c>
      <c r="AD5">
        <f t="shared" si="5"/>
        <v>29.3</v>
      </c>
      <c r="AE5">
        <f t="shared" si="6"/>
        <v>31.5</v>
      </c>
      <c r="AF5">
        <f t="shared" si="7"/>
        <v>26.1</v>
      </c>
      <c r="AG5">
        <f t="shared" si="8"/>
        <v>29.6</v>
      </c>
      <c r="AH5">
        <f t="shared" si="9"/>
        <v>26.6</v>
      </c>
      <c r="AI5">
        <f t="shared" si="10"/>
        <v>25</v>
      </c>
      <c r="AJ5">
        <f t="shared" si="11"/>
        <v>433.59999999999997</v>
      </c>
    </row>
    <row r="6" spans="1:36">
      <c r="A6" s="1">
        <f t="shared" si="0"/>
        <v>40109</v>
      </c>
      <c r="B6">
        <v>9</v>
      </c>
      <c r="C6" t="str">
        <f>VLOOKUP(B6,'treatment structure'!$A$2:$I$65,9,FALSE)</f>
        <v>150N</v>
      </c>
      <c r="D6" t="str">
        <f>VLOOKUP(B6,'treatment structure'!$A$2:$I$65,7,FALSE)</f>
        <v>Omaka</v>
      </c>
      <c r="E6" t="str">
        <f>VLOOKUP(B6,'treatment structure'!$A$2:$I$65,8,FALSE)</f>
        <v>dry</v>
      </c>
      <c r="F6" t="str">
        <f>VLOOKUP(B6,'treatment structure'!$A$2:$I$65,9,FALSE)</f>
        <v>150N</v>
      </c>
      <c r="G6">
        <f>VLOOKUP(B6,'treatment structure'!$A$2:$I$65,2,FALSE)</f>
        <v>1</v>
      </c>
      <c r="H6">
        <f t="shared" si="12"/>
        <v>1503</v>
      </c>
      <c r="I6">
        <f t="shared" si="13"/>
        <v>7540</v>
      </c>
      <c r="J6">
        <f t="shared" si="14"/>
        <v>21.48</v>
      </c>
      <c r="K6">
        <f t="shared" si="15"/>
        <v>-6.78</v>
      </c>
      <c r="L6">
        <v>557</v>
      </c>
      <c r="M6">
        <v>5</v>
      </c>
      <c r="N6">
        <v>3</v>
      </c>
      <c r="O6">
        <v>9</v>
      </c>
      <c r="P6">
        <v>10</v>
      </c>
      <c r="Q6">
        <v>23</v>
      </c>
      <c r="R6">
        <v>13</v>
      </c>
      <c r="S6">
        <v>54</v>
      </c>
      <c r="T6">
        <v>28.2</v>
      </c>
      <c r="U6">
        <v>22.8</v>
      </c>
      <c r="V6">
        <v>23</v>
      </c>
      <c r="W6">
        <v>29.1</v>
      </c>
      <c r="X6">
        <v>29.8</v>
      </c>
      <c r="Y6">
        <v>27.1</v>
      </c>
      <c r="Z6">
        <v>26.4</v>
      </c>
      <c r="AA6">
        <v>25.4</v>
      </c>
      <c r="AB6">
        <f t="shared" si="3"/>
        <v>28.2</v>
      </c>
      <c r="AC6">
        <f t="shared" si="4"/>
        <v>22.8</v>
      </c>
      <c r="AD6">
        <f t="shared" si="5"/>
        <v>23</v>
      </c>
      <c r="AE6">
        <f t="shared" si="6"/>
        <v>29.1</v>
      </c>
      <c r="AF6">
        <f t="shared" si="7"/>
        <v>29.8</v>
      </c>
      <c r="AG6">
        <f t="shared" si="8"/>
        <v>27.1</v>
      </c>
      <c r="AH6">
        <f t="shared" si="9"/>
        <v>26.4</v>
      </c>
      <c r="AI6">
        <f t="shared" si="10"/>
        <v>25.4</v>
      </c>
      <c r="AJ6">
        <f t="shared" si="11"/>
        <v>423.6</v>
      </c>
    </row>
    <row r="7" spans="1:36">
      <c r="A7" s="1">
        <f t="shared" si="0"/>
        <v>40109</v>
      </c>
      <c r="B7">
        <v>11</v>
      </c>
      <c r="C7" t="str">
        <f>VLOOKUP(B7,'treatment structure'!$A$2:$I$65,9,FALSE)</f>
        <v>150N</v>
      </c>
      <c r="D7" t="str">
        <f>VLOOKUP(B7,'treatment structure'!$A$2:$I$65,7,FALSE)</f>
        <v>CR125</v>
      </c>
      <c r="E7" t="str">
        <f>VLOOKUP(B7,'treatment structure'!$A$2:$I$65,8,FALSE)</f>
        <v>dry</v>
      </c>
      <c r="F7" t="str">
        <f>VLOOKUP(B7,'treatment structure'!$A$2:$I$65,9,FALSE)</f>
        <v>150N</v>
      </c>
      <c r="G7">
        <f>VLOOKUP(B7,'treatment structure'!$A$2:$I$65,2,FALSE)</f>
        <v>1</v>
      </c>
      <c r="H7">
        <f t="shared" si="12"/>
        <v>1503</v>
      </c>
      <c r="I7">
        <f t="shared" si="13"/>
        <v>7540</v>
      </c>
      <c r="J7">
        <f t="shared" si="14"/>
        <v>21.48</v>
      </c>
      <c r="K7">
        <f t="shared" si="15"/>
        <v>-6.78</v>
      </c>
      <c r="L7">
        <v>556</v>
      </c>
      <c r="M7">
        <v>6</v>
      </c>
      <c r="N7">
        <v>3</v>
      </c>
      <c r="O7">
        <v>9</v>
      </c>
      <c r="P7">
        <v>10</v>
      </c>
      <c r="Q7">
        <v>23</v>
      </c>
      <c r="R7">
        <v>13</v>
      </c>
      <c r="S7">
        <v>51</v>
      </c>
      <c r="T7">
        <v>32.9</v>
      </c>
      <c r="U7">
        <v>31.8</v>
      </c>
      <c r="V7">
        <v>29.1</v>
      </c>
      <c r="W7">
        <v>27.7</v>
      </c>
      <c r="X7">
        <v>26.8</v>
      </c>
      <c r="Y7">
        <v>26.7</v>
      </c>
      <c r="Z7">
        <v>27.9</v>
      </c>
      <c r="AA7">
        <v>0</v>
      </c>
      <c r="AB7">
        <f t="shared" si="3"/>
        <v>32.9</v>
      </c>
      <c r="AC7">
        <f t="shared" si="4"/>
        <v>31.8</v>
      </c>
      <c r="AD7">
        <f t="shared" si="5"/>
        <v>29.1</v>
      </c>
      <c r="AE7">
        <f t="shared" si="6"/>
        <v>27.7</v>
      </c>
      <c r="AF7">
        <f t="shared" si="7"/>
        <v>26.8</v>
      </c>
      <c r="AG7">
        <f t="shared" si="8"/>
        <v>26.7</v>
      </c>
      <c r="AH7">
        <f t="shared" si="9"/>
        <v>27.9</v>
      </c>
      <c r="AJ7" t="str">
        <f t="shared" si="11"/>
        <v/>
      </c>
    </row>
    <row r="8" spans="1:36">
      <c r="A8" s="1">
        <f t="shared" si="0"/>
        <v>40109</v>
      </c>
      <c r="B8">
        <v>13</v>
      </c>
      <c r="C8" t="str">
        <f>VLOOKUP(B8,'treatment structure'!$A$2:$I$65,9,FALSE)</f>
        <v>nil</v>
      </c>
      <c r="D8" t="str">
        <f>VLOOKUP(B8,'treatment structure'!$A$2:$I$65,7,FALSE)</f>
        <v>CR125</v>
      </c>
      <c r="E8" t="str">
        <f>VLOOKUP(B8,'treatment structure'!$A$2:$I$65,8,FALSE)</f>
        <v>irr</v>
      </c>
      <c r="F8" t="str">
        <f>VLOOKUP(B8,'treatment structure'!$A$2:$I$65,9,FALSE)</f>
        <v>nil</v>
      </c>
      <c r="G8">
        <f>VLOOKUP(B8,'treatment structure'!$A$2:$I$65,2,FALSE)</f>
        <v>1</v>
      </c>
      <c r="H8">
        <f t="shared" si="12"/>
        <v>1503</v>
      </c>
      <c r="I8">
        <f t="shared" si="13"/>
        <v>7540</v>
      </c>
      <c r="J8">
        <f t="shared" si="14"/>
        <v>21.48</v>
      </c>
      <c r="K8">
        <f t="shared" si="15"/>
        <v>-6.78</v>
      </c>
      <c r="L8">
        <v>555</v>
      </c>
      <c r="M8">
        <v>7</v>
      </c>
      <c r="N8">
        <v>3</v>
      </c>
      <c r="O8">
        <v>9</v>
      </c>
      <c r="P8">
        <v>10</v>
      </c>
      <c r="Q8">
        <v>23</v>
      </c>
      <c r="R8">
        <v>14</v>
      </c>
      <c r="S8">
        <v>5</v>
      </c>
      <c r="T8">
        <v>7.8</v>
      </c>
      <c r="U8">
        <v>13.9</v>
      </c>
      <c r="V8">
        <v>21.9</v>
      </c>
      <c r="W8">
        <v>15.7</v>
      </c>
      <c r="X8">
        <v>20</v>
      </c>
      <c r="Y8">
        <v>24.6</v>
      </c>
      <c r="Z8">
        <v>27.8</v>
      </c>
      <c r="AA8">
        <v>24</v>
      </c>
      <c r="AB8">
        <f t="shared" si="3"/>
        <v>7.8</v>
      </c>
      <c r="AC8">
        <f t="shared" si="4"/>
        <v>13.9</v>
      </c>
      <c r="AD8">
        <f t="shared" si="5"/>
        <v>21.9</v>
      </c>
      <c r="AE8">
        <f t="shared" si="6"/>
        <v>15.7</v>
      </c>
      <c r="AF8">
        <f t="shared" si="7"/>
        <v>20</v>
      </c>
      <c r="AG8">
        <f t="shared" si="8"/>
        <v>24.6</v>
      </c>
      <c r="AH8">
        <f t="shared" si="9"/>
        <v>27.8</v>
      </c>
      <c r="AI8">
        <f t="shared" si="10"/>
        <v>24</v>
      </c>
      <c r="AJ8">
        <f t="shared" si="11"/>
        <v>311.40000000000003</v>
      </c>
    </row>
    <row r="9" spans="1:36">
      <c r="A9" s="1">
        <f t="shared" si="0"/>
        <v>40109</v>
      </c>
      <c r="B9">
        <v>15</v>
      </c>
      <c r="C9" t="str">
        <f>VLOOKUP(B9,'treatment structure'!$A$2:$I$65,9,FALSE)</f>
        <v>150N</v>
      </c>
      <c r="D9" t="str">
        <f>VLOOKUP(B9,'treatment structure'!$A$2:$I$65,7,FALSE)</f>
        <v>Omaka</v>
      </c>
      <c r="E9" t="str">
        <f>VLOOKUP(B9,'treatment structure'!$A$2:$I$65,8,FALSE)</f>
        <v>irr</v>
      </c>
      <c r="F9" t="str">
        <f>VLOOKUP(B9,'treatment structure'!$A$2:$I$65,9,FALSE)</f>
        <v>150N</v>
      </c>
      <c r="G9">
        <f>VLOOKUP(B9,'treatment structure'!$A$2:$I$65,2,FALSE)</f>
        <v>1</v>
      </c>
      <c r="H9">
        <f t="shared" si="12"/>
        <v>1503</v>
      </c>
      <c r="I9">
        <f t="shared" si="13"/>
        <v>7540</v>
      </c>
      <c r="J9">
        <f t="shared" si="14"/>
        <v>21.48</v>
      </c>
      <c r="K9">
        <f t="shared" si="15"/>
        <v>-6.78</v>
      </c>
      <c r="L9">
        <v>554</v>
      </c>
      <c r="M9">
        <v>8</v>
      </c>
      <c r="N9">
        <v>3</v>
      </c>
      <c r="O9">
        <v>9</v>
      </c>
      <c r="P9">
        <v>10</v>
      </c>
      <c r="Q9">
        <v>23</v>
      </c>
      <c r="R9">
        <v>14</v>
      </c>
      <c r="S9">
        <v>10</v>
      </c>
      <c r="T9">
        <v>34.6</v>
      </c>
      <c r="U9">
        <v>26.9</v>
      </c>
      <c r="V9">
        <v>26.5</v>
      </c>
      <c r="W9">
        <v>28.6</v>
      </c>
      <c r="X9">
        <v>25.3</v>
      </c>
      <c r="Y9">
        <v>25.2</v>
      </c>
      <c r="Z9">
        <v>26.1</v>
      </c>
      <c r="AA9">
        <v>26.6</v>
      </c>
      <c r="AB9">
        <f t="shared" si="3"/>
        <v>34.6</v>
      </c>
      <c r="AC9">
        <f t="shared" si="4"/>
        <v>26.9</v>
      </c>
      <c r="AD9">
        <f t="shared" si="5"/>
        <v>26.5</v>
      </c>
      <c r="AE9">
        <f t="shared" si="6"/>
        <v>28.6</v>
      </c>
      <c r="AF9">
        <f t="shared" si="7"/>
        <v>25.3</v>
      </c>
      <c r="AG9">
        <f t="shared" si="8"/>
        <v>25.2</v>
      </c>
      <c r="AH9">
        <f t="shared" si="9"/>
        <v>26.1</v>
      </c>
      <c r="AI9">
        <f t="shared" si="10"/>
        <v>26.6</v>
      </c>
      <c r="AJ9">
        <f t="shared" si="11"/>
        <v>439.59999999999997</v>
      </c>
    </row>
    <row r="10" spans="1:36">
      <c r="A10" s="1">
        <f t="shared" si="0"/>
        <v>40109</v>
      </c>
      <c r="B10">
        <v>17</v>
      </c>
      <c r="C10" t="str">
        <f>VLOOKUP(B10,'treatment structure'!$A$2:$I$65,9,FALSE)</f>
        <v>nil</v>
      </c>
      <c r="D10" t="str">
        <f>VLOOKUP(B10,'treatment structure'!$A$2:$I$65,7,FALSE)</f>
        <v>Sherwood</v>
      </c>
      <c r="E10" t="str">
        <f>VLOOKUP(B10,'treatment structure'!$A$2:$I$65,8,FALSE)</f>
        <v>irr</v>
      </c>
      <c r="F10" t="str">
        <f>VLOOKUP(B10,'treatment structure'!$A$2:$I$65,9,FALSE)</f>
        <v>nil</v>
      </c>
      <c r="G10">
        <f>VLOOKUP(B10,'treatment structure'!$A$2:$I$65,2,FALSE)</f>
        <v>2</v>
      </c>
      <c r="H10">
        <f t="shared" si="12"/>
        <v>1503</v>
      </c>
      <c r="I10">
        <f t="shared" si="13"/>
        <v>7540</v>
      </c>
      <c r="J10">
        <f t="shared" si="14"/>
        <v>21.48</v>
      </c>
      <c r="K10">
        <f t="shared" si="15"/>
        <v>-6.78</v>
      </c>
      <c r="L10">
        <v>553</v>
      </c>
      <c r="M10">
        <v>9</v>
      </c>
      <c r="N10">
        <v>3</v>
      </c>
      <c r="O10">
        <v>9</v>
      </c>
      <c r="P10">
        <v>10</v>
      </c>
      <c r="Q10">
        <v>23</v>
      </c>
      <c r="R10">
        <v>14</v>
      </c>
      <c r="S10">
        <v>15</v>
      </c>
      <c r="T10">
        <v>23</v>
      </c>
      <c r="U10">
        <v>33.299999999999997</v>
      </c>
      <c r="V10">
        <v>29.2</v>
      </c>
      <c r="W10">
        <v>20.6</v>
      </c>
      <c r="X10">
        <v>28.9</v>
      </c>
      <c r="Y10">
        <v>23.5</v>
      </c>
      <c r="Z10">
        <v>22.3</v>
      </c>
      <c r="AB10">
        <f t="shared" si="3"/>
        <v>23</v>
      </c>
      <c r="AC10">
        <f t="shared" si="4"/>
        <v>33.299999999999997</v>
      </c>
      <c r="AD10">
        <f t="shared" si="5"/>
        <v>29.2</v>
      </c>
      <c r="AE10">
        <f t="shared" si="6"/>
        <v>20.6</v>
      </c>
      <c r="AF10">
        <f t="shared" si="7"/>
        <v>28.9</v>
      </c>
      <c r="AG10">
        <f t="shared" si="8"/>
        <v>23.5</v>
      </c>
      <c r="AH10">
        <f t="shared" si="9"/>
        <v>22.3</v>
      </c>
      <c r="AJ10" t="str">
        <f t="shared" si="11"/>
        <v/>
      </c>
    </row>
    <row r="11" spans="1:36">
      <c r="A11" s="1">
        <f t="shared" si="0"/>
        <v>40109</v>
      </c>
      <c r="B11">
        <v>19</v>
      </c>
      <c r="C11" t="str">
        <f>VLOOKUP(B11,'treatment structure'!$A$2:$I$65,9,FALSE)</f>
        <v>nil</v>
      </c>
      <c r="D11" t="str">
        <f>VLOOKUP(B11,'treatment structure'!$A$2:$I$65,7,FALSE)</f>
        <v>CR125</v>
      </c>
      <c r="E11" t="str">
        <f>VLOOKUP(B11,'treatment structure'!$A$2:$I$65,8,FALSE)</f>
        <v>irr</v>
      </c>
      <c r="F11" t="str">
        <f>VLOOKUP(B11,'treatment structure'!$A$2:$I$65,9,FALSE)</f>
        <v>nil</v>
      </c>
      <c r="G11">
        <f>VLOOKUP(B11,'treatment structure'!$A$2:$I$65,2,FALSE)</f>
        <v>2</v>
      </c>
      <c r="H11">
        <f t="shared" si="12"/>
        <v>1503</v>
      </c>
      <c r="I11">
        <f t="shared" si="13"/>
        <v>7540</v>
      </c>
      <c r="J11">
        <f t="shared" si="14"/>
        <v>21.48</v>
      </c>
      <c r="K11">
        <f t="shared" si="15"/>
        <v>-6.78</v>
      </c>
      <c r="L11">
        <v>552</v>
      </c>
      <c r="M11">
        <v>10</v>
      </c>
      <c r="N11">
        <v>3</v>
      </c>
      <c r="O11">
        <v>9</v>
      </c>
      <c r="P11">
        <v>10</v>
      </c>
      <c r="Q11">
        <v>23</v>
      </c>
      <c r="R11">
        <v>14</v>
      </c>
      <c r="S11">
        <v>20</v>
      </c>
      <c r="T11">
        <v>25.4</v>
      </c>
      <c r="U11">
        <v>28.6</v>
      </c>
      <c r="V11">
        <v>30.4</v>
      </c>
      <c r="W11">
        <v>26.8</v>
      </c>
      <c r="X11">
        <v>28.4</v>
      </c>
      <c r="Y11">
        <v>25.5</v>
      </c>
      <c r="Z11">
        <v>25.4</v>
      </c>
      <c r="AB11">
        <f t="shared" si="3"/>
        <v>25.4</v>
      </c>
      <c r="AC11">
        <f t="shared" si="4"/>
        <v>28.6</v>
      </c>
      <c r="AD11">
        <f t="shared" si="5"/>
        <v>30.4</v>
      </c>
      <c r="AE11">
        <f t="shared" si="6"/>
        <v>26.8</v>
      </c>
      <c r="AF11">
        <f t="shared" si="7"/>
        <v>28.4</v>
      </c>
      <c r="AG11">
        <f t="shared" si="8"/>
        <v>25.5</v>
      </c>
      <c r="AH11">
        <f t="shared" si="9"/>
        <v>25.4</v>
      </c>
      <c r="AJ11" t="str">
        <f t="shared" si="11"/>
        <v/>
      </c>
    </row>
    <row r="12" spans="1:36">
      <c r="A12" s="1">
        <f t="shared" si="0"/>
        <v>40109</v>
      </c>
      <c r="B12">
        <v>21</v>
      </c>
      <c r="C12" t="str">
        <f>VLOOKUP(B12,'treatment structure'!$A$2:$I$65,9,FALSE)</f>
        <v>nil</v>
      </c>
      <c r="D12" t="str">
        <f>VLOOKUP(B12,'treatment structure'!$A$2:$I$65,7,FALSE)</f>
        <v>Omaka</v>
      </c>
      <c r="E12" t="str">
        <f>VLOOKUP(B12,'treatment structure'!$A$2:$I$65,8,FALSE)</f>
        <v>dry</v>
      </c>
      <c r="F12" t="str">
        <f>VLOOKUP(B12,'treatment structure'!$A$2:$I$65,9,FALSE)</f>
        <v>nil</v>
      </c>
      <c r="G12">
        <f>VLOOKUP(B12,'treatment structure'!$A$2:$I$65,2,FALSE)</f>
        <v>2</v>
      </c>
      <c r="H12">
        <f t="shared" si="12"/>
        <v>1503</v>
      </c>
      <c r="I12">
        <f t="shared" si="13"/>
        <v>7540</v>
      </c>
      <c r="J12">
        <f t="shared" si="14"/>
        <v>21.48</v>
      </c>
      <c r="K12">
        <f t="shared" si="15"/>
        <v>-6.78</v>
      </c>
      <c r="L12">
        <v>551</v>
      </c>
      <c r="M12">
        <v>11</v>
      </c>
      <c r="N12">
        <v>3</v>
      </c>
      <c r="O12">
        <v>9</v>
      </c>
      <c r="P12">
        <v>10</v>
      </c>
      <c r="Q12">
        <v>23</v>
      </c>
      <c r="R12">
        <v>14</v>
      </c>
      <c r="S12">
        <v>25</v>
      </c>
      <c r="T12">
        <v>35.1</v>
      </c>
      <c r="U12">
        <v>32.9</v>
      </c>
      <c r="V12">
        <v>26.6</v>
      </c>
      <c r="W12">
        <v>29.5</v>
      </c>
      <c r="X12">
        <v>26.8</v>
      </c>
      <c r="Y12">
        <v>25.8</v>
      </c>
      <c r="Z12">
        <v>28</v>
      </c>
      <c r="AA12">
        <v>25.7</v>
      </c>
      <c r="AB12">
        <f t="shared" si="3"/>
        <v>35.1</v>
      </c>
      <c r="AC12">
        <f t="shared" si="4"/>
        <v>32.9</v>
      </c>
      <c r="AD12">
        <f t="shared" si="5"/>
        <v>26.6</v>
      </c>
      <c r="AE12">
        <f t="shared" si="6"/>
        <v>29.5</v>
      </c>
      <c r="AF12">
        <f t="shared" si="7"/>
        <v>26.8</v>
      </c>
      <c r="AG12">
        <f t="shared" si="8"/>
        <v>25.8</v>
      </c>
      <c r="AH12">
        <f t="shared" si="9"/>
        <v>28</v>
      </c>
      <c r="AI12">
        <f t="shared" si="10"/>
        <v>25.7</v>
      </c>
      <c r="AJ12">
        <f t="shared" si="11"/>
        <v>460.8</v>
      </c>
    </row>
    <row r="13" spans="1:36">
      <c r="A13" s="1">
        <f t="shared" si="0"/>
        <v>40109</v>
      </c>
      <c r="B13">
        <v>23</v>
      </c>
      <c r="C13" t="str">
        <f>VLOOKUP(B13,'treatment structure'!$A$2:$I$65,9,FALSE)</f>
        <v>150N</v>
      </c>
      <c r="D13" t="str">
        <f>VLOOKUP(B13,'treatment structure'!$A$2:$I$65,7,FALSE)</f>
        <v>Dash</v>
      </c>
      <c r="E13" t="str">
        <f>VLOOKUP(B13,'treatment structure'!$A$2:$I$65,8,FALSE)</f>
        <v>irr</v>
      </c>
      <c r="F13" t="str">
        <f>VLOOKUP(B13,'treatment structure'!$A$2:$I$65,9,FALSE)</f>
        <v>150N</v>
      </c>
      <c r="G13">
        <f>VLOOKUP(B13,'treatment structure'!$A$2:$I$65,2,FALSE)</f>
        <v>2</v>
      </c>
      <c r="H13">
        <f t="shared" si="12"/>
        <v>1503</v>
      </c>
      <c r="I13">
        <f t="shared" si="13"/>
        <v>7540</v>
      </c>
      <c r="J13">
        <f t="shared" si="14"/>
        <v>21.48</v>
      </c>
      <c r="K13">
        <f t="shared" si="15"/>
        <v>-6.78</v>
      </c>
      <c r="L13">
        <v>550</v>
      </c>
      <c r="M13">
        <v>12</v>
      </c>
      <c r="N13">
        <v>3</v>
      </c>
      <c r="O13">
        <v>9</v>
      </c>
      <c r="P13">
        <v>10</v>
      </c>
      <c r="Q13">
        <v>23</v>
      </c>
      <c r="R13">
        <v>14</v>
      </c>
      <c r="S13">
        <v>30</v>
      </c>
      <c r="T13">
        <v>31.4</v>
      </c>
      <c r="U13">
        <v>28.7</v>
      </c>
      <c r="V13">
        <v>28.5</v>
      </c>
      <c r="W13">
        <v>29</v>
      </c>
      <c r="X13">
        <v>28.5</v>
      </c>
      <c r="Y13">
        <v>28.3</v>
      </c>
      <c r="Z13">
        <v>28.9</v>
      </c>
      <c r="AB13">
        <f t="shared" si="3"/>
        <v>31.4</v>
      </c>
      <c r="AC13">
        <f t="shared" si="4"/>
        <v>28.7</v>
      </c>
      <c r="AD13">
        <f t="shared" si="5"/>
        <v>28.5</v>
      </c>
      <c r="AE13">
        <f t="shared" si="6"/>
        <v>29</v>
      </c>
      <c r="AF13">
        <f t="shared" si="7"/>
        <v>28.5</v>
      </c>
      <c r="AG13">
        <f t="shared" si="8"/>
        <v>28.3</v>
      </c>
      <c r="AH13">
        <f t="shared" si="9"/>
        <v>28.9</v>
      </c>
      <c r="AJ13" t="str">
        <f t="shared" si="11"/>
        <v/>
      </c>
    </row>
    <row r="14" spans="1:36">
      <c r="A14" s="1">
        <f t="shared" si="0"/>
        <v>40109</v>
      </c>
      <c r="B14">
        <v>25</v>
      </c>
      <c r="C14" t="str">
        <f>VLOOKUP(B14,'treatment structure'!$A$2:$I$65,9,FALSE)</f>
        <v>nil</v>
      </c>
      <c r="D14" t="str">
        <f>VLOOKUP(B14,'treatment structure'!$A$2:$I$65,7,FALSE)</f>
        <v>Sherwood</v>
      </c>
      <c r="E14" t="str">
        <f>VLOOKUP(B14,'treatment structure'!$A$2:$I$65,8,FALSE)</f>
        <v>dry</v>
      </c>
      <c r="F14" t="str">
        <f>VLOOKUP(B14,'treatment structure'!$A$2:$I$65,9,FALSE)</f>
        <v>nil</v>
      </c>
      <c r="G14">
        <f>VLOOKUP(B14,'treatment structure'!$A$2:$I$65,2,FALSE)</f>
        <v>2</v>
      </c>
      <c r="H14">
        <f t="shared" si="12"/>
        <v>1503</v>
      </c>
      <c r="I14">
        <f t="shared" si="13"/>
        <v>7540</v>
      </c>
      <c r="J14">
        <f t="shared" si="14"/>
        <v>21.48</v>
      </c>
      <c r="K14">
        <f t="shared" si="15"/>
        <v>-6.78</v>
      </c>
      <c r="L14">
        <v>549</v>
      </c>
      <c r="M14">
        <v>13</v>
      </c>
      <c r="N14">
        <v>3</v>
      </c>
      <c r="O14">
        <v>9</v>
      </c>
      <c r="P14">
        <v>10</v>
      </c>
      <c r="Q14">
        <v>23</v>
      </c>
      <c r="R14">
        <v>14</v>
      </c>
      <c r="S14">
        <v>35</v>
      </c>
      <c r="T14">
        <v>31.7</v>
      </c>
      <c r="U14">
        <v>29.7</v>
      </c>
      <c r="V14">
        <v>27.3</v>
      </c>
      <c r="W14">
        <v>22.3</v>
      </c>
      <c r="X14">
        <v>28.4</v>
      </c>
      <c r="Y14">
        <v>28.4</v>
      </c>
      <c r="Z14">
        <v>27.5</v>
      </c>
      <c r="AA14">
        <v>18.600000000000001</v>
      </c>
      <c r="AB14">
        <f t="shared" si="3"/>
        <v>31.7</v>
      </c>
      <c r="AC14">
        <f t="shared" si="4"/>
        <v>29.7</v>
      </c>
      <c r="AD14">
        <f t="shared" si="5"/>
        <v>27.3</v>
      </c>
      <c r="AE14">
        <f t="shared" si="6"/>
        <v>22.3</v>
      </c>
      <c r="AF14">
        <f t="shared" si="7"/>
        <v>28.4</v>
      </c>
      <c r="AG14">
        <f t="shared" si="8"/>
        <v>28.4</v>
      </c>
      <c r="AH14">
        <f t="shared" si="9"/>
        <v>27.5</v>
      </c>
      <c r="AI14">
        <f t="shared" si="10"/>
        <v>18.600000000000001</v>
      </c>
      <c r="AJ14">
        <f t="shared" si="11"/>
        <v>427.8</v>
      </c>
    </row>
    <row r="15" spans="1:36">
      <c r="A15" s="1">
        <f t="shared" si="0"/>
        <v>40109</v>
      </c>
      <c r="B15">
        <v>27</v>
      </c>
      <c r="C15" t="str">
        <f>VLOOKUP(B15,'treatment structure'!$A$2:$I$65,9,FALSE)</f>
        <v>nil</v>
      </c>
      <c r="D15" t="str">
        <f>VLOOKUP(B15,'treatment structure'!$A$2:$I$65,7,FALSE)</f>
        <v>Dash</v>
      </c>
      <c r="E15" t="str">
        <f>VLOOKUP(B15,'treatment structure'!$A$2:$I$65,8,FALSE)</f>
        <v>dry</v>
      </c>
      <c r="F15" t="str">
        <f>VLOOKUP(B15,'treatment structure'!$A$2:$I$65,9,FALSE)</f>
        <v>nil</v>
      </c>
      <c r="G15">
        <f>VLOOKUP(B15,'treatment structure'!$A$2:$I$65,2,FALSE)</f>
        <v>2</v>
      </c>
      <c r="H15">
        <f t="shared" si="12"/>
        <v>1503</v>
      </c>
      <c r="I15">
        <f t="shared" si="13"/>
        <v>7540</v>
      </c>
      <c r="J15">
        <f t="shared" si="14"/>
        <v>21.48</v>
      </c>
      <c r="K15">
        <f t="shared" si="15"/>
        <v>-6.78</v>
      </c>
      <c r="L15">
        <v>548</v>
      </c>
      <c r="M15">
        <v>13</v>
      </c>
      <c r="N15">
        <v>3</v>
      </c>
      <c r="O15">
        <v>9</v>
      </c>
      <c r="P15">
        <v>10</v>
      </c>
      <c r="Q15">
        <v>23</v>
      </c>
      <c r="R15">
        <v>14</v>
      </c>
      <c r="S15">
        <v>40</v>
      </c>
      <c r="T15">
        <v>23.6</v>
      </c>
      <c r="U15">
        <v>25.3</v>
      </c>
      <c r="V15">
        <v>34</v>
      </c>
      <c r="W15">
        <v>29.4</v>
      </c>
      <c r="X15">
        <v>28.1</v>
      </c>
      <c r="Y15">
        <v>26</v>
      </c>
      <c r="Z15">
        <v>26.2</v>
      </c>
      <c r="AA15">
        <v>21.2</v>
      </c>
      <c r="AB15">
        <f t="shared" si="3"/>
        <v>23.6</v>
      </c>
      <c r="AC15">
        <f t="shared" si="4"/>
        <v>25.3</v>
      </c>
      <c r="AD15">
        <f t="shared" si="5"/>
        <v>34</v>
      </c>
      <c r="AE15">
        <f t="shared" si="6"/>
        <v>29.4</v>
      </c>
      <c r="AF15">
        <f t="shared" si="7"/>
        <v>28.1</v>
      </c>
      <c r="AG15">
        <f t="shared" si="8"/>
        <v>26</v>
      </c>
      <c r="AH15">
        <f t="shared" si="9"/>
        <v>26.2</v>
      </c>
      <c r="AI15">
        <f t="shared" si="10"/>
        <v>21.2</v>
      </c>
      <c r="AJ15">
        <f t="shared" si="11"/>
        <v>427.59999999999997</v>
      </c>
    </row>
    <row r="16" spans="1:36">
      <c r="A16" s="1">
        <f t="shared" si="0"/>
        <v>40109</v>
      </c>
      <c r="B16">
        <v>29</v>
      </c>
      <c r="C16" t="str">
        <f>VLOOKUP(B16,'treatment structure'!$A$2:$I$65,9,FALSE)</f>
        <v>150N</v>
      </c>
      <c r="D16" t="str">
        <f>VLOOKUP(B16,'treatment structure'!$A$2:$I$65,7,FALSE)</f>
        <v>Omaka</v>
      </c>
      <c r="E16" t="str">
        <f>VLOOKUP(B16,'treatment structure'!$A$2:$I$65,8,FALSE)</f>
        <v>irr</v>
      </c>
      <c r="F16" t="str">
        <f>VLOOKUP(B16,'treatment structure'!$A$2:$I$65,9,FALSE)</f>
        <v>150N</v>
      </c>
      <c r="G16">
        <f>VLOOKUP(B16,'treatment structure'!$A$2:$I$65,2,FALSE)</f>
        <v>2</v>
      </c>
      <c r="H16">
        <f t="shared" si="12"/>
        <v>1503</v>
      </c>
      <c r="I16">
        <f t="shared" si="13"/>
        <v>7540</v>
      </c>
      <c r="J16">
        <f t="shared" si="14"/>
        <v>21.48</v>
      </c>
      <c r="K16">
        <f t="shared" si="15"/>
        <v>-6.78</v>
      </c>
      <c r="L16">
        <v>547</v>
      </c>
      <c r="M16">
        <v>15</v>
      </c>
      <c r="N16">
        <v>3</v>
      </c>
      <c r="O16">
        <v>9</v>
      </c>
      <c r="P16">
        <v>10</v>
      </c>
      <c r="Q16">
        <v>23</v>
      </c>
      <c r="R16">
        <v>14</v>
      </c>
      <c r="S16">
        <v>45</v>
      </c>
      <c r="T16">
        <v>19.7</v>
      </c>
      <c r="U16">
        <v>30.1</v>
      </c>
      <c r="V16">
        <v>34.5</v>
      </c>
      <c r="W16">
        <v>29.9</v>
      </c>
      <c r="X16">
        <v>29.8</v>
      </c>
      <c r="Y16">
        <v>24.5</v>
      </c>
      <c r="Z16">
        <v>27.2</v>
      </c>
      <c r="AB16">
        <f t="shared" si="3"/>
        <v>19.7</v>
      </c>
      <c r="AC16">
        <f t="shared" si="4"/>
        <v>30.1</v>
      </c>
      <c r="AD16">
        <f t="shared" si="5"/>
        <v>34.5</v>
      </c>
      <c r="AE16">
        <f t="shared" si="6"/>
        <v>29.9</v>
      </c>
      <c r="AF16">
        <f t="shared" si="7"/>
        <v>29.8</v>
      </c>
      <c r="AG16">
        <f t="shared" si="8"/>
        <v>24.5</v>
      </c>
      <c r="AH16">
        <f t="shared" si="9"/>
        <v>27.2</v>
      </c>
      <c r="AJ16" t="str">
        <f t="shared" si="11"/>
        <v/>
      </c>
    </row>
    <row r="17" spans="1:36">
      <c r="A17" s="1">
        <f t="shared" si="0"/>
        <v>40109</v>
      </c>
      <c r="B17">
        <v>31</v>
      </c>
      <c r="C17" t="str">
        <f>VLOOKUP(B17,'treatment structure'!$A$2:$I$65,9,FALSE)</f>
        <v>150N</v>
      </c>
      <c r="D17" t="str">
        <f>VLOOKUP(B17,'treatment structure'!$A$2:$I$65,7,FALSE)</f>
        <v>CR125</v>
      </c>
      <c r="E17" t="str">
        <f>VLOOKUP(B17,'treatment structure'!$A$2:$I$65,8,FALSE)</f>
        <v>dry</v>
      </c>
      <c r="F17" t="str">
        <f>VLOOKUP(B17,'treatment structure'!$A$2:$I$65,9,FALSE)</f>
        <v>150N</v>
      </c>
      <c r="G17">
        <f>VLOOKUP(B17,'treatment structure'!$A$2:$I$65,2,FALSE)</f>
        <v>2</v>
      </c>
      <c r="H17">
        <f t="shared" si="12"/>
        <v>1503</v>
      </c>
      <c r="I17">
        <f t="shared" si="13"/>
        <v>7540</v>
      </c>
      <c r="J17">
        <f t="shared" si="14"/>
        <v>21.48</v>
      </c>
      <c r="K17">
        <f t="shared" si="15"/>
        <v>-6.78</v>
      </c>
      <c r="L17">
        <v>546</v>
      </c>
      <c r="M17">
        <v>16</v>
      </c>
      <c r="N17">
        <v>3</v>
      </c>
      <c r="O17">
        <v>9</v>
      </c>
      <c r="P17">
        <v>10</v>
      </c>
      <c r="Q17">
        <v>23</v>
      </c>
      <c r="R17">
        <v>14</v>
      </c>
      <c r="S17">
        <v>51</v>
      </c>
      <c r="T17">
        <v>25.5</v>
      </c>
      <c r="U17">
        <v>19.899999999999999</v>
      </c>
      <c r="V17">
        <v>19.7</v>
      </c>
      <c r="W17">
        <v>28.1</v>
      </c>
      <c r="X17">
        <v>24</v>
      </c>
      <c r="Y17">
        <v>23.9</v>
      </c>
      <c r="Z17">
        <v>27.4</v>
      </c>
      <c r="AA17">
        <v>24.3</v>
      </c>
      <c r="AB17">
        <f t="shared" si="3"/>
        <v>25.5</v>
      </c>
      <c r="AC17">
        <f t="shared" si="4"/>
        <v>19.899999999999999</v>
      </c>
      <c r="AD17">
        <f t="shared" si="5"/>
        <v>19.7</v>
      </c>
      <c r="AE17">
        <f t="shared" si="6"/>
        <v>28.1</v>
      </c>
      <c r="AF17">
        <f t="shared" si="7"/>
        <v>24</v>
      </c>
      <c r="AG17">
        <f t="shared" si="8"/>
        <v>23.9</v>
      </c>
      <c r="AH17">
        <f t="shared" si="9"/>
        <v>27.4</v>
      </c>
      <c r="AI17">
        <f t="shared" si="10"/>
        <v>24.3</v>
      </c>
      <c r="AJ17">
        <f t="shared" si="11"/>
        <v>385.6</v>
      </c>
    </row>
    <row r="18" spans="1:36">
      <c r="A18" s="1">
        <f t="shared" si="0"/>
        <v>40109</v>
      </c>
      <c r="B18">
        <v>33</v>
      </c>
      <c r="C18" t="str">
        <f>VLOOKUP(B18,'treatment structure'!$A$2:$I$65,9,FALSE)</f>
        <v>150N</v>
      </c>
      <c r="D18" t="str">
        <f>VLOOKUP(B18,'treatment structure'!$A$2:$I$65,7,FALSE)</f>
        <v>CR125</v>
      </c>
      <c r="E18" t="str">
        <f>VLOOKUP(B18,'treatment structure'!$A$2:$I$65,8,FALSE)</f>
        <v>irr</v>
      </c>
      <c r="F18" t="str">
        <f>VLOOKUP(B18,'treatment structure'!$A$2:$I$65,9,FALSE)</f>
        <v>150N</v>
      </c>
      <c r="G18">
        <f>VLOOKUP(B18,'treatment structure'!$A$2:$I$65,2,FALSE)</f>
        <v>3</v>
      </c>
      <c r="H18">
        <f t="shared" si="12"/>
        <v>1503</v>
      </c>
      <c r="I18">
        <f t="shared" si="13"/>
        <v>7540</v>
      </c>
      <c r="J18">
        <f t="shared" si="14"/>
        <v>21.48</v>
      </c>
      <c r="K18">
        <f t="shared" si="15"/>
        <v>-6.78</v>
      </c>
      <c r="L18">
        <v>545</v>
      </c>
      <c r="M18">
        <v>17</v>
      </c>
      <c r="N18">
        <v>3</v>
      </c>
      <c r="O18">
        <v>9</v>
      </c>
      <c r="P18">
        <v>10</v>
      </c>
      <c r="Q18">
        <v>23</v>
      </c>
      <c r="R18">
        <v>14</v>
      </c>
      <c r="S18">
        <v>56</v>
      </c>
      <c r="T18">
        <v>38.1</v>
      </c>
      <c r="U18">
        <v>34.6</v>
      </c>
      <c r="V18">
        <v>31.7</v>
      </c>
      <c r="W18">
        <v>31.6</v>
      </c>
      <c r="X18">
        <v>23.8</v>
      </c>
      <c r="Y18">
        <v>26.3</v>
      </c>
      <c r="Z18">
        <v>27.6</v>
      </c>
      <c r="AB18">
        <f t="shared" si="3"/>
        <v>38.1</v>
      </c>
      <c r="AC18">
        <f t="shared" si="4"/>
        <v>34.6</v>
      </c>
      <c r="AD18">
        <f t="shared" si="5"/>
        <v>31.7</v>
      </c>
      <c r="AE18">
        <f t="shared" si="6"/>
        <v>31.6</v>
      </c>
      <c r="AF18">
        <f t="shared" si="7"/>
        <v>23.8</v>
      </c>
      <c r="AG18">
        <f t="shared" si="8"/>
        <v>26.3</v>
      </c>
      <c r="AH18">
        <f t="shared" si="9"/>
        <v>27.6</v>
      </c>
      <c r="AJ18" t="str">
        <f t="shared" si="11"/>
        <v/>
      </c>
    </row>
    <row r="19" spans="1:36">
      <c r="A19" s="1">
        <f t="shared" si="0"/>
        <v>40109</v>
      </c>
      <c r="B19">
        <v>35</v>
      </c>
      <c r="C19" t="str">
        <f>VLOOKUP(B19,'treatment structure'!$A$2:$I$65,9,FALSE)</f>
        <v>nil</v>
      </c>
      <c r="D19" t="str">
        <f>VLOOKUP(B19,'treatment structure'!$A$2:$I$65,7,FALSE)</f>
        <v>Omaka</v>
      </c>
      <c r="E19" t="str">
        <f>VLOOKUP(B19,'treatment structure'!$A$2:$I$65,8,FALSE)</f>
        <v>dry</v>
      </c>
      <c r="F19" t="str">
        <f>VLOOKUP(B19,'treatment structure'!$A$2:$I$65,9,FALSE)</f>
        <v>nil</v>
      </c>
      <c r="G19">
        <f>VLOOKUP(B19,'treatment structure'!$A$2:$I$65,2,FALSE)</f>
        <v>3</v>
      </c>
      <c r="H19">
        <f t="shared" si="12"/>
        <v>1503</v>
      </c>
      <c r="I19">
        <f t="shared" si="13"/>
        <v>7540</v>
      </c>
      <c r="J19">
        <f t="shared" si="14"/>
        <v>21.48</v>
      </c>
      <c r="K19">
        <f t="shared" si="15"/>
        <v>-6.78</v>
      </c>
      <c r="L19">
        <v>544</v>
      </c>
      <c r="M19">
        <v>18</v>
      </c>
      <c r="N19">
        <v>3</v>
      </c>
      <c r="O19">
        <v>9</v>
      </c>
      <c r="P19">
        <v>10</v>
      </c>
      <c r="Q19">
        <v>23</v>
      </c>
      <c r="R19">
        <v>15</v>
      </c>
      <c r="S19">
        <v>1</v>
      </c>
      <c r="T19">
        <v>28.4</v>
      </c>
      <c r="U19">
        <v>23.4</v>
      </c>
      <c r="V19">
        <v>30.2</v>
      </c>
      <c r="W19">
        <v>29</v>
      </c>
      <c r="X19">
        <v>27.6</v>
      </c>
      <c r="Y19">
        <v>25.7</v>
      </c>
      <c r="Z19">
        <v>26.6</v>
      </c>
      <c r="AA19">
        <v>24.3</v>
      </c>
      <c r="AB19">
        <f t="shared" si="3"/>
        <v>28.4</v>
      </c>
      <c r="AC19">
        <f t="shared" si="4"/>
        <v>23.4</v>
      </c>
      <c r="AD19">
        <f t="shared" si="5"/>
        <v>30.2</v>
      </c>
      <c r="AE19">
        <f t="shared" si="6"/>
        <v>29</v>
      </c>
      <c r="AF19">
        <f t="shared" si="7"/>
        <v>27.6</v>
      </c>
      <c r="AG19">
        <f t="shared" si="8"/>
        <v>25.7</v>
      </c>
      <c r="AH19">
        <f t="shared" si="9"/>
        <v>26.6</v>
      </c>
      <c r="AI19">
        <f t="shared" si="10"/>
        <v>24.3</v>
      </c>
      <c r="AJ19">
        <f t="shared" si="11"/>
        <v>430.4</v>
      </c>
    </row>
    <row r="20" spans="1:36">
      <c r="A20" s="1">
        <f t="shared" si="0"/>
        <v>40109</v>
      </c>
      <c r="B20">
        <v>37</v>
      </c>
      <c r="C20" t="str">
        <f>VLOOKUP(B20,'treatment structure'!$A$2:$I$65,9,FALSE)</f>
        <v>150N</v>
      </c>
      <c r="D20" t="str">
        <f>VLOOKUP(B20,'treatment structure'!$A$2:$I$65,7,FALSE)</f>
        <v>Omaka</v>
      </c>
      <c r="E20" t="str">
        <f>VLOOKUP(B20,'treatment structure'!$A$2:$I$65,8,FALSE)</f>
        <v>irr</v>
      </c>
      <c r="F20" t="str">
        <f>VLOOKUP(B20,'treatment structure'!$A$2:$I$65,9,FALSE)</f>
        <v>150N</v>
      </c>
      <c r="G20">
        <f>VLOOKUP(B20,'treatment structure'!$A$2:$I$65,2,FALSE)</f>
        <v>3</v>
      </c>
      <c r="H20">
        <f t="shared" si="12"/>
        <v>1503</v>
      </c>
      <c r="I20">
        <f t="shared" si="13"/>
        <v>7540</v>
      </c>
      <c r="J20">
        <f t="shared" si="14"/>
        <v>21.48</v>
      </c>
      <c r="K20">
        <f t="shared" si="15"/>
        <v>-6.78</v>
      </c>
      <c r="L20">
        <v>543</v>
      </c>
      <c r="M20">
        <v>19</v>
      </c>
      <c r="N20">
        <v>3</v>
      </c>
      <c r="O20">
        <v>9</v>
      </c>
      <c r="P20">
        <v>10</v>
      </c>
      <c r="Q20">
        <v>23</v>
      </c>
      <c r="R20">
        <v>15</v>
      </c>
      <c r="S20">
        <v>6</v>
      </c>
      <c r="T20">
        <v>23.9</v>
      </c>
      <c r="U20">
        <v>19</v>
      </c>
      <c r="V20">
        <v>16.2</v>
      </c>
      <c r="W20">
        <v>26.4</v>
      </c>
      <c r="X20">
        <v>22.5</v>
      </c>
      <c r="Y20">
        <v>27.1</v>
      </c>
      <c r="Z20">
        <v>26.6</v>
      </c>
      <c r="AB20">
        <f t="shared" si="3"/>
        <v>23.9</v>
      </c>
      <c r="AC20">
        <f t="shared" si="4"/>
        <v>19</v>
      </c>
      <c r="AD20">
        <f t="shared" si="5"/>
        <v>16.2</v>
      </c>
      <c r="AE20">
        <f t="shared" si="6"/>
        <v>26.4</v>
      </c>
      <c r="AF20">
        <f t="shared" si="7"/>
        <v>22.5</v>
      </c>
      <c r="AG20">
        <f t="shared" si="8"/>
        <v>27.1</v>
      </c>
      <c r="AH20">
        <f t="shared" si="9"/>
        <v>26.6</v>
      </c>
      <c r="AJ20" t="str">
        <f t="shared" si="11"/>
        <v/>
      </c>
    </row>
    <row r="21" spans="1:36">
      <c r="A21" s="1">
        <f t="shared" si="0"/>
        <v>40109</v>
      </c>
      <c r="B21">
        <v>39</v>
      </c>
      <c r="C21" t="str">
        <f>VLOOKUP(B21,'treatment structure'!$A$2:$I$65,9,FALSE)</f>
        <v>nil</v>
      </c>
      <c r="D21" t="str">
        <f>VLOOKUP(B21,'treatment structure'!$A$2:$I$65,7,FALSE)</f>
        <v>Sherwood</v>
      </c>
      <c r="E21" t="str">
        <f>VLOOKUP(B21,'treatment structure'!$A$2:$I$65,8,FALSE)</f>
        <v>dry</v>
      </c>
      <c r="F21" t="str">
        <f>VLOOKUP(B21,'treatment structure'!$A$2:$I$65,9,FALSE)</f>
        <v>nil</v>
      </c>
      <c r="G21">
        <f>VLOOKUP(B21,'treatment structure'!$A$2:$I$65,2,FALSE)</f>
        <v>3</v>
      </c>
      <c r="H21">
        <f t="shared" si="12"/>
        <v>1503</v>
      </c>
      <c r="I21">
        <f t="shared" si="13"/>
        <v>7540</v>
      </c>
      <c r="J21">
        <f t="shared" si="14"/>
        <v>21.48</v>
      </c>
      <c r="K21">
        <f t="shared" si="15"/>
        <v>-6.78</v>
      </c>
      <c r="L21">
        <v>542</v>
      </c>
      <c r="M21">
        <v>20</v>
      </c>
      <c r="N21">
        <v>3</v>
      </c>
      <c r="O21">
        <v>9</v>
      </c>
      <c r="P21">
        <v>10</v>
      </c>
      <c r="Q21">
        <v>23</v>
      </c>
      <c r="R21">
        <v>15</v>
      </c>
      <c r="S21">
        <v>11</v>
      </c>
      <c r="T21">
        <v>18.8</v>
      </c>
      <c r="U21">
        <v>22.7</v>
      </c>
      <c r="V21">
        <v>33.799999999999997</v>
      </c>
      <c r="W21">
        <v>22</v>
      </c>
      <c r="X21">
        <v>29</v>
      </c>
      <c r="Y21">
        <v>28.4</v>
      </c>
      <c r="Z21">
        <v>26.6</v>
      </c>
      <c r="AA21">
        <v>26.5</v>
      </c>
      <c r="AB21">
        <f t="shared" si="3"/>
        <v>18.8</v>
      </c>
      <c r="AC21">
        <f t="shared" si="4"/>
        <v>22.7</v>
      </c>
      <c r="AD21">
        <f t="shared" si="5"/>
        <v>33.799999999999997</v>
      </c>
      <c r="AE21">
        <f t="shared" si="6"/>
        <v>22</v>
      </c>
      <c r="AF21">
        <f t="shared" si="7"/>
        <v>29</v>
      </c>
      <c r="AG21">
        <f t="shared" si="8"/>
        <v>28.4</v>
      </c>
      <c r="AH21">
        <f t="shared" si="9"/>
        <v>26.6</v>
      </c>
      <c r="AI21">
        <f t="shared" si="10"/>
        <v>26.5</v>
      </c>
      <c r="AJ21">
        <f t="shared" si="11"/>
        <v>415.59999999999997</v>
      </c>
    </row>
    <row r="22" spans="1:36">
      <c r="A22" s="1">
        <f t="shared" si="0"/>
        <v>40109</v>
      </c>
      <c r="B22">
        <v>41</v>
      </c>
      <c r="C22" t="str">
        <f>VLOOKUP(B22,'treatment structure'!$A$2:$I$65,9,FALSE)</f>
        <v>150N</v>
      </c>
      <c r="D22" t="str">
        <f>VLOOKUP(B22,'treatment structure'!$A$2:$I$65,7,FALSE)</f>
        <v>Sherwood</v>
      </c>
      <c r="E22" t="str">
        <f>VLOOKUP(B22,'treatment structure'!$A$2:$I$65,8,FALSE)</f>
        <v>irr</v>
      </c>
      <c r="F22" t="str">
        <f>VLOOKUP(B22,'treatment structure'!$A$2:$I$65,9,FALSE)</f>
        <v>150N</v>
      </c>
      <c r="G22">
        <f>VLOOKUP(B22,'treatment structure'!$A$2:$I$65,2,FALSE)</f>
        <v>3</v>
      </c>
      <c r="H22">
        <f t="shared" si="12"/>
        <v>1503</v>
      </c>
      <c r="I22">
        <f t="shared" si="13"/>
        <v>7540</v>
      </c>
      <c r="J22">
        <f t="shared" si="14"/>
        <v>21.48</v>
      </c>
      <c r="K22">
        <f t="shared" si="15"/>
        <v>-6.78</v>
      </c>
      <c r="L22">
        <v>541</v>
      </c>
      <c r="M22">
        <v>21</v>
      </c>
      <c r="N22">
        <v>3</v>
      </c>
      <c r="O22">
        <v>9</v>
      </c>
      <c r="P22">
        <v>10</v>
      </c>
      <c r="Q22">
        <v>23</v>
      </c>
      <c r="R22">
        <v>15</v>
      </c>
      <c r="S22">
        <v>16</v>
      </c>
      <c r="T22">
        <v>29.9</v>
      </c>
      <c r="U22">
        <v>27.4</v>
      </c>
      <c r="V22">
        <v>33.6</v>
      </c>
      <c r="W22">
        <v>31.2</v>
      </c>
      <c r="X22">
        <v>30</v>
      </c>
      <c r="Y22">
        <v>27</v>
      </c>
      <c r="Z22">
        <v>29.3</v>
      </c>
      <c r="AB22">
        <f t="shared" si="3"/>
        <v>29.9</v>
      </c>
      <c r="AC22">
        <f t="shared" si="4"/>
        <v>27.4</v>
      </c>
      <c r="AD22">
        <f t="shared" si="5"/>
        <v>33.6</v>
      </c>
      <c r="AE22">
        <f t="shared" si="6"/>
        <v>31.2</v>
      </c>
      <c r="AF22">
        <f t="shared" si="7"/>
        <v>30</v>
      </c>
      <c r="AG22">
        <f t="shared" si="8"/>
        <v>27</v>
      </c>
      <c r="AH22">
        <f t="shared" si="9"/>
        <v>29.3</v>
      </c>
      <c r="AJ22" t="str">
        <f t="shared" si="11"/>
        <v/>
      </c>
    </row>
    <row r="23" spans="1:36">
      <c r="A23" s="1">
        <f t="shared" si="0"/>
        <v>40109</v>
      </c>
      <c r="B23">
        <v>43</v>
      </c>
      <c r="C23" t="str">
        <f>VLOOKUP(B23,'treatment structure'!$A$2:$I$65,9,FALSE)</f>
        <v>150N</v>
      </c>
      <c r="D23" t="str">
        <f>VLOOKUP(B23,'treatment structure'!$A$2:$I$65,7,FALSE)</f>
        <v>Dash</v>
      </c>
      <c r="E23" t="str">
        <f>VLOOKUP(B23,'treatment structure'!$A$2:$I$65,8,FALSE)</f>
        <v>irr</v>
      </c>
      <c r="F23" t="str">
        <f>VLOOKUP(B23,'treatment structure'!$A$2:$I$65,9,FALSE)</f>
        <v>150N</v>
      </c>
      <c r="G23">
        <f>VLOOKUP(B23,'treatment structure'!$A$2:$I$65,2,FALSE)</f>
        <v>3</v>
      </c>
      <c r="H23">
        <f t="shared" si="12"/>
        <v>1503</v>
      </c>
      <c r="I23">
        <f t="shared" si="13"/>
        <v>7540</v>
      </c>
      <c r="J23">
        <f t="shared" si="14"/>
        <v>21.48</v>
      </c>
      <c r="K23">
        <f t="shared" si="15"/>
        <v>-6.78</v>
      </c>
      <c r="L23">
        <v>540</v>
      </c>
      <c r="M23">
        <v>22</v>
      </c>
      <c r="N23">
        <v>3</v>
      </c>
      <c r="O23">
        <v>9</v>
      </c>
      <c r="P23">
        <v>10</v>
      </c>
      <c r="Q23">
        <v>23</v>
      </c>
      <c r="R23">
        <v>15</v>
      </c>
      <c r="S23">
        <v>21</v>
      </c>
      <c r="T23">
        <v>15</v>
      </c>
      <c r="U23">
        <v>18.2</v>
      </c>
      <c r="V23">
        <v>16.2</v>
      </c>
      <c r="W23">
        <v>31.9</v>
      </c>
      <c r="X23">
        <v>27.1</v>
      </c>
      <c r="Y23">
        <v>25.5</v>
      </c>
      <c r="Z23">
        <v>27.9</v>
      </c>
      <c r="AB23">
        <f t="shared" si="3"/>
        <v>15</v>
      </c>
      <c r="AC23">
        <f t="shared" si="4"/>
        <v>18.2</v>
      </c>
      <c r="AD23">
        <f t="shared" si="5"/>
        <v>16.2</v>
      </c>
      <c r="AE23">
        <f t="shared" si="6"/>
        <v>31.9</v>
      </c>
      <c r="AF23">
        <f t="shared" si="7"/>
        <v>27.1</v>
      </c>
      <c r="AG23">
        <f t="shared" si="8"/>
        <v>25.5</v>
      </c>
      <c r="AH23">
        <f t="shared" si="9"/>
        <v>27.9</v>
      </c>
      <c r="AJ23" t="str">
        <f t="shared" si="11"/>
        <v/>
      </c>
    </row>
    <row r="24" spans="1:36">
      <c r="A24" s="1">
        <f t="shared" si="0"/>
        <v>40109</v>
      </c>
      <c r="B24">
        <v>45</v>
      </c>
      <c r="C24" t="str">
        <f>VLOOKUP(B24,'treatment structure'!$A$2:$I$65,9,FALSE)</f>
        <v>150N</v>
      </c>
      <c r="D24" t="str">
        <f>VLOOKUP(B24,'treatment structure'!$A$2:$I$65,7,FALSE)</f>
        <v>CR125</v>
      </c>
      <c r="E24" t="str">
        <f>VLOOKUP(B24,'treatment structure'!$A$2:$I$65,8,FALSE)</f>
        <v>dry</v>
      </c>
      <c r="F24" t="str">
        <f>VLOOKUP(B24,'treatment structure'!$A$2:$I$65,9,FALSE)</f>
        <v>150N</v>
      </c>
      <c r="G24">
        <f>VLOOKUP(B24,'treatment structure'!$A$2:$I$65,2,FALSE)</f>
        <v>3</v>
      </c>
      <c r="H24">
        <f t="shared" si="12"/>
        <v>1503</v>
      </c>
      <c r="I24">
        <f t="shared" si="13"/>
        <v>7540</v>
      </c>
      <c r="J24">
        <f t="shared" si="14"/>
        <v>21.48</v>
      </c>
      <c r="K24">
        <f t="shared" si="15"/>
        <v>-6.78</v>
      </c>
      <c r="L24">
        <v>539</v>
      </c>
      <c r="M24">
        <v>23</v>
      </c>
      <c r="N24">
        <v>3</v>
      </c>
      <c r="O24">
        <v>9</v>
      </c>
      <c r="P24">
        <v>10</v>
      </c>
      <c r="Q24">
        <v>23</v>
      </c>
      <c r="R24">
        <v>15</v>
      </c>
      <c r="S24">
        <v>26</v>
      </c>
      <c r="T24">
        <v>18.8</v>
      </c>
      <c r="U24">
        <v>27</v>
      </c>
      <c r="V24">
        <v>30.4</v>
      </c>
      <c r="W24">
        <v>30.2</v>
      </c>
      <c r="X24">
        <v>30.8</v>
      </c>
      <c r="Y24">
        <v>23.5</v>
      </c>
      <c r="Z24">
        <v>26.4</v>
      </c>
      <c r="AA24">
        <v>22.9</v>
      </c>
      <c r="AB24">
        <f t="shared" si="3"/>
        <v>18.8</v>
      </c>
      <c r="AC24">
        <f t="shared" si="4"/>
        <v>27</v>
      </c>
      <c r="AD24">
        <f t="shared" si="5"/>
        <v>30.4</v>
      </c>
      <c r="AE24">
        <f t="shared" si="6"/>
        <v>30.2</v>
      </c>
      <c r="AF24">
        <f t="shared" si="7"/>
        <v>30.8</v>
      </c>
      <c r="AG24">
        <f t="shared" si="8"/>
        <v>23.5</v>
      </c>
      <c r="AH24">
        <f t="shared" si="9"/>
        <v>26.4</v>
      </c>
      <c r="AI24">
        <f t="shared" si="10"/>
        <v>22.9</v>
      </c>
      <c r="AJ24">
        <f t="shared" si="11"/>
        <v>420</v>
      </c>
    </row>
    <row r="25" spans="1:36">
      <c r="A25" s="1">
        <f t="shared" si="0"/>
        <v>40109</v>
      </c>
      <c r="B25">
        <v>47</v>
      </c>
      <c r="C25" t="str">
        <f>VLOOKUP(B25,'treatment structure'!$A$2:$I$65,9,FALSE)</f>
        <v>150N</v>
      </c>
      <c r="D25" t="str">
        <f>VLOOKUP(B25,'treatment structure'!$A$2:$I$65,7,FALSE)</f>
        <v>Dash</v>
      </c>
      <c r="E25" t="str">
        <f>VLOOKUP(B25,'treatment structure'!$A$2:$I$65,8,FALSE)</f>
        <v>dry</v>
      </c>
      <c r="F25" t="str">
        <f>VLOOKUP(B25,'treatment structure'!$A$2:$I$65,9,FALSE)</f>
        <v>150N</v>
      </c>
      <c r="G25">
        <f>VLOOKUP(B25,'treatment structure'!$A$2:$I$65,2,FALSE)</f>
        <v>3</v>
      </c>
      <c r="H25">
        <f t="shared" si="12"/>
        <v>1503</v>
      </c>
      <c r="I25">
        <f t="shared" si="13"/>
        <v>7540</v>
      </c>
      <c r="J25">
        <f t="shared" si="14"/>
        <v>21.48</v>
      </c>
      <c r="K25">
        <f t="shared" si="15"/>
        <v>-6.78</v>
      </c>
      <c r="L25">
        <v>538</v>
      </c>
      <c r="M25">
        <v>24</v>
      </c>
      <c r="N25">
        <v>3</v>
      </c>
      <c r="O25">
        <v>9</v>
      </c>
      <c r="P25">
        <v>10</v>
      </c>
      <c r="Q25">
        <v>23</v>
      </c>
      <c r="R25">
        <v>15</v>
      </c>
      <c r="S25">
        <v>31</v>
      </c>
      <c r="T25">
        <v>17.600000000000001</v>
      </c>
      <c r="U25">
        <v>25.9</v>
      </c>
      <c r="V25">
        <v>31.8</v>
      </c>
      <c r="W25">
        <v>28.8</v>
      </c>
      <c r="X25">
        <v>27.4</v>
      </c>
      <c r="Y25">
        <v>22.4</v>
      </c>
      <c r="Z25">
        <v>27.2</v>
      </c>
      <c r="AA25">
        <v>25</v>
      </c>
      <c r="AB25">
        <f t="shared" si="3"/>
        <v>17.600000000000001</v>
      </c>
      <c r="AC25">
        <f t="shared" si="4"/>
        <v>25.9</v>
      </c>
      <c r="AD25">
        <f t="shared" si="5"/>
        <v>31.8</v>
      </c>
      <c r="AE25">
        <f t="shared" si="6"/>
        <v>28.8</v>
      </c>
      <c r="AF25">
        <f t="shared" si="7"/>
        <v>27.4</v>
      </c>
      <c r="AG25">
        <f t="shared" si="8"/>
        <v>22.4</v>
      </c>
      <c r="AH25">
        <f t="shared" si="9"/>
        <v>27.2</v>
      </c>
      <c r="AI25">
        <f t="shared" si="10"/>
        <v>25</v>
      </c>
      <c r="AJ25">
        <f t="shared" si="11"/>
        <v>412.2</v>
      </c>
    </row>
    <row r="26" spans="1:36">
      <c r="A26" s="1">
        <f t="shared" si="0"/>
        <v>40109</v>
      </c>
      <c r="B26">
        <v>49</v>
      </c>
      <c r="C26" t="str">
        <f>VLOOKUP(B26,'treatment structure'!$A$2:$I$65,9,FALSE)</f>
        <v>150N</v>
      </c>
      <c r="D26" t="str">
        <f>VLOOKUP(B26,'treatment structure'!$A$2:$I$65,7,FALSE)</f>
        <v>Sherwood</v>
      </c>
      <c r="E26" t="str">
        <f>VLOOKUP(B26,'treatment structure'!$A$2:$I$65,8,FALSE)</f>
        <v>dry</v>
      </c>
      <c r="F26" t="str">
        <f>VLOOKUP(B26,'treatment structure'!$A$2:$I$65,9,FALSE)</f>
        <v>150N</v>
      </c>
      <c r="G26">
        <f>VLOOKUP(B26,'treatment structure'!$A$2:$I$65,2,FALSE)</f>
        <v>4</v>
      </c>
      <c r="H26">
        <f t="shared" si="12"/>
        <v>1503</v>
      </c>
      <c r="I26">
        <f t="shared" si="13"/>
        <v>7540</v>
      </c>
      <c r="J26">
        <f t="shared" si="14"/>
        <v>21.48</v>
      </c>
      <c r="K26">
        <f t="shared" si="15"/>
        <v>-6.78</v>
      </c>
      <c r="L26">
        <v>537</v>
      </c>
      <c r="M26">
        <v>25</v>
      </c>
      <c r="N26">
        <v>3</v>
      </c>
      <c r="O26">
        <v>9</v>
      </c>
      <c r="P26">
        <v>10</v>
      </c>
      <c r="Q26">
        <v>23</v>
      </c>
      <c r="R26">
        <v>15</v>
      </c>
      <c r="S26">
        <v>37</v>
      </c>
      <c r="T26">
        <v>23.5</v>
      </c>
      <c r="U26">
        <v>23.8</v>
      </c>
      <c r="V26">
        <v>34.9</v>
      </c>
      <c r="W26">
        <v>33.4</v>
      </c>
      <c r="X26">
        <v>28.5</v>
      </c>
      <c r="Y26">
        <v>20.399999999999999</v>
      </c>
      <c r="Z26">
        <v>25.4</v>
      </c>
      <c r="AA26">
        <v>22.7</v>
      </c>
      <c r="AB26">
        <f t="shared" si="3"/>
        <v>23.5</v>
      </c>
      <c r="AC26">
        <f t="shared" si="4"/>
        <v>23.8</v>
      </c>
      <c r="AD26">
        <f t="shared" si="5"/>
        <v>34.9</v>
      </c>
      <c r="AE26">
        <f t="shared" si="6"/>
        <v>33.4</v>
      </c>
      <c r="AF26">
        <f t="shared" si="7"/>
        <v>28.5</v>
      </c>
      <c r="AG26">
        <f t="shared" si="8"/>
        <v>20.399999999999999</v>
      </c>
      <c r="AH26">
        <f t="shared" si="9"/>
        <v>25.4</v>
      </c>
      <c r="AI26">
        <f t="shared" si="10"/>
        <v>22.7</v>
      </c>
      <c r="AJ26">
        <f t="shared" si="11"/>
        <v>425.2</v>
      </c>
    </row>
    <row r="27" spans="1:36">
      <c r="A27" s="1">
        <f t="shared" si="0"/>
        <v>40109</v>
      </c>
      <c r="B27">
        <v>51</v>
      </c>
      <c r="C27" t="str">
        <f>VLOOKUP(B27,'treatment structure'!$A$2:$I$65,9,FALSE)</f>
        <v>150N</v>
      </c>
      <c r="D27" t="str">
        <f>VLOOKUP(B27,'treatment structure'!$A$2:$I$65,7,FALSE)</f>
        <v>Dash</v>
      </c>
      <c r="E27" t="str">
        <f>VLOOKUP(B27,'treatment structure'!$A$2:$I$65,8,FALSE)</f>
        <v>irr</v>
      </c>
      <c r="F27" t="str">
        <f>VLOOKUP(B27,'treatment structure'!$A$2:$I$65,9,FALSE)</f>
        <v>150N</v>
      </c>
      <c r="G27">
        <f>VLOOKUP(B27,'treatment structure'!$A$2:$I$65,2,FALSE)</f>
        <v>4</v>
      </c>
      <c r="H27">
        <f t="shared" si="12"/>
        <v>1503</v>
      </c>
      <c r="I27">
        <f t="shared" si="13"/>
        <v>7540</v>
      </c>
      <c r="J27">
        <f t="shared" si="14"/>
        <v>21.48</v>
      </c>
      <c r="K27">
        <f t="shared" si="15"/>
        <v>-6.78</v>
      </c>
      <c r="L27">
        <v>536</v>
      </c>
      <c r="M27">
        <v>26</v>
      </c>
      <c r="N27">
        <v>3</v>
      </c>
      <c r="O27">
        <v>9</v>
      </c>
      <c r="P27">
        <v>10</v>
      </c>
      <c r="Q27">
        <v>23</v>
      </c>
      <c r="R27">
        <v>15</v>
      </c>
      <c r="S27">
        <v>43</v>
      </c>
      <c r="T27">
        <v>31.5</v>
      </c>
      <c r="U27">
        <v>28.8</v>
      </c>
      <c r="V27">
        <v>24.3</v>
      </c>
      <c r="W27">
        <v>29.1</v>
      </c>
      <c r="X27">
        <v>23.9</v>
      </c>
      <c r="Y27">
        <v>23.8</v>
      </c>
      <c r="Z27">
        <v>28.2</v>
      </c>
      <c r="AB27">
        <f t="shared" si="3"/>
        <v>31.5</v>
      </c>
      <c r="AC27">
        <f t="shared" si="4"/>
        <v>28.8</v>
      </c>
      <c r="AD27">
        <f t="shared" si="5"/>
        <v>24.3</v>
      </c>
      <c r="AE27">
        <f t="shared" si="6"/>
        <v>29.1</v>
      </c>
      <c r="AF27">
        <f t="shared" si="7"/>
        <v>23.9</v>
      </c>
      <c r="AG27">
        <f t="shared" si="8"/>
        <v>23.8</v>
      </c>
      <c r="AH27">
        <f t="shared" si="9"/>
        <v>28.2</v>
      </c>
      <c r="AJ27" t="str">
        <f t="shared" si="11"/>
        <v/>
      </c>
    </row>
    <row r="28" spans="1:36">
      <c r="A28" s="1">
        <f t="shared" si="0"/>
        <v>40109</v>
      </c>
      <c r="B28">
        <v>53</v>
      </c>
      <c r="C28" t="str">
        <f>VLOOKUP(B28,'treatment structure'!$A$2:$I$65,9,FALSE)</f>
        <v>150N</v>
      </c>
      <c r="D28" t="str">
        <f>VLOOKUP(B28,'treatment structure'!$A$2:$I$65,7,FALSE)</f>
        <v>Sherwood</v>
      </c>
      <c r="E28" t="str">
        <f>VLOOKUP(B28,'treatment structure'!$A$2:$I$65,8,FALSE)</f>
        <v>irr</v>
      </c>
      <c r="F28" t="str">
        <f>VLOOKUP(B28,'treatment structure'!$A$2:$I$65,9,FALSE)</f>
        <v>150N</v>
      </c>
      <c r="G28">
        <f>VLOOKUP(B28,'treatment structure'!$A$2:$I$65,2,FALSE)</f>
        <v>4</v>
      </c>
      <c r="H28">
        <f t="shared" si="12"/>
        <v>1503</v>
      </c>
      <c r="I28">
        <f t="shared" si="13"/>
        <v>7540</v>
      </c>
      <c r="J28">
        <f t="shared" si="14"/>
        <v>21.48</v>
      </c>
      <c r="K28">
        <f t="shared" si="15"/>
        <v>-6.78</v>
      </c>
      <c r="L28">
        <v>535</v>
      </c>
      <c r="M28">
        <v>27</v>
      </c>
      <c r="N28">
        <v>3</v>
      </c>
      <c r="O28">
        <v>9</v>
      </c>
      <c r="P28">
        <v>10</v>
      </c>
      <c r="Q28">
        <v>23</v>
      </c>
      <c r="R28">
        <v>15</v>
      </c>
      <c r="S28">
        <v>40</v>
      </c>
      <c r="T28">
        <v>20.6</v>
      </c>
      <c r="U28">
        <v>25.8</v>
      </c>
      <c r="V28">
        <v>31.7</v>
      </c>
      <c r="W28">
        <v>27</v>
      </c>
      <c r="X28">
        <v>29</v>
      </c>
      <c r="Y28">
        <v>24.7</v>
      </c>
      <c r="Z28">
        <v>27.7</v>
      </c>
      <c r="AB28">
        <f t="shared" si="3"/>
        <v>20.6</v>
      </c>
      <c r="AC28">
        <f t="shared" si="4"/>
        <v>25.8</v>
      </c>
      <c r="AD28">
        <f t="shared" si="5"/>
        <v>31.7</v>
      </c>
      <c r="AE28">
        <f t="shared" si="6"/>
        <v>27</v>
      </c>
      <c r="AF28">
        <f t="shared" si="7"/>
        <v>29</v>
      </c>
      <c r="AG28">
        <f t="shared" si="8"/>
        <v>24.7</v>
      </c>
      <c r="AH28">
        <f t="shared" si="9"/>
        <v>27.7</v>
      </c>
      <c r="AJ28" t="str">
        <f t="shared" si="11"/>
        <v/>
      </c>
    </row>
    <row r="29" spans="1:36">
      <c r="A29" s="1">
        <f t="shared" si="0"/>
        <v>40109</v>
      </c>
      <c r="B29">
        <v>55</v>
      </c>
      <c r="C29" t="str">
        <f>VLOOKUP(B29,'treatment structure'!$A$2:$I$65,9,FALSE)</f>
        <v>nil</v>
      </c>
      <c r="D29" t="str">
        <f>VLOOKUP(B29,'treatment structure'!$A$2:$I$65,7,FALSE)</f>
        <v>Omaka</v>
      </c>
      <c r="E29" t="str">
        <f>VLOOKUP(B29,'treatment structure'!$A$2:$I$65,8,FALSE)</f>
        <v>dry</v>
      </c>
      <c r="F29" t="str">
        <f>VLOOKUP(B29,'treatment structure'!$A$2:$I$65,9,FALSE)</f>
        <v>nil</v>
      </c>
      <c r="G29">
        <f>VLOOKUP(B29,'treatment structure'!$A$2:$I$65,2,FALSE)</f>
        <v>4</v>
      </c>
      <c r="H29">
        <f t="shared" si="12"/>
        <v>1503</v>
      </c>
      <c r="I29">
        <f t="shared" si="13"/>
        <v>7540</v>
      </c>
      <c r="J29">
        <f t="shared" si="14"/>
        <v>21.48</v>
      </c>
      <c r="K29">
        <f t="shared" si="15"/>
        <v>-6.78</v>
      </c>
      <c r="L29">
        <v>534</v>
      </c>
      <c r="M29">
        <v>28</v>
      </c>
      <c r="N29">
        <v>3</v>
      </c>
      <c r="O29">
        <v>9</v>
      </c>
      <c r="P29">
        <v>10</v>
      </c>
      <c r="Q29">
        <v>23</v>
      </c>
      <c r="R29">
        <v>15</v>
      </c>
      <c r="S29">
        <v>53</v>
      </c>
      <c r="T29">
        <v>14</v>
      </c>
      <c r="U29">
        <v>25.2</v>
      </c>
      <c r="V29">
        <v>32.700000000000003</v>
      </c>
      <c r="W29">
        <v>29</v>
      </c>
      <c r="X29">
        <v>31.1</v>
      </c>
      <c r="Y29">
        <v>26.1</v>
      </c>
      <c r="Z29">
        <v>29.1</v>
      </c>
      <c r="AA29">
        <v>28.1</v>
      </c>
      <c r="AB29">
        <f t="shared" si="3"/>
        <v>14</v>
      </c>
      <c r="AC29">
        <f t="shared" si="4"/>
        <v>25.2</v>
      </c>
      <c r="AD29">
        <f t="shared" si="5"/>
        <v>32.700000000000003</v>
      </c>
      <c r="AE29">
        <f t="shared" si="6"/>
        <v>29</v>
      </c>
      <c r="AF29">
        <f t="shared" si="7"/>
        <v>31.1</v>
      </c>
      <c r="AG29">
        <f t="shared" si="8"/>
        <v>26.1</v>
      </c>
      <c r="AH29">
        <f t="shared" si="9"/>
        <v>29.1</v>
      </c>
      <c r="AI29">
        <f t="shared" si="10"/>
        <v>28.1</v>
      </c>
      <c r="AJ29">
        <f t="shared" si="11"/>
        <v>430.59999999999997</v>
      </c>
    </row>
    <row r="30" spans="1:36">
      <c r="A30" s="1">
        <f t="shared" si="0"/>
        <v>40109</v>
      </c>
      <c r="B30">
        <v>57</v>
      </c>
      <c r="C30" t="str">
        <f>VLOOKUP(B30,'treatment structure'!$A$2:$I$65,9,FALSE)</f>
        <v>nil</v>
      </c>
      <c r="D30" t="str">
        <f>VLOOKUP(B30,'treatment structure'!$A$2:$I$65,7,FALSE)</f>
        <v>CR125</v>
      </c>
      <c r="E30" t="str">
        <f>VLOOKUP(B30,'treatment structure'!$A$2:$I$65,8,FALSE)</f>
        <v>irr</v>
      </c>
      <c r="F30" t="str">
        <f>VLOOKUP(B30,'treatment structure'!$A$2:$I$65,9,FALSE)</f>
        <v>nil</v>
      </c>
      <c r="G30">
        <f>VLOOKUP(B30,'treatment structure'!$A$2:$I$65,2,FALSE)</f>
        <v>4</v>
      </c>
      <c r="H30">
        <f t="shared" si="12"/>
        <v>1503</v>
      </c>
      <c r="I30">
        <f t="shared" si="13"/>
        <v>7540</v>
      </c>
      <c r="J30">
        <f t="shared" si="14"/>
        <v>21.48</v>
      </c>
      <c r="K30">
        <f t="shared" si="15"/>
        <v>-6.78</v>
      </c>
      <c r="L30">
        <v>533</v>
      </c>
      <c r="M30">
        <v>29</v>
      </c>
      <c r="N30">
        <v>3</v>
      </c>
      <c r="O30">
        <v>9</v>
      </c>
      <c r="P30">
        <v>10</v>
      </c>
      <c r="Q30">
        <v>23</v>
      </c>
      <c r="R30">
        <v>15</v>
      </c>
      <c r="S30">
        <v>51</v>
      </c>
      <c r="T30">
        <v>20.8</v>
      </c>
      <c r="U30">
        <v>14.5</v>
      </c>
      <c r="V30">
        <v>26.1</v>
      </c>
      <c r="W30">
        <v>32.200000000000003</v>
      </c>
      <c r="X30">
        <v>28.3</v>
      </c>
      <c r="Y30">
        <v>26.5</v>
      </c>
      <c r="Z30">
        <v>26.4</v>
      </c>
      <c r="AB30">
        <f t="shared" si="3"/>
        <v>20.8</v>
      </c>
      <c r="AC30">
        <f t="shared" si="4"/>
        <v>14.5</v>
      </c>
      <c r="AD30">
        <f t="shared" si="5"/>
        <v>26.1</v>
      </c>
      <c r="AE30">
        <f t="shared" si="6"/>
        <v>32.200000000000003</v>
      </c>
      <c r="AF30">
        <f t="shared" si="7"/>
        <v>28.3</v>
      </c>
      <c r="AG30">
        <f t="shared" si="8"/>
        <v>26.5</v>
      </c>
      <c r="AH30">
        <f t="shared" si="9"/>
        <v>26.4</v>
      </c>
      <c r="AJ30" t="str">
        <f t="shared" si="11"/>
        <v/>
      </c>
    </row>
    <row r="31" spans="1:36">
      <c r="A31" s="1">
        <f t="shared" si="0"/>
        <v>40109</v>
      </c>
      <c r="B31">
        <v>59</v>
      </c>
      <c r="C31" t="str">
        <f>VLOOKUP(B31,'treatment structure'!$A$2:$I$65,9,FALSE)</f>
        <v>nil</v>
      </c>
      <c r="D31" t="str">
        <f>VLOOKUP(B31,'treatment structure'!$A$2:$I$65,7,FALSE)</f>
        <v>Dash</v>
      </c>
      <c r="E31" t="str">
        <f>VLOOKUP(B31,'treatment structure'!$A$2:$I$65,8,FALSE)</f>
        <v>dry</v>
      </c>
      <c r="F31" t="str">
        <f>VLOOKUP(B31,'treatment structure'!$A$2:$I$65,9,FALSE)</f>
        <v>nil</v>
      </c>
      <c r="G31">
        <f>VLOOKUP(B31,'treatment structure'!$A$2:$I$65,2,FALSE)</f>
        <v>4</v>
      </c>
      <c r="H31">
        <f t="shared" si="12"/>
        <v>1503</v>
      </c>
      <c r="I31">
        <f t="shared" si="13"/>
        <v>7540</v>
      </c>
      <c r="J31">
        <f t="shared" si="14"/>
        <v>21.48</v>
      </c>
      <c r="K31">
        <f t="shared" si="15"/>
        <v>-6.78</v>
      </c>
      <c r="L31">
        <v>532</v>
      </c>
      <c r="M31">
        <v>30</v>
      </c>
      <c r="N31">
        <v>3</v>
      </c>
      <c r="O31">
        <v>9</v>
      </c>
      <c r="P31">
        <v>10</v>
      </c>
      <c r="Q31">
        <v>23</v>
      </c>
      <c r="R31">
        <v>16</v>
      </c>
      <c r="S31">
        <v>4</v>
      </c>
      <c r="T31">
        <v>18.399999999999999</v>
      </c>
      <c r="U31">
        <v>19.600000000000001</v>
      </c>
      <c r="V31">
        <v>28.2</v>
      </c>
      <c r="W31">
        <v>32.4</v>
      </c>
      <c r="X31">
        <v>32.200000000000003</v>
      </c>
      <c r="Y31">
        <v>27.6</v>
      </c>
      <c r="Z31">
        <v>28.7</v>
      </c>
      <c r="AA31">
        <v>27.4</v>
      </c>
      <c r="AB31">
        <f t="shared" si="3"/>
        <v>18.399999999999999</v>
      </c>
      <c r="AC31">
        <f t="shared" si="4"/>
        <v>19.600000000000001</v>
      </c>
      <c r="AD31">
        <f t="shared" si="5"/>
        <v>28.2</v>
      </c>
      <c r="AE31">
        <f t="shared" si="6"/>
        <v>32.4</v>
      </c>
      <c r="AF31">
        <f t="shared" si="7"/>
        <v>32.200000000000003</v>
      </c>
      <c r="AG31">
        <f t="shared" si="8"/>
        <v>27.6</v>
      </c>
      <c r="AH31">
        <f t="shared" si="9"/>
        <v>28.7</v>
      </c>
      <c r="AI31">
        <f t="shared" si="10"/>
        <v>27.4</v>
      </c>
      <c r="AJ31">
        <f t="shared" si="11"/>
        <v>429</v>
      </c>
    </row>
    <row r="32" spans="1:36">
      <c r="A32" s="1">
        <f t="shared" si="0"/>
        <v>40109</v>
      </c>
      <c r="B32">
        <v>61</v>
      </c>
      <c r="C32" t="str">
        <f>VLOOKUP(B32,'treatment structure'!$A$2:$I$65,9,FALSE)</f>
        <v>150N</v>
      </c>
      <c r="D32" t="str">
        <f>VLOOKUP(B32,'treatment structure'!$A$2:$I$65,7,FALSE)</f>
        <v>CR125</v>
      </c>
      <c r="E32" t="str">
        <f>VLOOKUP(B32,'treatment structure'!$A$2:$I$65,8,FALSE)</f>
        <v>dry</v>
      </c>
      <c r="F32" t="str">
        <f>VLOOKUP(B32,'treatment structure'!$A$2:$I$65,9,FALSE)</f>
        <v>150N</v>
      </c>
      <c r="G32">
        <f>VLOOKUP(B32,'treatment structure'!$A$2:$I$65,2,FALSE)</f>
        <v>4</v>
      </c>
      <c r="H32">
        <f t="shared" si="12"/>
        <v>1503</v>
      </c>
      <c r="I32">
        <f t="shared" si="13"/>
        <v>7540</v>
      </c>
      <c r="J32">
        <f t="shared" si="14"/>
        <v>21.48</v>
      </c>
      <c r="K32">
        <f t="shared" si="15"/>
        <v>-6.78</v>
      </c>
      <c r="L32">
        <v>531</v>
      </c>
      <c r="M32">
        <v>31</v>
      </c>
      <c r="N32">
        <v>3</v>
      </c>
      <c r="O32">
        <v>9</v>
      </c>
      <c r="P32">
        <v>10</v>
      </c>
      <c r="Q32">
        <v>23</v>
      </c>
      <c r="R32">
        <v>16</v>
      </c>
      <c r="S32">
        <v>1</v>
      </c>
      <c r="T32">
        <v>35.4</v>
      </c>
      <c r="U32">
        <v>28.5</v>
      </c>
      <c r="V32">
        <v>29.9</v>
      </c>
      <c r="W32">
        <v>28</v>
      </c>
      <c r="X32">
        <v>23.6</v>
      </c>
      <c r="Y32">
        <v>23.7</v>
      </c>
      <c r="Z32">
        <v>26.3</v>
      </c>
      <c r="AA32">
        <v>24.5</v>
      </c>
      <c r="AB32">
        <f t="shared" si="3"/>
        <v>35.4</v>
      </c>
      <c r="AC32">
        <f t="shared" si="4"/>
        <v>28.5</v>
      </c>
      <c r="AD32">
        <f t="shared" si="5"/>
        <v>29.9</v>
      </c>
      <c r="AE32">
        <f t="shared" si="6"/>
        <v>28</v>
      </c>
      <c r="AF32">
        <f t="shared" si="7"/>
        <v>23.6</v>
      </c>
      <c r="AG32">
        <f t="shared" si="8"/>
        <v>23.7</v>
      </c>
      <c r="AH32">
        <f t="shared" si="9"/>
        <v>26.3</v>
      </c>
      <c r="AI32">
        <f t="shared" si="10"/>
        <v>24.5</v>
      </c>
      <c r="AJ32">
        <f t="shared" si="11"/>
        <v>439.8</v>
      </c>
    </row>
    <row r="33" spans="1:36">
      <c r="A33" s="1">
        <f t="shared" si="0"/>
        <v>40109</v>
      </c>
      <c r="B33">
        <v>63</v>
      </c>
      <c r="C33" t="str">
        <f>VLOOKUP(B33,'treatment structure'!$A$2:$I$65,9,FALSE)</f>
        <v>150N</v>
      </c>
      <c r="D33" t="str">
        <f>VLOOKUP(B33,'treatment structure'!$A$2:$I$65,7,FALSE)</f>
        <v>Omaka</v>
      </c>
      <c r="E33" t="str">
        <f>VLOOKUP(B33,'treatment structure'!$A$2:$I$65,8,FALSE)</f>
        <v>irr</v>
      </c>
      <c r="F33" t="str">
        <f>VLOOKUP(B33,'treatment structure'!$A$2:$I$65,9,FALSE)</f>
        <v>150N</v>
      </c>
      <c r="G33">
        <f>VLOOKUP(B33,'treatment structure'!$A$2:$I$65,2,FALSE)</f>
        <v>4</v>
      </c>
      <c r="H33">
        <f t="shared" si="12"/>
        <v>1503</v>
      </c>
      <c r="I33">
        <f t="shared" si="13"/>
        <v>7540</v>
      </c>
      <c r="J33">
        <f t="shared" si="14"/>
        <v>21.48</v>
      </c>
      <c r="K33">
        <f t="shared" si="15"/>
        <v>-6.78</v>
      </c>
      <c r="L33">
        <v>530</v>
      </c>
      <c r="M33">
        <v>32</v>
      </c>
      <c r="N33">
        <v>3</v>
      </c>
      <c r="O33">
        <v>9</v>
      </c>
      <c r="P33">
        <v>10</v>
      </c>
      <c r="Q33">
        <v>23</v>
      </c>
      <c r="R33">
        <v>16</v>
      </c>
      <c r="S33">
        <v>14</v>
      </c>
      <c r="T33">
        <v>31.2</v>
      </c>
      <c r="U33">
        <v>28.5</v>
      </c>
      <c r="V33">
        <v>31.3</v>
      </c>
      <c r="W33">
        <v>31.6</v>
      </c>
      <c r="X33">
        <v>23.8</v>
      </c>
      <c r="Y33">
        <v>22.8</v>
      </c>
      <c r="Z33">
        <v>27.5</v>
      </c>
      <c r="AB33">
        <f t="shared" si="3"/>
        <v>31.2</v>
      </c>
      <c r="AC33">
        <f t="shared" si="4"/>
        <v>28.5</v>
      </c>
      <c r="AD33">
        <f t="shared" si="5"/>
        <v>31.3</v>
      </c>
      <c r="AE33">
        <f t="shared" si="6"/>
        <v>31.6</v>
      </c>
      <c r="AF33">
        <f t="shared" si="7"/>
        <v>23.8</v>
      </c>
      <c r="AG33">
        <f t="shared" si="8"/>
        <v>22.8</v>
      </c>
      <c r="AH33">
        <f t="shared" si="9"/>
        <v>27.5</v>
      </c>
      <c r="AJ33" t="str">
        <f t="shared" si="11"/>
        <v/>
      </c>
    </row>
    <row r="34" spans="1:36">
      <c r="A34" s="1">
        <f t="shared" ref="A34:A86" si="16">DATE(2000+O34,P34,Q34)</f>
        <v>40123</v>
      </c>
      <c r="B34">
        <f>M34</f>
        <v>1</v>
      </c>
      <c r="C34" t="str">
        <f>VLOOKUP(B34,'treatment structure'!$A$2:$I$65,9,FALSE)</f>
        <v>150N</v>
      </c>
      <c r="D34" t="str">
        <f>VLOOKUP(B34,'treatment structure'!$A$2:$I$65,7,FALSE)</f>
        <v>Sherwood</v>
      </c>
      <c r="E34" t="str">
        <f>VLOOKUP(B34,'treatment structure'!$A$2:$I$65,8,FALSE)</f>
        <v>dry</v>
      </c>
      <c r="F34" t="str">
        <f>VLOOKUP(B34,'treatment structure'!$A$2:$I$65,9,FALSE)</f>
        <v>150N</v>
      </c>
      <c r="G34">
        <f>VLOOKUP(B34,'treatment structure'!$A$2:$I$65,2,FALSE)</f>
        <v>1</v>
      </c>
      <c r="H34">
        <v>1503</v>
      </c>
      <c r="I34">
        <v>7498</v>
      </c>
      <c r="J34">
        <v>21.48</v>
      </c>
      <c r="K34">
        <v>-6.78</v>
      </c>
      <c r="L34">
        <v>529</v>
      </c>
      <c r="M34">
        <v>1</v>
      </c>
      <c r="N34">
        <v>3</v>
      </c>
      <c r="O34">
        <v>9</v>
      </c>
      <c r="P34">
        <v>11</v>
      </c>
      <c r="Q34">
        <v>6</v>
      </c>
      <c r="R34">
        <v>10</v>
      </c>
      <c r="S34">
        <v>17</v>
      </c>
      <c r="T34">
        <v>25.5</v>
      </c>
      <c r="U34">
        <v>28.1</v>
      </c>
      <c r="V34">
        <v>29.6</v>
      </c>
      <c r="W34">
        <v>21.2</v>
      </c>
      <c r="X34">
        <v>21.1</v>
      </c>
      <c r="Y34">
        <v>27.1</v>
      </c>
      <c r="Z34">
        <v>29.1</v>
      </c>
      <c r="AA34">
        <v>23.3</v>
      </c>
      <c r="AB34">
        <f t="shared" si="3"/>
        <v>25.5</v>
      </c>
      <c r="AC34">
        <f t="shared" si="4"/>
        <v>28.1</v>
      </c>
      <c r="AD34">
        <f t="shared" si="5"/>
        <v>29.6</v>
      </c>
      <c r="AE34">
        <f t="shared" si="6"/>
        <v>21.2</v>
      </c>
      <c r="AF34">
        <f t="shared" si="7"/>
        <v>21.1</v>
      </c>
      <c r="AG34">
        <f t="shared" si="8"/>
        <v>27.1</v>
      </c>
      <c r="AH34">
        <f t="shared" si="9"/>
        <v>29.1</v>
      </c>
      <c r="AI34">
        <f t="shared" si="10"/>
        <v>23.3</v>
      </c>
      <c r="AJ34">
        <f t="shared" si="11"/>
        <v>410</v>
      </c>
    </row>
    <row r="35" spans="1:36">
      <c r="A35" s="1">
        <f t="shared" si="16"/>
        <v>40123</v>
      </c>
      <c r="B35">
        <f t="shared" ref="B35:B96" si="17">M35</f>
        <v>2</v>
      </c>
      <c r="C35" t="str">
        <f>VLOOKUP(B35,'treatment structure'!$A$2:$I$65,9,FALSE)</f>
        <v>nil</v>
      </c>
      <c r="D35" t="str">
        <f>VLOOKUP(B35,'treatment structure'!$A$2:$I$65,7,FALSE)</f>
        <v>Sherwood</v>
      </c>
      <c r="E35" t="str">
        <f>VLOOKUP(B35,'treatment structure'!$A$2:$I$65,8,FALSE)</f>
        <v>dry</v>
      </c>
      <c r="F35" t="str">
        <f>VLOOKUP(B35,'treatment structure'!$A$2:$I$65,9,FALSE)</f>
        <v>nil</v>
      </c>
      <c r="G35">
        <f>VLOOKUP(B35,'treatment structure'!$A$2:$I$65,2,FALSE)</f>
        <v>1</v>
      </c>
      <c r="H35">
        <f t="shared" ref="H35:H86" si="18">H34</f>
        <v>1503</v>
      </c>
      <c r="I35">
        <f t="shared" ref="I35:I86" si="19">I34</f>
        <v>7498</v>
      </c>
      <c r="J35">
        <f t="shared" ref="J35:J86" si="20">J34</f>
        <v>21.48</v>
      </c>
      <c r="K35">
        <f t="shared" ref="K35:K86" si="21">K34</f>
        <v>-6.78</v>
      </c>
      <c r="L35">
        <v>528</v>
      </c>
      <c r="M35">
        <v>2</v>
      </c>
      <c r="N35">
        <v>3</v>
      </c>
      <c r="O35">
        <v>9</v>
      </c>
      <c r="P35">
        <v>11</v>
      </c>
      <c r="Q35">
        <v>6</v>
      </c>
      <c r="R35">
        <v>10</v>
      </c>
      <c r="S35">
        <v>23</v>
      </c>
      <c r="T35">
        <v>32.9</v>
      </c>
      <c r="U35">
        <v>33.1</v>
      </c>
      <c r="V35">
        <v>30.9</v>
      </c>
      <c r="W35">
        <v>30.2</v>
      </c>
      <c r="X35">
        <v>26.8</v>
      </c>
      <c r="Y35">
        <v>26.8</v>
      </c>
      <c r="Z35">
        <v>28.8</v>
      </c>
      <c r="AA35">
        <v>20.8</v>
      </c>
      <c r="AB35">
        <f t="shared" si="3"/>
        <v>32.9</v>
      </c>
      <c r="AC35">
        <f t="shared" si="4"/>
        <v>33.1</v>
      </c>
      <c r="AD35">
        <f t="shared" si="5"/>
        <v>30.9</v>
      </c>
      <c r="AE35">
        <f t="shared" si="6"/>
        <v>30.2</v>
      </c>
      <c r="AF35">
        <f t="shared" si="7"/>
        <v>26.8</v>
      </c>
      <c r="AG35">
        <f t="shared" si="8"/>
        <v>26.8</v>
      </c>
      <c r="AH35">
        <f t="shared" si="9"/>
        <v>28.8</v>
      </c>
      <c r="AI35">
        <f t="shared" si="10"/>
        <v>20.8</v>
      </c>
      <c r="AJ35">
        <f t="shared" si="11"/>
        <v>460.60000000000008</v>
      </c>
    </row>
    <row r="36" spans="1:36">
      <c r="A36" s="1">
        <f t="shared" si="16"/>
        <v>40123</v>
      </c>
      <c r="B36">
        <f t="shared" si="17"/>
        <v>3</v>
      </c>
      <c r="C36" t="str">
        <f>VLOOKUP(B36,'treatment structure'!$A$2:$I$65,9,FALSE)</f>
        <v>nil</v>
      </c>
      <c r="D36" t="str">
        <f>VLOOKUP(B36,'treatment structure'!$A$2:$I$65,7,FALSE)</f>
        <v>Sherwood</v>
      </c>
      <c r="E36" t="str">
        <f>VLOOKUP(B36,'treatment structure'!$A$2:$I$65,8,FALSE)</f>
        <v>irr</v>
      </c>
      <c r="F36" t="str">
        <f>VLOOKUP(B36,'treatment structure'!$A$2:$I$65,9,FALSE)</f>
        <v>nil</v>
      </c>
      <c r="G36">
        <f>VLOOKUP(B36,'treatment structure'!$A$2:$I$65,2,FALSE)</f>
        <v>1</v>
      </c>
      <c r="H36">
        <f t="shared" si="18"/>
        <v>1503</v>
      </c>
      <c r="I36">
        <f t="shared" si="19"/>
        <v>7498</v>
      </c>
      <c r="J36">
        <f t="shared" si="20"/>
        <v>21.48</v>
      </c>
      <c r="K36">
        <f t="shared" si="21"/>
        <v>-6.78</v>
      </c>
      <c r="L36">
        <v>527</v>
      </c>
      <c r="M36">
        <v>3</v>
      </c>
      <c r="N36">
        <v>3</v>
      </c>
      <c r="O36">
        <v>9</v>
      </c>
      <c r="P36">
        <v>11</v>
      </c>
      <c r="Q36">
        <v>6</v>
      </c>
      <c r="R36">
        <v>10</v>
      </c>
      <c r="S36">
        <v>20</v>
      </c>
      <c r="T36">
        <v>18.600000000000001</v>
      </c>
      <c r="U36">
        <v>19.2</v>
      </c>
      <c r="V36">
        <v>14.6</v>
      </c>
      <c r="W36">
        <v>18.3</v>
      </c>
      <c r="X36">
        <v>23.3</v>
      </c>
      <c r="Y36">
        <v>28.8</v>
      </c>
      <c r="Z36">
        <v>27.1</v>
      </c>
      <c r="AA36">
        <v>26.1</v>
      </c>
      <c r="AB36">
        <f t="shared" si="3"/>
        <v>18.600000000000001</v>
      </c>
      <c r="AC36">
        <f t="shared" si="4"/>
        <v>19.2</v>
      </c>
      <c r="AD36">
        <f t="shared" si="5"/>
        <v>14.6</v>
      </c>
      <c r="AE36">
        <f t="shared" si="6"/>
        <v>18.3</v>
      </c>
      <c r="AF36">
        <f t="shared" si="7"/>
        <v>23.3</v>
      </c>
      <c r="AG36">
        <f t="shared" si="8"/>
        <v>28.8</v>
      </c>
      <c r="AH36">
        <f t="shared" si="9"/>
        <v>27.1</v>
      </c>
      <c r="AI36">
        <f t="shared" si="10"/>
        <v>26.1</v>
      </c>
      <c r="AJ36">
        <f t="shared" si="11"/>
        <v>352</v>
      </c>
    </row>
    <row r="37" spans="1:36">
      <c r="A37" s="1">
        <f t="shared" si="16"/>
        <v>40123</v>
      </c>
      <c r="B37">
        <f t="shared" si="17"/>
        <v>4</v>
      </c>
      <c r="C37" t="str">
        <f>VLOOKUP(B37,'treatment structure'!$A$2:$I$65,9,FALSE)</f>
        <v>150N</v>
      </c>
      <c r="D37" t="str">
        <f>VLOOKUP(B37,'treatment structure'!$A$2:$I$65,7,FALSE)</f>
        <v>Sherwood</v>
      </c>
      <c r="E37" t="str">
        <f>VLOOKUP(B37,'treatment structure'!$A$2:$I$65,8,FALSE)</f>
        <v>irr</v>
      </c>
      <c r="F37" t="str">
        <f>VLOOKUP(B37,'treatment structure'!$A$2:$I$65,9,FALSE)</f>
        <v>150N</v>
      </c>
      <c r="G37">
        <f>VLOOKUP(B37,'treatment structure'!$A$2:$I$65,2,FALSE)</f>
        <v>1</v>
      </c>
      <c r="H37">
        <f t="shared" si="18"/>
        <v>1503</v>
      </c>
      <c r="I37">
        <f t="shared" si="19"/>
        <v>7498</v>
      </c>
      <c r="J37">
        <f t="shared" si="20"/>
        <v>21.48</v>
      </c>
      <c r="K37">
        <f t="shared" si="21"/>
        <v>-6.78</v>
      </c>
      <c r="L37">
        <v>526</v>
      </c>
      <c r="M37">
        <v>4</v>
      </c>
      <c r="N37">
        <v>3</v>
      </c>
      <c r="O37">
        <v>9</v>
      </c>
      <c r="P37">
        <v>11</v>
      </c>
      <c r="Q37">
        <v>6</v>
      </c>
      <c r="R37">
        <v>10</v>
      </c>
      <c r="S37">
        <v>33</v>
      </c>
      <c r="T37">
        <v>15.7</v>
      </c>
      <c r="U37">
        <v>11.8</v>
      </c>
      <c r="V37">
        <v>24.7</v>
      </c>
      <c r="W37">
        <v>27</v>
      </c>
      <c r="X37">
        <v>25.6</v>
      </c>
      <c r="Y37">
        <v>23.7</v>
      </c>
      <c r="Z37">
        <v>26.1</v>
      </c>
      <c r="AA37">
        <v>25.4</v>
      </c>
      <c r="AB37">
        <f t="shared" si="3"/>
        <v>15.7</v>
      </c>
      <c r="AC37">
        <f t="shared" si="4"/>
        <v>11.8</v>
      </c>
      <c r="AD37">
        <f t="shared" si="5"/>
        <v>24.7</v>
      </c>
      <c r="AE37">
        <f t="shared" si="6"/>
        <v>27</v>
      </c>
      <c r="AF37">
        <f t="shared" si="7"/>
        <v>25.6</v>
      </c>
      <c r="AG37">
        <f t="shared" si="8"/>
        <v>23.7</v>
      </c>
      <c r="AH37">
        <f t="shared" si="9"/>
        <v>26.1</v>
      </c>
      <c r="AI37">
        <f t="shared" si="10"/>
        <v>25.4</v>
      </c>
      <c r="AJ37">
        <f t="shared" si="11"/>
        <v>360</v>
      </c>
    </row>
    <row r="38" spans="1:36">
      <c r="A38" s="1">
        <f t="shared" si="16"/>
        <v>40123</v>
      </c>
      <c r="B38">
        <f t="shared" si="17"/>
        <v>5</v>
      </c>
      <c r="C38" t="str">
        <f>VLOOKUP(B38,'treatment structure'!$A$2:$I$65,9,FALSE)</f>
        <v>nil</v>
      </c>
      <c r="D38" t="str">
        <f>VLOOKUP(B38,'treatment structure'!$A$2:$I$65,7,FALSE)</f>
        <v>Dash</v>
      </c>
      <c r="E38" t="str">
        <f>VLOOKUP(B38,'treatment structure'!$A$2:$I$65,8,FALSE)</f>
        <v>dry</v>
      </c>
      <c r="F38" t="str">
        <f>VLOOKUP(B38,'treatment structure'!$A$2:$I$65,9,FALSE)</f>
        <v>nil</v>
      </c>
      <c r="G38">
        <f>VLOOKUP(B38,'treatment structure'!$A$2:$I$65,2,FALSE)</f>
        <v>1</v>
      </c>
      <c r="H38">
        <f t="shared" si="18"/>
        <v>1503</v>
      </c>
      <c r="I38">
        <f t="shared" si="19"/>
        <v>7498</v>
      </c>
      <c r="J38">
        <f t="shared" si="20"/>
        <v>21.48</v>
      </c>
      <c r="K38">
        <f t="shared" si="21"/>
        <v>-6.78</v>
      </c>
      <c r="L38">
        <v>525</v>
      </c>
      <c r="M38">
        <v>5</v>
      </c>
      <c r="N38">
        <v>3</v>
      </c>
      <c r="O38">
        <v>9</v>
      </c>
      <c r="P38">
        <v>11</v>
      </c>
      <c r="Q38">
        <v>6</v>
      </c>
      <c r="R38">
        <v>10</v>
      </c>
      <c r="S38">
        <v>30</v>
      </c>
      <c r="T38">
        <v>17</v>
      </c>
      <c r="U38">
        <v>10.9</v>
      </c>
      <c r="V38">
        <v>26</v>
      </c>
      <c r="W38">
        <v>27.1</v>
      </c>
      <c r="X38">
        <v>26.3</v>
      </c>
      <c r="Y38">
        <v>29.5</v>
      </c>
      <c r="Z38">
        <v>28.4</v>
      </c>
      <c r="AA38">
        <v>25.3</v>
      </c>
      <c r="AB38">
        <f t="shared" si="3"/>
        <v>17</v>
      </c>
      <c r="AC38">
        <f t="shared" si="4"/>
        <v>10.9</v>
      </c>
      <c r="AD38">
        <f t="shared" si="5"/>
        <v>26</v>
      </c>
      <c r="AE38">
        <f t="shared" si="6"/>
        <v>27.1</v>
      </c>
      <c r="AF38">
        <f t="shared" si="7"/>
        <v>26.3</v>
      </c>
      <c r="AG38">
        <f t="shared" si="8"/>
        <v>29.5</v>
      </c>
      <c r="AH38">
        <f t="shared" si="9"/>
        <v>28.4</v>
      </c>
      <c r="AI38">
        <f t="shared" si="10"/>
        <v>25.3</v>
      </c>
      <c r="AJ38">
        <f t="shared" si="11"/>
        <v>381.00000000000006</v>
      </c>
    </row>
    <row r="39" spans="1:36">
      <c r="A39" s="1">
        <f t="shared" si="16"/>
        <v>40123</v>
      </c>
      <c r="B39">
        <f t="shared" si="17"/>
        <v>6</v>
      </c>
      <c r="C39" t="str">
        <f>VLOOKUP(B39,'treatment structure'!$A$2:$I$65,9,FALSE)</f>
        <v>150N</v>
      </c>
      <c r="D39" t="str">
        <f>VLOOKUP(B39,'treatment structure'!$A$2:$I$65,7,FALSE)</f>
        <v>Dash</v>
      </c>
      <c r="E39" t="str">
        <f>VLOOKUP(B39,'treatment structure'!$A$2:$I$65,8,FALSE)</f>
        <v>dry</v>
      </c>
      <c r="F39" t="str">
        <f>VLOOKUP(B39,'treatment structure'!$A$2:$I$65,9,FALSE)</f>
        <v>150N</v>
      </c>
      <c r="G39">
        <f>VLOOKUP(B39,'treatment structure'!$A$2:$I$65,2,FALSE)</f>
        <v>1</v>
      </c>
      <c r="H39">
        <f t="shared" si="18"/>
        <v>1503</v>
      </c>
      <c r="I39">
        <f t="shared" si="19"/>
        <v>7498</v>
      </c>
      <c r="J39">
        <f t="shared" si="20"/>
        <v>21.48</v>
      </c>
      <c r="K39">
        <f t="shared" si="21"/>
        <v>-6.78</v>
      </c>
      <c r="L39">
        <v>524</v>
      </c>
      <c r="M39">
        <v>6</v>
      </c>
      <c r="N39">
        <v>3</v>
      </c>
      <c r="O39">
        <v>9</v>
      </c>
      <c r="P39">
        <v>11</v>
      </c>
      <c r="Q39">
        <v>6</v>
      </c>
      <c r="R39">
        <v>10</v>
      </c>
      <c r="S39">
        <v>43</v>
      </c>
      <c r="T39">
        <v>15.5</v>
      </c>
      <c r="U39">
        <v>34.1</v>
      </c>
      <c r="V39">
        <v>30.8</v>
      </c>
      <c r="W39">
        <v>29.6</v>
      </c>
      <c r="X39">
        <v>31.1</v>
      </c>
      <c r="Y39">
        <v>26.9</v>
      </c>
      <c r="Z39">
        <v>27.1</v>
      </c>
      <c r="AA39">
        <v>20.7</v>
      </c>
      <c r="AB39">
        <f t="shared" si="3"/>
        <v>15.5</v>
      </c>
      <c r="AC39">
        <f t="shared" si="4"/>
        <v>34.1</v>
      </c>
      <c r="AD39">
        <f t="shared" si="5"/>
        <v>30.8</v>
      </c>
      <c r="AE39">
        <f t="shared" si="6"/>
        <v>29.6</v>
      </c>
      <c r="AF39">
        <f t="shared" si="7"/>
        <v>31.1</v>
      </c>
      <c r="AG39">
        <f t="shared" si="8"/>
        <v>26.9</v>
      </c>
      <c r="AH39">
        <f t="shared" si="9"/>
        <v>27.1</v>
      </c>
      <c r="AI39">
        <f t="shared" si="10"/>
        <v>20.7</v>
      </c>
      <c r="AJ39">
        <f t="shared" si="11"/>
        <v>431.59999999999997</v>
      </c>
    </row>
    <row r="40" spans="1:36">
      <c r="A40" s="1">
        <f t="shared" si="16"/>
        <v>40123</v>
      </c>
      <c r="B40">
        <f t="shared" si="17"/>
        <v>7</v>
      </c>
      <c r="C40" t="str">
        <f>VLOOKUP(B40,'treatment structure'!$A$2:$I$65,9,FALSE)</f>
        <v>150N</v>
      </c>
      <c r="D40" t="str">
        <f>VLOOKUP(B40,'treatment structure'!$A$2:$I$65,7,FALSE)</f>
        <v>Dash</v>
      </c>
      <c r="E40" t="str">
        <f>VLOOKUP(B40,'treatment structure'!$A$2:$I$65,8,FALSE)</f>
        <v>irr</v>
      </c>
      <c r="F40" t="str">
        <f>VLOOKUP(B40,'treatment structure'!$A$2:$I$65,9,FALSE)</f>
        <v>150N</v>
      </c>
      <c r="G40">
        <f>VLOOKUP(B40,'treatment structure'!$A$2:$I$65,2,FALSE)</f>
        <v>1</v>
      </c>
      <c r="H40">
        <f t="shared" si="18"/>
        <v>1503</v>
      </c>
      <c r="I40">
        <f t="shared" si="19"/>
        <v>7498</v>
      </c>
      <c r="J40">
        <f t="shared" si="20"/>
        <v>21.48</v>
      </c>
      <c r="K40">
        <f t="shared" si="21"/>
        <v>-6.78</v>
      </c>
      <c r="L40">
        <v>523</v>
      </c>
      <c r="M40">
        <v>7</v>
      </c>
      <c r="N40">
        <v>3</v>
      </c>
      <c r="O40">
        <v>9</v>
      </c>
      <c r="P40">
        <v>11</v>
      </c>
      <c r="Q40">
        <v>6</v>
      </c>
      <c r="R40">
        <v>10</v>
      </c>
      <c r="S40">
        <v>41</v>
      </c>
      <c r="T40">
        <v>23.7</v>
      </c>
      <c r="U40">
        <v>28.4</v>
      </c>
      <c r="V40">
        <v>33.299999999999997</v>
      </c>
      <c r="W40">
        <v>34.299999999999997</v>
      </c>
      <c r="X40">
        <v>30.1</v>
      </c>
      <c r="Y40">
        <v>29.9</v>
      </c>
      <c r="Z40">
        <v>27.9</v>
      </c>
      <c r="AA40">
        <v>23.3</v>
      </c>
      <c r="AB40">
        <f t="shared" si="3"/>
        <v>23.7</v>
      </c>
      <c r="AC40">
        <f t="shared" si="4"/>
        <v>28.4</v>
      </c>
      <c r="AD40">
        <f t="shared" si="5"/>
        <v>33.299999999999997</v>
      </c>
      <c r="AE40">
        <f t="shared" si="6"/>
        <v>34.299999999999997</v>
      </c>
      <c r="AF40">
        <f t="shared" si="7"/>
        <v>30.1</v>
      </c>
      <c r="AG40">
        <f t="shared" si="8"/>
        <v>29.9</v>
      </c>
      <c r="AH40">
        <f t="shared" si="9"/>
        <v>27.9</v>
      </c>
      <c r="AI40">
        <f t="shared" si="10"/>
        <v>23.3</v>
      </c>
      <c r="AJ40">
        <f t="shared" si="11"/>
        <v>461.8</v>
      </c>
    </row>
    <row r="41" spans="1:36">
      <c r="A41" s="1">
        <f t="shared" si="16"/>
        <v>40123</v>
      </c>
      <c r="B41">
        <f t="shared" si="17"/>
        <v>8</v>
      </c>
      <c r="C41" t="str">
        <f>VLOOKUP(B41,'treatment structure'!$A$2:$I$65,9,FALSE)</f>
        <v>nil</v>
      </c>
      <c r="D41" t="str">
        <f>VLOOKUP(B41,'treatment structure'!$A$2:$I$65,7,FALSE)</f>
        <v>Dash</v>
      </c>
      <c r="E41" t="str">
        <f>VLOOKUP(B41,'treatment structure'!$A$2:$I$65,8,FALSE)</f>
        <v>irr</v>
      </c>
      <c r="F41" t="str">
        <f>VLOOKUP(B41,'treatment structure'!$A$2:$I$65,9,FALSE)</f>
        <v>nil</v>
      </c>
      <c r="G41">
        <f>VLOOKUP(B41,'treatment structure'!$A$2:$I$65,2,FALSE)</f>
        <v>1</v>
      </c>
      <c r="H41">
        <f t="shared" si="18"/>
        <v>1503</v>
      </c>
      <c r="I41">
        <f t="shared" si="19"/>
        <v>7498</v>
      </c>
      <c r="J41">
        <f t="shared" si="20"/>
        <v>21.48</v>
      </c>
      <c r="K41">
        <f t="shared" si="21"/>
        <v>-6.78</v>
      </c>
      <c r="L41">
        <v>522</v>
      </c>
      <c r="M41">
        <v>8</v>
      </c>
      <c r="N41">
        <v>3</v>
      </c>
      <c r="O41">
        <v>9</v>
      </c>
      <c r="P41">
        <v>11</v>
      </c>
      <c r="Q41">
        <v>6</v>
      </c>
      <c r="R41">
        <v>10</v>
      </c>
      <c r="S41">
        <v>55</v>
      </c>
      <c r="T41">
        <v>21.7</v>
      </c>
      <c r="U41">
        <v>22.4</v>
      </c>
      <c r="V41">
        <v>27.5</v>
      </c>
      <c r="W41">
        <v>31.5</v>
      </c>
      <c r="X41">
        <v>29.5</v>
      </c>
      <c r="Y41">
        <v>29.8</v>
      </c>
      <c r="Z41">
        <v>26.7</v>
      </c>
      <c r="AA41">
        <v>25.1</v>
      </c>
      <c r="AB41">
        <f t="shared" si="3"/>
        <v>21.7</v>
      </c>
      <c r="AC41">
        <f t="shared" si="4"/>
        <v>22.4</v>
      </c>
      <c r="AD41">
        <f t="shared" si="5"/>
        <v>27.5</v>
      </c>
      <c r="AE41">
        <f t="shared" si="6"/>
        <v>31.5</v>
      </c>
      <c r="AF41">
        <f t="shared" si="7"/>
        <v>29.5</v>
      </c>
      <c r="AG41">
        <f t="shared" si="8"/>
        <v>29.8</v>
      </c>
      <c r="AH41">
        <f t="shared" si="9"/>
        <v>26.7</v>
      </c>
      <c r="AI41">
        <f t="shared" si="10"/>
        <v>25.1</v>
      </c>
      <c r="AJ41">
        <f t="shared" si="11"/>
        <v>428.4</v>
      </c>
    </row>
    <row r="42" spans="1:36">
      <c r="A42" s="1">
        <f t="shared" si="16"/>
        <v>40123</v>
      </c>
      <c r="B42">
        <f t="shared" si="17"/>
        <v>9</v>
      </c>
      <c r="C42" t="str">
        <f>VLOOKUP(B42,'treatment structure'!$A$2:$I$65,9,FALSE)</f>
        <v>150N</v>
      </c>
      <c r="D42" t="str">
        <f>VLOOKUP(B42,'treatment structure'!$A$2:$I$65,7,FALSE)</f>
        <v>Omaka</v>
      </c>
      <c r="E42" t="str">
        <f>VLOOKUP(B42,'treatment structure'!$A$2:$I$65,8,FALSE)</f>
        <v>dry</v>
      </c>
      <c r="F42" t="str">
        <f>VLOOKUP(B42,'treatment structure'!$A$2:$I$65,9,FALSE)</f>
        <v>150N</v>
      </c>
      <c r="G42">
        <f>VLOOKUP(B42,'treatment structure'!$A$2:$I$65,2,FALSE)</f>
        <v>1</v>
      </c>
      <c r="H42">
        <f t="shared" si="18"/>
        <v>1503</v>
      </c>
      <c r="I42">
        <f t="shared" si="19"/>
        <v>7498</v>
      </c>
      <c r="J42">
        <f t="shared" si="20"/>
        <v>21.48</v>
      </c>
      <c r="K42">
        <f t="shared" si="21"/>
        <v>-6.78</v>
      </c>
      <c r="L42">
        <v>521</v>
      </c>
      <c r="M42">
        <v>9</v>
      </c>
      <c r="N42">
        <v>3</v>
      </c>
      <c r="O42">
        <v>9</v>
      </c>
      <c r="P42">
        <v>11</v>
      </c>
      <c r="Q42">
        <v>6</v>
      </c>
      <c r="R42">
        <v>11</v>
      </c>
      <c r="S42">
        <v>0</v>
      </c>
      <c r="T42">
        <v>27.8</v>
      </c>
      <c r="U42">
        <v>22</v>
      </c>
      <c r="V42">
        <v>22.7</v>
      </c>
      <c r="W42">
        <v>29.6</v>
      </c>
      <c r="X42">
        <v>30.1</v>
      </c>
      <c r="Y42">
        <v>28.2</v>
      </c>
      <c r="Z42">
        <v>26.6</v>
      </c>
      <c r="AA42">
        <v>20.7</v>
      </c>
      <c r="AB42">
        <f t="shared" si="3"/>
        <v>27.8</v>
      </c>
      <c r="AC42">
        <f t="shared" si="4"/>
        <v>22</v>
      </c>
      <c r="AD42">
        <f t="shared" si="5"/>
        <v>22.7</v>
      </c>
      <c r="AE42">
        <f t="shared" si="6"/>
        <v>29.6</v>
      </c>
      <c r="AF42">
        <f t="shared" si="7"/>
        <v>30.1</v>
      </c>
      <c r="AG42">
        <f t="shared" si="8"/>
        <v>28.2</v>
      </c>
      <c r="AH42">
        <f t="shared" si="9"/>
        <v>26.6</v>
      </c>
      <c r="AI42">
        <f t="shared" si="10"/>
        <v>20.7</v>
      </c>
      <c r="AJ42">
        <f t="shared" si="11"/>
        <v>415.39999999999992</v>
      </c>
    </row>
    <row r="43" spans="1:36">
      <c r="A43" s="1">
        <f t="shared" si="16"/>
        <v>40123</v>
      </c>
      <c r="B43">
        <f t="shared" si="17"/>
        <v>10</v>
      </c>
      <c r="C43" t="str">
        <f>VLOOKUP(B43,'treatment structure'!$A$2:$I$65,9,FALSE)</f>
        <v>nil</v>
      </c>
      <c r="D43" t="str">
        <f>VLOOKUP(B43,'treatment structure'!$A$2:$I$65,7,FALSE)</f>
        <v>Omaka</v>
      </c>
      <c r="E43" t="str">
        <f>VLOOKUP(B43,'treatment structure'!$A$2:$I$65,8,FALSE)</f>
        <v>dry</v>
      </c>
      <c r="F43" t="str">
        <f>VLOOKUP(B43,'treatment structure'!$A$2:$I$65,9,FALSE)</f>
        <v>nil</v>
      </c>
      <c r="G43">
        <f>VLOOKUP(B43,'treatment structure'!$A$2:$I$65,2,FALSE)</f>
        <v>1</v>
      </c>
      <c r="H43">
        <f t="shared" si="18"/>
        <v>1503</v>
      </c>
      <c r="I43">
        <f t="shared" si="19"/>
        <v>7498</v>
      </c>
      <c r="J43">
        <f t="shared" si="20"/>
        <v>21.48</v>
      </c>
      <c r="K43">
        <f t="shared" si="21"/>
        <v>-6.78</v>
      </c>
      <c r="L43">
        <v>520</v>
      </c>
      <c r="M43">
        <v>10</v>
      </c>
      <c r="N43">
        <v>3</v>
      </c>
      <c r="O43">
        <v>9</v>
      </c>
      <c r="P43">
        <v>11</v>
      </c>
      <c r="Q43">
        <v>6</v>
      </c>
      <c r="R43">
        <v>11</v>
      </c>
      <c r="S43">
        <v>5</v>
      </c>
      <c r="T43">
        <v>29.1</v>
      </c>
      <c r="U43">
        <v>11</v>
      </c>
      <c r="V43">
        <v>13.7</v>
      </c>
      <c r="W43">
        <v>17</v>
      </c>
      <c r="X43">
        <v>23.1</v>
      </c>
      <c r="Y43">
        <v>26.3</v>
      </c>
      <c r="Z43">
        <v>27</v>
      </c>
      <c r="AA43">
        <v>21.4</v>
      </c>
      <c r="AB43">
        <f t="shared" si="3"/>
        <v>29.1</v>
      </c>
      <c r="AC43">
        <f t="shared" si="4"/>
        <v>11</v>
      </c>
      <c r="AD43">
        <f t="shared" si="5"/>
        <v>13.7</v>
      </c>
      <c r="AE43">
        <f t="shared" si="6"/>
        <v>17</v>
      </c>
      <c r="AF43">
        <f t="shared" si="7"/>
        <v>23.1</v>
      </c>
      <c r="AG43">
        <f t="shared" si="8"/>
        <v>26.3</v>
      </c>
      <c r="AH43">
        <f t="shared" si="9"/>
        <v>27</v>
      </c>
      <c r="AI43">
        <f t="shared" si="10"/>
        <v>21.4</v>
      </c>
      <c r="AJ43">
        <f t="shared" si="11"/>
        <v>337.2</v>
      </c>
    </row>
    <row r="44" spans="1:36">
      <c r="A44" s="1">
        <f t="shared" si="16"/>
        <v>40123</v>
      </c>
      <c r="B44">
        <f t="shared" si="17"/>
        <v>11</v>
      </c>
      <c r="C44" t="str">
        <f>VLOOKUP(B44,'treatment structure'!$A$2:$I$65,9,FALSE)</f>
        <v>150N</v>
      </c>
      <c r="D44" t="str">
        <f>VLOOKUP(B44,'treatment structure'!$A$2:$I$65,7,FALSE)</f>
        <v>CR125</v>
      </c>
      <c r="E44" t="str">
        <f>VLOOKUP(B44,'treatment structure'!$A$2:$I$65,8,FALSE)</f>
        <v>dry</v>
      </c>
      <c r="F44" t="str">
        <f>VLOOKUP(B44,'treatment structure'!$A$2:$I$65,9,FALSE)</f>
        <v>150N</v>
      </c>
      <c r="G44">
        <f>VLOOKUP(B44,'treatment structure'!$A$2:$I$65,2,FALSE)</f>
        <v>1</v>
      </c>
      <c r="H44">
        <f t="shared" si="18"/>
        <v>1503</v>
      </c>
      <c r="I44">
        <f t="shared" si="19"/>
        <v>7498</v>
      </c>
      <c r="J44">
        <f t="shared" si="20"/>
        <v>21.48</v>
      </c>
      <c r="K44">
        <f t="shared" si="21"/>
        <v>-6.78</v>
      </c>
      <c r="L44">
        <v>519</v>
      </c>
      <c r="M44">
        <v>11</v>
      </c>
      <c r="N44">
        <v>3</v>
      </c>
      <c r="O44">
        <v>9</v>
      </c>
      <c r="P44">
        <v>11</v>
      </c>
      <c r="Q44">
        <v>6</v>
      </c>
      <c r="R44">
        <v>11</v>
      </c>
      <c r="S44">
        <v>10</v>
      </c>
      <c r="T44">
        <v>33.200000000000003</v>
      </c>
      <c r="U44">
        <v>31.7</v>
      </c>
      <c r="V44">
        <v>29</v>
      </c>
      <c r="W44">
        <v>28</v>
      </c>
      <c r="X44">
        <v>26.9</v>
      </c>
      <c r="Y44">
        <v>27.8</v>
      </c>
      <c r="Z44">
        <v>27.9</v>
      </c>
      <c r="AA44">
        <v>25</v>
      </c>
      <c r="AB44">
        <f t="shared" si="3"/>
        <v>33.200000000000003</v>
      </c>
      <c r="AC44">
        <f t="shared" si="4"/>
        <v>31.7</v>
      </c>
      <c r="AD44">
        <f t="shared" si="5"/>
        <v>29</v>
      </c>
      <c r="AE44">
        <f t="shared" si="6"/>
        <v>28</v>
      </c>
      <c r="AF44">
        <f t="shared" si="7"/>
        <v>26.9</v>
      </c>
      <c r="AG44">
        <f t="shared" si="8"/>
        <v>27.8</v>
      </c>
      <c r="AH44">
        <f t="shared" si="9"/>
        <v>27.9</v>
      </c>
      <c r="AI44">
        <f t="shared" si="10"/>
        <v>25</v>
      </c>
      <c r="AJ44">
        <f t="shared" si="11"/>
        <v>459.00000000000006</v>
      </c>
    </row>
    <row r="45" spans="1:36">
      <c r="A45" s="1">
        <f t="shared" si="16"/>
        <v>40123</v>
      </c>
      <c r="B45">
        <f t="shared" si="17"/>
        <v>12</v>
      </c>
      <c r="C45" t="str">
        <f>VLOOKUP(B45,'treatment structure'!$A$2:$I$65,9,FALSE)</f>
        <v>nil</v>
      </c>
      <c r="D45" t="str">
        <f>VLOOKUP(B45,'treatment structure'!$A$2:$I$65,7,FALSE)</f>
        <v>CR125</v>
      </c>
      <c r="E45" t="str">
        <f>VLOOKUP(B45,'treatment structure'!$A$2:$I$65,8,FALSE)</f>
        <v>dry</v>
      </c>
      <c r="F45" t="str">
        <f>VLOOKUP(B45,'treatment structure'!$A$2:$I$65,9,FALSE)</f>
        <v>nil</v>
      </c>
      <c r="G45">
        <f>VLOOKUP(B45,'treatment structure'!$A$2:$I$65,2,FALSE)</f>
        <v>1</v>
      </c>
      <c r="H45">
        <f t="shared" si="18"/>
        <v>1503</v>
      </c>
      <c r="I45">
        <f t="shared" si="19"/>
        <v>7498</v>
      </c>
      <c r="J45">
        <f t="shared" si="20"/>
        <v>21.48</v>
      </c>
      <c r="K45">
        <f t="shared" si="21"/>
        <v>-6.78</v>
      </c>
      <c r="L45">
        <v>518</v>
      </c>
      <c r="M45">
        <v>12</v>
      </c>
      <c r="N45">
        <v>3</v>
      </c>
      <c r="O45">
        <v>9</v>
      </c>
      <c r="P45">
        <v>11</v>
      </c>
      <c r="Q45">
        <v>6</v>
      </c>
      <c r="R45">
        <v>11</v>
      </c>
      <c r="S45">
        <v>15</v>
      </c>
      <c r="T45">
        <v>29.7</v>
      </c>
      <c r="U45">
        <v>29.3</v>
      </c>
      <c r="V45">
        <v>27.2</v>
      </c>
      <c r="W45">
        <v>28.4</v>
      </c>
      <c r="X45">
        <v>27.4</v>
      </c>
      <c r="Y45">
        <v>28.1</v>
      </c>
      <c r="Z45">
        <v>28.5</v>
      </c>
      <c r="AA45">
        <v>24.8</v>
      </c>
      <c r="AB45">
        <f t="shared" si="3"/>
        <v>29.7</v>
      </c>
      <c r="AC45">
        <f t="shared" si="4"/>
        <v>29.3</v>
      </c>
      <c r="AD45">
        <f t="shared" si="5"/>
        <v>27.2</v>
      </c>
      <c r="AE45">
        <f t="shared" si="6"/>
        <v>28.4</v>
      </c>
      <c r="AF45">
        <f t="shared" si="7"/>
        <v>27.4</v>
      </c>
      <c r="AG45">
        <f t="shared" si="8"/>
        <v>28.1</v>
      </c>
      <c r="AH45">
        <f t="shared" si="9"/>
        <v>28.5</v>
      </c>
      <c r="AI45">
        <f t="shared" si="10"/>
        <v>24.8</v>
      </c>
      <c r="AJ45">
        <f t="shared" si="11"/>
        <v>446.8</v>
      </c>
    </row>
    <row r="46" spans="1:36">
      <c r="A46" s="1">
        <f t="shared" si="16"/>
        <v>40123</v>
      </c>
      <c r="B46">
        <f t="shared" si="17"/>
        <v>13</v>
      </c>
      <c r="C46" t="str">
        <f>VLOOKUP(B46,'treatment structure'!$A$2:$I$65,9,FALSE)</f>
        <v>nil</v>
      </c>
      <c r="D46" t="str">
        <f>VLOOKUP(B46,'treatment structure'!$A$2:$I$65,7,FALSE)</f>
        <v>CR125</v>
      </c>
      <c r="E46" t="str">
        <f>VLOOKUP(B46,'treatment structure'!$A$2:$I$65,8,FALSE)</f>
        <v>irr</v>
      </c>
      <c r="F46" t="str">
        <f>VLOOKUP(B46,'treatment structure'!$A$2:$I$65,9,FALSE)</f>
        <v>nil</v>
      </c>
      <c r="G46">
        <f>VLOOKUP(B46,'treatment structure'!$A$2:$I$65,2,FALSE)</f>
        <v>1</v>
      </c>
      <c r="H46">
        <f t="shared" si="18"/>
        <v>1503</v>
      </c>
      <c r="I46">
        <f t="shared" si="19"/>
        <v>7498</v>
      </c>
      <c r="J46">
        <f t="shared" si="20"/>
        <v>21.48</v>
      </c>
      <c r="K46">
        <f t="shared" si="21"/>
        <v>-6.78</v>
      </c>
      <c r="L46">
        <v>517</v>
      </c>
      <c r="M46">
        <v>13</v>
      </c>
      <c r="N46">
        <v>3</v>
      </c>
      <c r="O46">
        <v>9</v>
      </c>
      <c r="P46">
        <v>11</v>
      </c>
      <c r="Q46">
        <v>6</v>
      </c>
      <c r="R46">
        <v>11</v>
      </c>
      <c r="S46">
        <v>21</v>
      </c>
      <c r="T46">
        <v>7.3</v>
      </c>
      <c r="U46">
        <v>13.7</v>
      </c>
      <c r="V46">
        <v>21.3</v>
      </c>
      <c r="W46">
        <v>15.6</v>
      </c>
      <c r="X46">
        <v>20.2</v>
      </c>
      <c r="Y46">
        <v>25.5</v>
      </c>
      <c r="Z46">
        <v>27.6</v>
      </c>
      <c r="AA46">
        <v>22.3</v>
      </c>
      <c r="AB46">
        <f t="shared" si="3"/>
        <v>7.3</v>
      </c>
      <c r="AC46">
        <f t="shared" si="4"/>
        <v>13.7</v>
      </c>
      <c r="AD46">
        <f t="shared" si="5"/>
        <v>21.3</v>
      </c>
      <c r="AE46">
        <f t="shared" si="6"/>
        <v>15.600000000000001</v>
      </c>
      <c r="AF46">
        <f t="shared" si="7"/>
        <v>20.2</v>
      </c>
      <c r="AG46">
        <f t="shared" si="8"/>
        <v>25.5</v>
      </c>
      <c r="AH46">
        <f t="shared" si="9"/>
        <v>27.6</v>
      </c>
      <c r="AI46">
        <f t="shared" si="10"/>
        <v>22.3</v>
      </c>
      <c r="AJ46">
        <f t="shared" si="11"/>
        <v>307</v>
      </c>
    </row>
    <row r="47" spans="1:36">
      <c r="A47" s="1">
        <f t="shared" si="16"/>
        <v>40123</v>
      </c>
      <c r="B47">
        <f t="shared" si="17"/>
        <v>14</v>
      </c>
      <c r="C47" t="str">
        <f>VLOOKUP(B47,'treatment structure'!$A$2:$I$65,9,FALSE)</f>
        <v>150N</v>
      </c>
      <c r="D47" t="str">
        <f>VLOOKUP(B47,'treatment structure'!$A$2:$I$65,7,FALSE)</f>
        <v>CR125</v>
      </c>
      <c r="E47" t="str">
        <f>VLOOKUP(B47,'treatment structure'!$A$2:$I$65,8,FALSE)</f>
        <v>irr</v>
      </c>
      <c r="F47" t="str">
        <f>VLOOKUP(B47,'treatment structure'!$A$2:$I$65,9,FALSE)</f>
        <v>150N</v>
      </c>
      <c r="G47">
        <f>VLOOKUP(B47,'treatment structure'!$A$2:$I$65,2,FALSE)</f>
        <v>1</v>
      </c>
      <c r="H47">
        <f t="shared" si="18"/>
        <v>1503</v>
      </c>
      <c r="I47">
        <f t="shared" si="19"/>
        <v>7498</v>
      </c>
      <c r="J47">
        <f t="shared" si="20"/>
        <v>21.48</v>
      </c>
      <c r="K47">
        <f t="shared" si="21"/>
        <v>-6.78</v>
      </c>
      <c r="L47">
        <v>516</v>
      </c>
      <c r="M47">
        <v>14</v>
      </c>
      <c r="N47">
        <v>3</v>
      </c>
      <c r="O47">
        <v>9</v>
      </c>
      <c r="P47">
        <v>11</v>
      </c>
      <c r="Q47">
        <v>6</v>
      </c>
      <c r="R47">
        <v>11</v>
      </c>
      <c r="S47">
        <v>26</v>
      </c>
      <c r="T47">
        <v>25</v>
      </c>
      <c r="U47">
        <v>28.8</v>
      </c>
      <c r="V47">
        <v>24.5</v>
      </c>
      <c r="W47">
        <v>28.4</v>
      </c>
      <c r="X47">
        <v>28</v>
      </c>
      <c r="Y47">
        <v>25.9</v>
      </c>
      <c r="Z47">
        <v>26.7</v>
      </c>
      <c r="AA47">
        <v>25.5</v>
      </c>
      <c r="AB47">
        <f t="shared" si="3"/>
        <v>25</v>
      </c>
      <c r="AC47">
        <f t="shared" si="4"/>
        <v>28.8</v>
      </c>
      <c r="AD47">
        <f t="shared" si="5"/>
        <v>24.5</v>
      </c>
      <c r="AE47">
        <f t="shared" si="6"/>
        <v>28.4</v>
      </c>
      <c r="AF47">
        <f t="shared" si="7"/>
        <v>28</v>
      </c>
      <c r="AG47">
        <f t="shared" si="8"/>
        <v>25.9</v>
      </c>
      <c r="AH47">
        <f t="shared" si="9"/>
        <v>26.7</v>
      </c>
      <c r="AI47">
        <f t="shared" si="10"/>
        <v>25.5</v>
      </c>
      <c r="AJ47">
        <f t="shared" si="11"/>
        <v>425.59999999999997</v>
      </c>
    </row>
    <row r="48" spans="1:36">
      <c r="A48" s="1">
        <f t="shared" si="16"/>
        <v>40123</v>
      </c>
      <c r="B48">
        <f t="shared" si="17"/>
        <v>15</v>
      </c>
      <c r="C48" t="str">
        <f>VLOOKUP(B48,'treatment structure'!$A$2:$I$65,9,FALSE)</f>
        <v>150N</v>
      </c>
      <c r="D48" t="str">
        <f>VLOOKUP(B48,'treatment structure'!$A$2:$I$65,7,FALSE)</f>
        <v>Omaka</v>
      </c>
      <c r="E48" t="str">
        <f>VLOOKUP(B48,'treatment structure'!$A$2:$I$65,8,FALSE)</f>
        <v>irr</v>
      </c>
      <c r="F48" t="str">
        <f>VLOOKUP(B48,'treatment structure'!$A$2:$I$65,9,FALSE)</f>
        <v>150N</v>
      </c>
      <c r="G48">
        <f>VLOOKUP(B48,'treatment structure'!$A$2:$I$65,2,FALSE)</f>
        <v>1</v>
      </c>
      <c r="H48">
        <f t="shared" si="18"/>
        <v>1503</v>
      </c>
      <c r="I48">
        <f t="shared" si="19"/>
        <v>7498</v>
      </c>
      <c r="J48">
        <f t="shared" si="20"/>
        <v>21.48</v>
      </c>
      <c r="K48">
        <f t="shared" si="21"/>
        <v>-6.78</v>
      </c>
      <c r="L48">
        <v>515</v>
      </c>
      <c r="M48">
        <v>15</v>
      </c>
      <c r="N48">
        <v>3</v>
      </c>
      <c r="O48">
        <v>9</v>
      </c>
      <c r="P48">
        <v>11</v>
      </c>
      <c r="Q48">
        <v>6</v>
      </c>
      <c r="R48">
        <v>11</v>
      </c>
      <c r="S48">
        <v>31</v>
      </c>
      <c r="T48">
        <v>34.5</v>
      </c>
      <c r="U48">
        <v>26.8</v>
      </c>
      <c r="V48">
        <v>25.8</v>
      </c>
      <c r="W48">
        <v>28.5</v>
      </c>
      <c r="X48">
        <v>26.3</v>
      </c>
      <c r="Y48">
        <v>25.8</v>
      </c>
      <c r="Z48">
        <v>26.1</v>
      </c>
      <c r="AA48">
        <v>24.3</v>
      </c>
      <c r="AB48">
        <f t="shared" si="3"/>
        <v>34.5</v>
      </c>
      <c r="AC48">
        <f t="shared" si="4"/>
        <v>26.8</v>
      </c>
      <c r="AD48">
        <f t="shared" si="5"/>
        <v>25.8</v>
      </c>
      <c r="AE48">
        <f t="shared" si="6"/>
        <v>28.5</v>
      </c>
      <c r="AF48">
        <f t="shared" si="7"/>
        <v>26.3</v>
      </c>
      <c r="AG48">
        <f t="shared" si="8"/>
        <v>25.8</v>
      </c>
      <c r="AH48">
        <f t="shared" si="9"/>
        <v>26.1</v>
      </c>
      <c r="AI48">
        <f t="shared" si="10"/>
        <v>24.3</v>
      </c>
      <c r="AJ48">
        <f t="shared" si="11"/>
        <v>436.20000000000005</v>
      </c>
    </row>
    <row r="49" spans="1:36">
      <c r="A49" s="1">
        <f t="shared" si="16"/>
        <v>40123</v>
      </c>
      <c r="B49">
        <f t="shared" si="17"/>
        <v>16</v>
      </c>
      <c r="C49" t="str">
        <f>VLOOKUP(B49,'treatment structure'!$A$2:$I$65,9,FALSE)</f>
        <v>nil</v>
      </c>
      <c r="D49" t="str">
        <f>VLOOKUP(B49,'treatment structure'!$A$2:$I$65,7,FALSE)</f>
        <v>Omaka</v>
      </c>
      <c r="E49" t="str">
        <f>VLOOKUP(B49,'treatment structure'!$A$2:$I$65,8,FALSE)</f>
        <v>irr</v>
      </c>
      <c r="F49" t="str">
        <f>VLOOKUP(B49,'treatment structure'!$A$2:$I$65,9,FALSE)</f>
        <v>nil</v>
      </c>
      <c r="G49">
        <f>VLOOKUP(B49,'treatment structure'!$A$2:$I$65,2,FALSE)</f>
        <v>1</v>
      </c>
      <c r="H49">
        <f t="shared" si="18"/>
        <v>1503</v>
      </c>
      <c r="I49">
        <f t="shared" si="19"/>
        <v>7498</v>
      </c>
      <c r="J49">
        <f t="shared" si="20"/>
        <v>21.48</v>
      </c>
      <c r="K49">
        <f t="shared" si="21"/>
        <v>-6.78</v>
      </c>
      <c r="L49">
        <v>514</v>
      </c>
      <c r="M49">
        <v>16</v>
      </c>
      <c r="N49">
        <v>3</v>
      </c>
      <c r="O49">
        <v>9</v>
      </c>
      <c r="P49">
        <v>11</v>
      </c>
      <c r="Q49">
        <v>6</v>
      </c>
      <c r="R49">
        <v>11</v>
      </c>
      <c r="S49">
        <v>37</v>
      </c>
      <c r="T49">
        <v>28.5</v>
      </c>
      <c r="U49">
        <v>28.6</v>
      </c>
      <c r="V49">
        <v>28</v>
      </c>
      <c r="W49">
        <v>26.7</v>
      </c>
      <c r="X49">
        <v>26.9</v>
      </c>
      <c r="Y49">
        <v>25.9</v>
      </c>
      <c r="Z49">
        <v>26.6</v>
      </c>
      <c r="AA49">
        <v>22.9</v>
      </c>
      <c r="AB49">
        <f t="shared" si="3"/>
        <v>28.5</v>
      </c>
      <c r="AC49">
        <f t="shared" si="4"/>
        <v>28.6</v>
      </c>
      <c r="AD49">
        <f t="shared" si="5"/>
        <v>28</v>
      </c>
      <c r="AE49">
        <f t="shared" si="6"/>
        <v>26.7</v>
      </c>
      <c r="AF49">
        <f t="shared" si="7"/>
        <v>26.9</v>
      </c>
      <c r="AG49">
        <f t="shared" si="8"/>
        <v>25.9</v>
      </c>
      <c r="AH49">
        <f t="shared" si="9"/>
        <v>26.6</v>
      </c>
      <c r="AI49">
        <f t="shared" si="10"/>
        <v>22.9</v>
      </c>
      <c r="AJ49">
        <f t="shared" si="11"/>
        <v>428.2</v>
      </c>
    </row>
    <row r="50" spans="1:36">
      <c r="A50" s="1">
        <f t="shared" si="16"/>
        <v>40123</v>
      </c>
      <c r="B50">
        <f t="shared" si="17"/>
        <v>17</v>
      </c>
      <c r="C50" t="str">
        <f>VLOOKUP(B50,'treatment structure'!$A$2:$I$65,9,FALSE)</f>
        <v>nil</v>
      </c>
      <c r="D50" t="str">
        <f>VLOOKUP(B50,'treatment structure'!$A$2:$I$65,7,FALSE)</f>
        <v>Sherwood</v>
      </c>
      <c r="E50" t="str">
        <f>VLOOKUP(B50,'treatment structure'!$A$2:$I$65,8,FALSE)</f>
        <v>irr</v>
      </c>
      <c r="F50" t="str">
        <f>VLOOKUP(B50,'treatment structure'!$A$2:$I$65,9,FALSE)</f>
        <v>nil</v>
      </c>
      <c r="G50">
        <f>VLOOKUP(B50,'treatment structure'!$A$2:$I$65,2,FALSE)</f>
        <v>2</v>
      </c>
      <c r="H50">
        <f t="shared" si="18"/>
        <v>1503</v>
      </c>
      <c r="I50">
        <f t="shared" si="19"/>
        <v>7498</v>
      </c>
      <c r="J50">
        <f t="shared" si="20"/>
        <v>21.48</v>
      </c>
      <c r="K50">
        <f t="shared" si="21"/>
        <v>-6.78</v>
      </c>
      <c r="L50">
        <v>513</v>
      </c>
      <c r="M50">
        <v>17</v>
      </c>
      <c r="N50">
        <v>3</v>
      </c>
      <c r="O50">
        <v>9</v>
      </c>
      <c r="P50">
        <v>11</v>
      </c>
      <c r="Q50">
        <v>6</v>
      </c>
      <c r="R50">
        <v>11</v>
      </c>
      <c r="S50">
        <v>42</v>
      </c>
      <c r="T50">
        <v>23.2</v>
      </c>
      <c r="U50">
        <v>33.6</v>
      </c>
      <c r="V50">
        <v>29.8</v>
      </c>
      <c r="W50">
        <v>21</v>
      </c>
      <c r="X50">
        <v>29.8</v>
      </c>
      <c r="Y50">
        <v>25.3</v>
      </c>
      <c r="Z50">
        <v>22.9</v>
      </c>
      <c r="AA50">
        <v>19.8</v>
      </c>
      <c r="AB50">
        <f t="shared" si="3"/>
        <v>23.2</v>
      </c>
      <c r="AC50">
        <f t="shared" si="4"/>
        <v>33.6</v>
      </c>
      <c r="AD50">
        <f t="shared" si="5"/>
        <v>29.8</v>
      </c>
      <c r="AE50">
        <f t="shared" si="6"/>
        <v>21</v>
      </c>
      <c r="AF50">
        <f t="shared" si="7"/>
        <v>29.8</v>
      </c>
      <c r="AG50">
        <f t="shared" si="8"/>
        <v>25.3</v>
      </c>
      <c r="AH50">
        <f t="shared" si="9"/>
        <v>22.9</v>
      </c>
      <c r="AI50">
        <f t="shared" si="10"/>
        <v>19.8</v>
      </c>
      <c r="AJ50">
        <f t="shared" si="11"/>
        <v>410.80000000000007</v>
      </c>
    </row>
    <row r="51" spans="1:36">
      <c r="A51" s="1">
        <f t="shared" si="16"/>
        <v>40123</v>
      </c>
      <c r="B51">
        <f t="shared" si="17"/>
        <v>18</v>
      </c>
      <c r="C51" t="str">
        <f>VLOOKUP(B51,'treatment structure'!$A$2:$I$65,9,FALSE)</f>
        <v>150N</v>
      </c>
      <c r="D51" t="str">
        <f>VLOOKUP(B51,'treatment structure'!$A$2:$I$65,7,FALSE)</f>
        <v>Sherwood</v>
      </c>
      <c r="E51" t="str">
        <f>VLOOKUP(B51,'treatment structure'!$A$2:$I$65,8,FALSE)</f>
        <v>irr</v>
      </c>
      <c r="F51" t="str">
        <f>VLOOKUP(B51,'treatment structure'!$A$2:$I$65,9,FALSE)</f>
        <v>150N</v>
      </c>
      <c r="G51">
        <f>VLOOKUP(B51,'treatment structure'!$A$2:$I$65,2,FALSE)</f>
        <v>2</v>
      </c>
      <c r="H51">
        <f t="shared" si="18"/>
        <v>1503</v>
      </c>
      <c r="I51">
        <f t="shared" si="19"/>
        <v>7498</v>
      </c>
      <c r="J51">
        <f t="shared" si="20"/>
        <v>21.48</v>
      </c>
      <c r="K51">
        <f t="shared" si="21"/>
        <v>-6.78</v>
      </c>
      <c r="L51">
        <v>512</v>
      </c>
      <c r="M51">
        <v>18</v>
      </c>
      <c r="N51">
        <v>3</v>
      </c>
      <c r="O51">
        <v>9</v>
      </c>
      <c r="P51">
        <v>11</v>
      </c>
      <c r="Q51">
        <v>6</v>
      </c>
      <c r="R51">
        <v>11</v>
      </c>
      <c r="S51">
        <v>47</v>
      </c>
      <c r="T51">
        <v>29.2</v>
      </c>
      <c r="U51">
        <v>29.7</v>
      </c>
      <c r="V51">
        <v>23.3</v>
      </c>
      <c r="W51">
        <v>24.3</v>
      </c>
      <c r="X51">
        <v>29.5</v>
      </c>
      <c r="Y51">
        <v>27.4</v>
      </c>
      <c r="Z51">
        <v>26.4</v>
      </c>
      <c r="AA51">
        <v>16.399999999999999</v>
      </c>
      <c r="AB51">
        <f t="shared" si="3"/>
        <v>29.2</v>
      </c>
      <c r="AC51">
        <f t="shared" si="4"/>
        <v>29.7</v>
      </c>
      <c r="AD51">
        <f t="shared" si="5"/>
        <v>23.3</v>
      </c>
      <c r="AE51">
        <f t="shared" si="6"/>
        <v>24.3</v>
      </c>
      <c r="AF51">
        <f t="shared" si="7"/>
        <v>29.5</v>
      </c>
      <c r="AG51">
        <f t="shared" si="8"/>
        <v>27.4</v>
      </c>
      <c r="AH51">
        <f t="shared" si="9"/>
        <v>26.4</v>
      </c>
      <c r="AI51">
        <f t="shared" si="10"/>
        <v>16.399999999999999</v>
      </c>
      <c r="AJ51">
        <f t="shared" si="11"/>
        <v>412.40000000000003</v>
      </c>
    </row>
    <row r="52" spans="1:36">
      <c r="A52" s="1">
        <f t="shared" si="16"/>
        <v>40123</v>
      </c>
      <c r="B52">
        <f t="shared" si="17"/>
        <v>19</v>
      </c>
      <c r="C52" t="str">
        <f>VLOOKUP(B52,'treatment structure'!$A$2:$I$65,9,FALSE)</f>
        <v>nil</v>
      </c>
      <c r="D52" t="str">
        <f>VLOOKUP(B52,'treatment structure'!$A$2:$I$65,7,FALSE)</f>
        <v>CR125</v>
      </c>
      <c r="E52" t="str">
        <f>VLOOKUP(B52,'treatment structure'!$A$2:$I$65,8,FALSE)</f>
        <v>irr</v>
      </c>
      <c r="F52" t="str">
        <f>VLOOKUP(B52,'treatment structure'!$A$2:$I$65,9,FALSE)</f>
        <v>nil</v>
      </c>
      <c r="G52">
        <f>VLOOKUP(B52,'treatment structure'!$A$2:$I$65,2,FALSE)</f>
        <v>2</v>
      </c>
      <c r="H52">
        <f t="shared" si="18"/>
        <v>1503</v>
      </c>
      <c r="I52">
        <f t="shared" si="19"/>
        <v>7498</v>
      </c>
      <c r="J52">
        <f t="shared" si="20"/>
        <v>21.48</v>
      </c>
      <c r="K52">
        <f t="shared" si="21"/>
        <v>-6.78</v>
      </c>
      <c r="L52">
        <v>511</v>
      </c>
      <c r="M52">
        <v>19</v>
      </c>
      <c r="N52">
        <v>3</v>
      </c>
      <c r="O52">
        <v>9</v>
      </c>
      <c r="P52">
        <v>11</v>
      </c>
      <c r="Q52">
        <v>6</v>
      </c>
      <c r="R52">
        <v>13</v>
      </c>
      <c r="S52">
        <v>23</v>
      </c>
      <c r="T52">
        <v>25.4</v>
      </c>
      <c r="U52">
        <v>28.3</v>
      </c>
      <c r="V52">
        <v>30.2</v>
      </c>
      <c r="W52">
        <v>26</v>
      </c>
      <c r="X52">
        <v>28.6</v>
      </c>
      <c r="Y52">
        <v>26.6</v>
      </c>
      <c r="Z52">
        <v>25.5</v>
      </c>
      <c r="AA52">
        <v>21.8</v>
      </c>
      <c r="AB52">
        <f t="shared" si="3"/>
        <v>25.4</v>
      </c>
      <c r="AC52">
        <f t="shared" si="4"/>
        <v>28.3</v>
      </c>
      <c r="AD52">
        <f t="shared" si="5"/>
        <v>30.2</v>
      </c>
      <c r="AE52">
        <f t="shared" si="6"/>
        <v>26</v>
      </c>
      <c r="AF52">
        <f t="shared" si="7"/>
        <v>28.6</v>
      </c>
      <c r="AG52">
        <f t="shared" si="8"/>
        <v>26.6</v>
      </c>
      <c r="AH52">
        <f t="shared" si="9"/>
        <v>25.5</v>
      </c>
      <c r="AI52">
        <f t="shared" si="10"/>
        <v>21.8</v>
      </c>
      <c r="AJ52">
        <f t="shared" si="11"/>
        <v>424.8</v>
      </c>
    </row>
    <row r="53" spans="1:36">
      <c r="A53" s="1">
        <f t="shared" si="16"/>
        <v>40123</v>
      </c>
      <c r="B53">
        <f t="shared" si="17"/>
        <v>20</v>
      </c>
      <c r="C53" t="str">
        <f>VLOOKUP(B53,'treatment structure'!$A$2:$I$65,9,FALSE)</f>
        <v>150N</v>
      </c>
      <c r="D53" t="str">
        <f>VLOOKUP(B53,'treatment structure'!$A$2:$I$65,7,FALSE)</f>
        <v>CR125</v>
      </c>
      <c r="E53" t="str">
        <f>VLOOKUP(B53,'treatment structure'!$A$2:$I$65,8,FALSE)</f>
        <v>irr</v>
      </c>
      <c r="F53" t="str">
        <f>VLOOKUP(B53,'treatment structure'!$A$2:$I$65,9,FALSE)</f>
        <v>150N</v>
      </c>
      <c r="G53">
        <f>VLOOKUP(B53,'treatment structure'!$A$2:$I$65,2,FALSE)</f>
        <v>2</v>
      </c>
      <c r="H53">
        <f t="shared" si="18"/>
        <v>1503</v>
      </c>
      <c r="I53">
        <f t="shared" si="19"/>
        <v>7498</v>
      </c>
      <c r="J53">
        <f t="shared" si="20"/>
        <v>21.48</v>
      </c>
      <c r="K53">
        <f t="shared" si="21"/>
        <v>-6.78</v>
      </c>
      <c r="L53">
        <v>510</v>
      </c>
      <c r="M53">
        <v>20</v>
      </c>
      <c r="N53">
        <v>3</v>
      </c>
      <c r="O53">
        <v>9</v>
      </c>
      <c r="P53">
        <v>11</v>
      </c>
      <c r="Q53">
        <v>6</v>
      </c>
      <c r="R53">
        <v>13</v>
      </c>
      <c r="S53">
        <v>20</v>
      </c>
      <c r="T53">
        <v>19.899999999999999</v>
      </c>
      <c r="U53">
        <v>19.899999999999999</v>
      </c>
      <c r="V53">
        <v>25.3</v>
      </c>
      <c r="W53">
        <v>30.7</v>
      </c>
      <c r="X53">
        <v>25.1</v>
      </c>
      <c r="Y53">
        <v>26.2</v>
      </c>
      <c r="Z53">
        <v>24.3</v>
      </c>
      <c r="AA53">
        <v>23.8</v>
      </c>
      <c r="AB53">
        <f t="shared" si="3"/>
        <v>19.899999999999999</v>
      </c>
      <c r="AC53">
        <f t="shared" si="4"/>
        <v>19.899999999999999</v>
      </c>
      <c r="AD53">
        <f t="shared" si="5"/>
        <v>25.3</v>
      </c>
      <c r="AE53">
        <f t="shared" si="6"/>
        <v>30.7</v>
      </c>
      <c r="AF53">
        <f t="shared" si="7"/>
        <v>25.1</v>
      </c>
      <c r="AG53">
        <f t="shared" si="8"/>
        <v>26.2</v>
      </c>
      <c r="AH53">
        <f t="shared" si="9"/>
        <v>24.3</v>
      </c>
      <c r="AI53">
        <f t="shared" si="10"/>
        <v>23.8</v>
      </c>
      <c r="AJ53">
        <f t="shared" si="11"/>
        <v>390.40000000000003</v>
      </c>
    </row>
    <row r="54" spans="1:36">
      <c r="A54" s="1">
        <f t="shared" si="16"/>
        <v>40123</v>
      </c>
      <c r="B54">
        <f t="shared" si="17"/>
        <v>21</v>
      </c>
      <c r="C54" t="str">
        <f>VLOOKUP(B54,'treatment structure'!$A$2:$I$65,9,FALSE)</f>
        <v>nil</v>
      </c>
      <c r="D54" t="str">
        <f>VLOOKUP(B54,'treatment structure'!$A$2:$I$65,7,FALSE)</f>
        <v>Omaka</v>
      </c>
      <c r="E54" t="str">
        <f>VLOOKUP(B54,'treatment structure'!$A$2:$I$65,8,FALSE)</f>
        <v>dry</v>
      </c>
      <c r="F54" t="str">
        <f>VLOOKUP(B54,'treatment structure'!$A$2:$I$65,9,FALSE)</f>
        <v>nil</v>
      </c>
      <c r="G54">
        <f>VLOOKUP(B54,'treatment structure'!$A$2:$I$65,2,FALSE)</f>
        <v>2</v>
      </c>
      <c r="H54">
        <f t="shared" si="18"/>
        <v>1503</v>
      </c>
      <c r="I54">
        <f t="shared" si="19"/>
        <v>7498</v>
      </c>
      <c r="J54">
        <f t="shared" si="20"/>
        <v>21.48</v>
      </c>
      <c r="K54">
        <f t="shared" si="21"/>
        <v>-6.78</v>
      </c>
      <c r="L54">
        <v>509</v>
      </c>
      <c r="M54">
        <v>21</v>
      </c>
      <c r="N54">
        <v>3</v>
      </c>
      <c r="O54">
        <v>9</v>
      </c>
      <c r="P54">
        <v>11</v>
      </c>
      <c r="Q54">
        <v>6</v>
      </c>
      <c r="R54">
        <v>13</v>
      </c>
      <c r="S54">
        <v>33</v>
      </c>
      <c r="T54">
        <v>36.1</v>
      </c>
      <c r="U54">
        <v>32.1</v>
      </c>
      <c r="V54">
        <v>25.9</v>
      </c>
      <c r="W54">
        <v>29.5</v>
      </c>
      <c r="X54">
        <v>27.4</v>
      </c>
      <c r="Y54">
        <v>26.2</v>
      </c>
      <c r="Z54">
        <v>27.6</v>
      </c>
      <c r="AA54">
        <v>21.7</v>
      </c>
      <c r="AB54">
        <f t="shared" si="3"/>
        <v>36.1</v>
      </c>
      <c r="AC54">
        <f t="shared" si="4"/>
        <v>32.1</v>
      </c>
      <c r="AD54">
        <f t="shared" si="5"/>
        <v>25.9</v>
      </c>
      <c r="AE54">
        <f t="shared" si="6"/>
        <v>29.5</v>
      </c>
      <c r="AF54">
        <f t="shared" si="7"/>
        <v>27.4</v>
      </c>
      <c r="AG54">
        <f t="shared" si="8"/>
        <v>26.2</v>
      </c>
      <c r="AH54">
        <f t="shared" si="9"/>
        <v>27.6</v>
      </c>
      <c r="AI54">
        <f t="shared" si="10"/>
        <v>21.7</v>
      </c>
      <c r="AJ54">
        <f t="shared" si="11"/>
        <v>452.99999999999994</v>
      </c>
    </row>
    <row r="55" spans="1:36">
      <c r="A55" s="1">
        <f t="shared" si="16"/>
        <v>40123</v>
      </c>
      <c r="B55">
        <f t="shared" si="17"/>
        <v>22</v>
      </c>
      <c r="C55" t="str">
        <f>VLOOKUP(B55,'treatment structure'!$A$2:$I$65,9,FALSE)</f>
        <v>150N</v>
      </c>
      <c r="D55" t="str">
        <f>VLOOKUP(B55,'treatment structure'!$A$2:$I$65,7,FALSE)</f>
        <v>Omaka</v>
      </c>
      <c r="E55" t="str">
        <f>VLOOKUP(B55,'treatment structure'!$A$2:$I$65,8,FALSE)</f>
        <v>dry</v>
      </c>
      <c r="F55" t="str">
        <f>VLOOKUP(B55,'treatment structure'!$A$2:$I$65,9,FALSE)</f>
        <v>150N</v>
      </c>
      <c r="G55">
        <f>VLOOKUP(B55,'treatment structure'!$A$2:$I$65,2,FALSE)</f>
        <v>2</v>
      </c>
      <c r="H55">
        <f t="shared" si="18"/>
        <v>1503</v>
      </c>
      <c r="I55">
        <f t="shared" si="19"/>
        <v>7498</v>
      </c>
      <c r="J55">
        <f t="shared" si="20"/>
        <v>21.48</v>
      </c>
      <c r="K55">
        <f t="shared" si="21"/>
        <v>-6.78</v>
      </c>
      <c r="L55">
        <v>508</v>
      </c>
      <c r="M55">
        <v>22</v>
      </c>
      <c r="N55">
        <v>3</v>
      </c>
      <c r="O55">
        <v>9</v>
      </c>
      <c r="P55">
        <v>11</v>
      </c>
      <c r="Q55">
        <v>6</v>
      </c>
      <c r="R55">
        <v>13</v>
      </c>
      <c r="S55">
        <v>31</v>
      </c>
      <c r="T55">
        <v>32</v>
      </c>
      <c r="U55">
        <v>16.3</v>
      </c>
      <c r="V55">
        <v>22.9</v>
      </c>
      <c r="W55">
        <v>22.9</v>
      </c>
      <c r="X55">
        <v>23.1</v>
      </c>
      <c r="Y55">
        <v>27</v>
      </c>
      <c r="Z55">
        <v>27.9</v>
      </c>
      <c r="AA55">
        <v>21</v>
      </c>
      <c r="AB55">
        <f t="shared" si="3"/>
        <v>32</v>
      </c>
      <c r="AC55">
        <f t="shared" si="4"/>
        <v>16.3</v>
      </c>
      <c r="AD55">
        <f t="shared" si="5"/>
        <v>22.9</v>
      </c>
      <c r="AE55">
        <f t="shared" si="6"/>
        <v>22.9</v>
      </c>
      <c r="AF55">
        <f t="shared" si="7"/>
        <v>23.1</v>
      </c>
      <c r="AG55">
        <f t="shared" si="8"/>
        <v>27</v>
      </c>
      <c r="AH55">
        <f t="shared" si="9"/>
        <v>27.9</v>
      </c>
      <c r="AI55">
        <f t="shared" si="10"/>
        <v>21</v>
      </c>
      <c r="AJ55">
        <f t="shared" si="11"/>
        <v>386.2</v>
      </c>
    </row>
    <row r="56" spans="1:36">
      <c r="A56" s="1">
        <f t="shared" si="16"/>
        <v>40123</v>
      </c>
      <c r="B56">
        <f t="shared" si="17"/>
        <v>23</v>
      </c>
      <c r="C56" t="str">
        <f>VLOOKUP(B56,'treatment structure'!$A$2:$I$65,9,FALSE)</f>
        <v>150N</v>
      </c>
      <c r="D56" t="str">
        <f>VLOOKUP(B56,'treatment structure'!$A$2:$I$65,7,FALSE)</f>
        <v>Dash</v>
      </c>
      <c r="E56" t="str">
        <f>VLOOKUP(B56,'treatment structure'!$A$2:$I$65,8,FALSE)</f>
        <v>irr</v>
      </c>
      <c r="F56" t="str">
        <f>VLOOKUP(B56,'treatment structure'!$A$2:$I$65,9,FALSE)</f>
        <v>150N</v>
      </c>
      <c r="G56">
        <f>VLOOKUP(B56,'treatment structure'!$A$2:$I$65,2,FALSE)</f>
        <v>2</v>
      </c>
      <c r="H56">
        <f t="shared" si="18"/>
        <v>1503</v>
      </c>
      <c r="I56">
        <f t="shared" si="19"/>
        <v>7498</v>
      </c>
      <c r="J56">
        <f t="shared" si="20"/>
        <v>21.48</v>
      </c>
      <c r="K56">
        <f t="shared" si="21"/>
        <v>-6.78</v>
      </c>
      <c r="L56">
        <v>507</v>
      </c>
      <c r="M56">
        <v>23</v>
      </c>
      <c r="N56">
        <v>3</v>
      </c>
      <c r="O56">
        <v>9</v>
      </c>
      <c r="P56">
        <v>11</v>
      </c>
      <c r="Q56">
        <v>6</v>
      </c>
      <c r="R56">
        <v>13</v>
      </c>
      <c r="S56">
        <v>44</v>
      </c>
      <c r="T56">
        <v>31.8</v>
      </c>
      <c r="U56">
        <v>28.5</v>
      </c>
      <c r="V56">
        <v>28.1</v>
      </c>
      <c r="W56">
        <v>28.9</v>
      </c>
      <c r="X56">
        <v>28.9</v>
      </c>
      <c r="Y56">
        <v>28.7</v>
      </c>
      <c r="Z56">
        <v>29.4</v>
      </c>
      <c r="AA56">
        <v>21.6</v>
      </c>
      <c r="AB56">
        <f t="shared" si="3"/>
        <v>31.8</v>
      </c>
      <c r="AC56">
        <f t="shared" si="4"/>
        <v>28.5</v>
      </c>
      <c r="AD56">
        <f t="shared" si="5"/>
        <v>28.1</v>
      </c>
      <c r="AE56">
        <f t="shared" si="6"/>
        <v>28.9</v>
      </c>
      <c r="AF56">
        <f t="shared" si="7"/>
        <v>28.9</v>
      </c>
      <c r="AG56">
        <f t="shared" si="8"/>
        <v>28.7</v>
      </c>
      <c r="AH56">
        <f t="shared" si="9"/>
        <v>29.4</v>
      </c>
      <c r="AI56">
        <f t="shared" si="10"/>
        <v>21.6</v>
      </c>
      <c r="AJ56">
        <f t="shared" si="11"/>
        <v>451.8</v>
      </c>
    </row>
    <row r="57" spans="1:36">
      <c r="A57" s="1">
        <f t="shared" si="16"/>
        <v>40123</v>
      </c>
      <c r="B57">
        <f t="shared" si="17"/>
        <v>24</v>
      </c>
      <c r="C57" t="str">
        <f>VLOOKUP(B57,'treatment structure'!$A$2:$I$65,9,FALSE)</f>
        <v>nil</v>
      </c>
      <c r="D57" t="str">
        <f>VLOOKUP(B57,'treatment structure'!$A$2:$I$65,7,FALSE)</f>
        <v>Dash</v>
      </c>
      <c r="E57" t="str">
        <f>VLOOKUP(B57,'treatment structure'!$A$2:$I$65,8,FALSE)</f>
        <v>irr</v>
      </c>
      <c r="F57" t="str">
        <f>VLOOKUP(B57,'treatment structure'!$A$2:$I$65,9,FALSE)</f>
        <v>nil</v>
      </c>
      <c r="G57">
        <f>VLOOKUP(B57,'treatment structure'!$A$2:$I$65,2,FALSE)</f>
        <v>2</v>
      </c>
      <c r="H57">
        <f t="shared" si="18"/>
        <v>1503</v>
      </c>
      <c r="I57">
        <f t="shared" si="19"/>
        <v>7498</v>
      </c>
      <c r="J57">
        <f t="shared" si="20"/>
        <v>21.48</v>
      </c>
      <c r="K57">
        <f t="shared" si="21"/>
        <v>-6.78</v>
      </c>
      <c r="L57">
        <v>506</v>
      </c>
      <c r="M57">
        <v>24</v>
      </c>
      <c r="N57">
        <v>3</v>
      </c>
      <c r="O57">
        <v>9</v>
      </c>
      <c r="P57">
        <v>11</v>
      </c>
      <c r="Q57">
        <v>6</v>
      </c>
      <c r="R57">
        <v>13</v>
      </c>
      <c r="S57">
        <v>41</v>
      </c>
      <c r="T57">
        <v>29</v>
      </c>
      <c r="U57">
        <v>18.600000000000001</v>
      </c>
      <c r="V57">
        <v>23.5</v>
      </c>
      <c r="W57">
        <v>26.3</v>
      </c>
      <c r="X57">
        <v>28.1</v>
      </c>
      <c r="Y57">
        <v>24.4</v>
      </c>
      <c r="Z57">
        <v>26.2</v>
      </c>
      <c r="AA57">
        <v>19.899999999999999</v>
      </c>
      <c r="AB57">
        <f t="shared" si="3"/>
        <v>29</v>
      </c>
      <c r="AC57">
        <f t="shared" si="4"/>
        <v>18.600000000000001</v>
      </c>
      <c r="AD57">
        <f t="shared" si="5"/>
        <v>23.5</v>
      </c>
      <c r="AE57">
        <f t="shared" si="6"/>
        <v>26.3</v>
      </c>
      <c r="AF57">
        <f t="shared" si="7"/>
        <v>28.1</v>
      </c>
      <c r="AG57">
        <f t="shared" si="8"/>
        <v>24.4</v>
      </c>
      <c r="AH57">
        <f t="shared" si="9"/>
        <v>26.2</v>
      </c>
      <c r="AI57">
        <f t="shared" si="10"/>
        <v>19.899999999999999</v>
      </c>
      <c r="AJ57">
        <f t="shared" si="11"/>
        <v>392</v>
      </c>
    </row>
    <row r="58" spans="1:36">
      <c r="A58" s="1">
        <f t="shared" si="16"/>
        <v>40123</v>
      </c>
      <c r="B58">
        <f t="shared" si="17"/>
        <v>25</v>
      </c>
      <c r="C58" t="str">
        <f>VLOOKUP(B58,'treatment structure'!$A$2:$I$65,9,FALSE)</f>
        <v>nil</v>
      </c>
      <c r="D58" t="str">
        <f>VLOOKUP(B58,'treatment structure'!$A$2:$I$65,7,FALSE)</f>
        <v>Sherwood</v>
      </c>
      <c r="E58" t="str">
        <f>VLOOKUP(B58,'treatment structure'!$A$2:$I$65,8,FALSE)</f>
        <v>dry</v>
      </c>
      <c r="F58" t="str">
        <f>VLOOKUP(B58,'treatment structure'!$A$2:$I$65,9,FALSE)</f>
        <v>nil</v>
      </c>
      <c r="G58">
        <f>VLOOKUP(B58,'treatment structure'!$A$2:$I$65,2,FALSE)</f>
        <v>2</v>
      </c>
      <c r="H58">
        <f t="shared" si="18"/>
        <v>1503</v>
      </c>
      <c r="I58">
        <f t="shared" si="19"/>
        <v>7498</v>
      </c>
      <c r="J58">
        <f t="shared" si="20"/>
        <v>21.48</v>
      </c>
      <c r="K58">
        <f t="shared" si="21"/>
        <v>-6.78</v>
      </c>
      <c r="L58">
        <v>505</v>
      </c>
      <c r="M58">
        <v>25</v>
      </c>
      <c r="N58">
        <v>3</v>
      </c>
      <c r="O58">
        <v>9</v>
      </c>
      <c r="P58">
        <v>11</v>
      </c>
      <c r="Q58">
        <v>6</v>
      </c>
      <c r="R58">
        <v>13</v>
      </c>
      <c r="S58">
        <v>54</v>
      </c>
      <c r="T58">
        <v>31.7</v>
      </c>
      <c r="U58">
        <v>29.4</v>
      </c>
      <c r="V58">
        <v>26.8</v>
      </c>
      <c r="W58">
        <v>22.1</v>
      </c>
      <c r="X58">
        <v>28.1</v>
      </c>
      <c r="Y58">
        <v>28.7</v>
      </c>
      <c r="Z58">
        <v>28.3</v>
      </c>
      <c r="AA58">
        <v>17.899999999999999</v>
      </c>
      <c r="AB58">
        <f t="shared" si="3"/>
        <v>31.7</v>
      </c>
      <c r="AC58">
        <f t="shared" si="4"/>
        <v>29.4</v>
      </c>
      <c r="AD58">
        <f t="shared" si="5"/>
        <v>26.8</v>
      </c>
      <c r="AE58">
        <f t="shared" si="6"/>
        <v>22.1</v>
      </c>
      <c r="AF58">
        <f t="shared" si="7"/>
        <v>28.1</v>
      </c>
      <c r="AG58">
        <f t="shared" si="8"/>
        <v>28.7</v>
      </c>
      <c r="AH58">
        <f t="shared" si="9"/>
        <v>28.3</v>
      </c>
      <c r="AI58">
        <f t="shared" si="10"/>
        <v>17.899999999999999</v>
      </c>
      <c r="AJ58">
        <f t="shared" si="11"/>
        <v>426</v>
      </c>
    </row>
    <row r="59" spans="1:36">
      <c r="A59" s="1">
        <f t="shared" si="16"/>
        <v>40123</v>
      </c>
      <c r="B59">
        <f t="shared" si="17"/>
        <v>26</v>
      </c>
      <c r="C59" t="str">
        <f>VLOOKUP(B59,'treatment structure'!$A$2:$I$65,9,FALSE)</f>
        <v>150N</v>
      </c>
      <c r="D59" t="str">
        <f>VLOOKUP(B59,'treatment structure'!$A$2:$I$65,7,FALSE)</f>
        <v>Sherwood</v>
      </c>
      <c r="E59" t="str">
        <f>VLOOKUP(B59,'treatment structure'!$A$2:$I$65,8,FALSE)</f>
        <v>dry</v>
      </c>
      <c r="F59" t="str">
        <f>VLOOKUP(B59,'treatment structure'!$A$2:$I$65,9,FALSE)</f>
        <v>150N</v>
      </c>
      <c r="G59">
        <f>VLOOKUP(B59,'treatment structure'!$A$2:$I$65,2,FALSE)</f>
        <v>2</v>
      </c>
      <c r="H59">
        <f t="shared" si="18"/>
        <v>1503</v>
      </c>
      <c r="I59">
        <f t="shared" si="19"/>
        <v>7498</v>
      </c>
      <c r="J59">
        <f t="shared" si="20"/>
        <v>21.48</v>
      </c>
      <c r="K59">
        <f t="shared" si="21"/>
        <v>-6.78</v>
      </c>
      <c r="L59">
        <v>504</v>
      </c>
      <c r="M59">
        <v>26</v>
      </c>
      <c r="N59">
        <v>3</v>
      </c>
      <c r="O59">
        <v>9</v>
      </c>
      <c r="P59">
        <v>11</v>
      </c>
      <c r="Q59">
        <v>6</v>
      </c>
      <c r="R59">
        <v>13</v>
      </c>
      <c r="S59">
        <v>51</v>
      </c>
      <c r="T59">
        <v>35.299999999999997</v>
      </c>
      <c r="U59">
        <v>32.9</v>
      </c>
      <c r="V59">
        <v>29.4</v>
      </c>
      <c r="W59">
        <v>26.7</v>
      </c>
      <c r="X59">
        <v>21.5</v>
      </c>
      <c r="Y59">
        <v>26.6</v>
      </c>
      <c r="Z59">
        <v>29.6</v>
      </c>
      <c r="AA59">
        <v>20.5</v>
      </c>
      <c r="AB59">
        <f t="shared" si="3"/>
        <v>35.299999999999997</v>
      </c>
      <c r="AC59">
        <f t="shared" si="4"/>
        <v>32.9</v>
      </c>
      <c r="AD59">
        <f t="shared" si="5"/>
        <v>29.4</v>
      </c>
      <c r="AE59">
        <f t="shared" si="6"/>
        <v>26.7</v>
      </c>
      <c r="AF59">
        <f t="shared" si="7"/>
        <v>21.5</v>
      </c>
      <c r="AG59">
        <f t="shared" si="8"/>
        <v>26.6</v>
      </c>
      <c r="AH59">
        <f t="shared" si="9"/>
        <v>29.6</v>
      </c>
      <c r="AI59">
        <f t="shared" si="10"/>
        <v>20.5</v>
      </c>
      <c r="AJ59">
        <f t="shared" si="11"/>
        <v>445</v>
      </c>
    </row>
    <row r="60" spans="1:36">
      <c r="A60" s="1">
        <f t="shared" si="16"/>
        <v>40123</v>
      </c>
      <c r="B60">
        <f t="shared" si="17"/>
        <v>27</v>
      </c>
      <c r="C60" t="str">
        <f>VLOOKUP(B60,'treatment structure'!$A$2:$I$65,9,FALSE)</f>
        <v>nil</v>
      </c>
      <c r="D60" t="str">
        <f>VLOOKUP(B60,'treatment structure'!$A$2:$I$65,7,FALSE)</f>
        <v>Dash</v>
      </c>
      <c r="E60" t="str">
        <f>VLOOKUP(B60,'treatment structure'!$A$2:$I$65,8,FALSE)</f>
        <v>dry</v>
      </c>
      <c r="F60" t="str">
        <f>VLOOKUP(B60,'treatment structure'!$A$2:$I$65,9,FALSE)</f>
        <v>nil</v>
      </c>
      <c r="G60">
        <f>VLOOKUP(B60,'treatment structure'!$A$2:$I$65,2,FALSE)</f>
        <v>2</v>
      </c>
      <c r="H60">
        <f t="shared" si="18"/>
        <v>1503</v>
      </c>
      <c r="I60">
        <f t="shared" si="19"/>
        <v>7498</v>
      </c>
      <c r="J60">
        <f t="shared" si="20"/>
        <v>21.48</v>
      </c>
      <c r="K60">
        <f t="shared" si="21"/>
        <v>-6.78</v>
      </c>
      <c r="L60">
        <v>503</v>
      </c>
      <c r="M60">
        <v>27</v>
      </c>
      <c r="N60">
        <v>3</v>
      </c>
      <c r="O60">
        <v>9</v>
      </c>
      <c r="P60">
        <v>11</v>
      </c>
      <c r="Q60">
        <v>6</v>
      </c>
      <c r="R60">
        <v>14</v>
      </c>
      <c r="S60">
        <v>4</v>
      </c>
      <c r="T60">
        <v>22.5</v>
      </c>
      <c r="U60">
        <v>24.9</v>
      </c>
      <c r="V60">
        <v>33.799999999999997</v>
      </c>
      <c r="W60">
        <v>29.7</v>
      </c>
      <c r="X60">
        <v>28.5</v>
      </c>
      <c r="Y60">
        <v>27.1</v>
      </c>
      <c r="Z60">
        <v>26.6</v>
      </c>
      <c r="AA60">
        <v>20.2</v>
      </c>
      <c r="AB60">
        <f t="shared" si="3"/>
        <v>22.5</v>
      </c>
      <c r="AC60">
        <f t="shared" si="4"/>
        <v>24.9</v>
      </c>
      <c r="AD60">
        <f t="shared" si="5"/>
        <v>33.799999999999997</v>
      </c>
      <c r="AE60">
        <f t="shared" si="6"/>
        <v>29.7</v>
      </c>
      <c r="AF60">
        <f t="shared" si="7"/>
        <v>28.5</v>
      </c>
      <c r="AG60">
        <f t="shared" si="8"/>
        <v>27.1</v>
      </c>
      <c r="AH60">
        <f t="shared" si="9"/>
        <v>26.6</v>
      </c>
      <c r="AI60">
        <f t="shared" si="10"/>
        <v>20.2</v>
      </c>
      <c r="AJ60">
        <f t="shared" si="11"/>
        <v>426.59999999999991</v>
      </c>
    </row>
    <row r="61" spans="1:36">
      <c r="A61" s="1">
        <f t="shared" si="16"/>
        <v>40123</v>
      </c>
      <c r="B61">
        <f t="shared" si="17"/>
        <v>28</v>
      </c>
      <c r="C61" t="str">
        <f>VLOOKUP(B61,'treatment structure'!$A$2:$I$65,9,FALSE)</f>
        <v>150N</v>
      </c>
      <c r="D61" t="str">
        <f>VLOOKUP(B61,'treatment structure'!$A$2:$I$65,7,FALSE)</f>
        <v>Dash</v>
      </c>
      <c r="E61" t="str">
        <f>VLOOKUP(B61,'treatment structure'!$A$2:$I$65,8,FALSE)</f>
        <v>dry</v>
      </c>
      <c r="F61" t="str">
        <f>VLOOKUP(B61,'treatment structure'!$A$2:$I$65,9,FALSE)</f>
        <v>150N</v>
      </c>
      <c r="G61">
        <f>VLOOKUP(B61,'treatment structure'!$A$2:$I$65,2,FALSE)</f>
        <v>2</v>
      </c>
      <c r="H61">
        <f t="shared" si="18"/>
        <v>1503</v>
      </c>
      <c r="I61">
        <f t="shared" si="19"/>
        <v>7498</v>
      </c>
      <c r="J61">
        <f t="shared" si="20"/>
        <v>21.48</v>
      </c>
      <c r="K61">
        <f t="shared" si="21"/>
        <v>-6.78</v>
      </c>
      <c r="L61">
        <v>502</v>
      </c>
      <c r="M61">
        <v>28</v>
      </c>
      <c r="N61">
        <v>3</v>
      </c>
      <c r="O61">
        <v>9</v>
      </c>
      <c r="P61">
        <v>11</v>
      </c>
      <c r="Q61">
        <v>6</v>
      </c>
      <c r="R61">
        <v>14</v>
      </c>
      <c r="S61">
        <v>1</v>
      </c>
      <c r="T61">
        <v>17.3</v>
      </c>
      <c r="U61">
        <v>21.7</v>
      </c>
      <c r="V61">
        <v>29.9</v>
      </c>
      <c r="W61">
        <v>27.6</v>
      </c>
      <c r="X61">
        <v>27.1</v>
      </c>
      <c r="Y61">
        <v>28</v>
      </c>
      <c r="Z61">
        <v>26.4</v>
      </c>
      <c r="AA61">
        <v>19.899999999999999</v>
      </c>
      <c r="AB61">
        <f t="shared" si="3"/>
        <v>17.3</v>
      </c>
      <c r="AC61">
        <f t="shared" si="4"/>
        <v>21.7</v>
      </c>
      <c r="AD61">
        <f t="shared" si="5"/>
        <v>29.9</v>
      </c>
      <c r="AE61">
        <f t="shared" si="6"/>
        <v>27.6</v>
      </c>
      <c r="AF61">
        <f t="shared" si="7"/>
        <v>27.1</v>
      </c>
      <c r="AG61">
        <f t="shared" si="8"/>
        <v>28</v>
      </c>
      <c r="AH61">
        <f t="shared" si="9"/>
        <v>26.4</v>
      </c>
      <c r="AI61">
        <f t="shared" si="10"/>
        <v>19.899999999999999</v>
      </c>
      <c r="AJ61">
        <f t="shared" si="11"/>
        <v>395.8</v>
      </c>
    </row>
    <row r="62" spans="1:36">
      <c r="A62" s="1">
        <f t="shared" si="16"/>
        <v>40123</v>
      </c>
      <c r="B62">
        <f t="shared" si="17"/>
        <v>29</v>
      </c>
      <c r="C62" t="str">
        <f>VLOOKUP(B62,'treatment structure'!$A$2:$I$65,9,FALSE)</f>
        <v>150N</v>
      </c>
      <c r="D62" t="str">
        <f>VLOOKUP(B62,'treatment structure'!$A$2:$I$65,7,FALSE)</f>
        <v>Omaka</v>
      </c>
      <c r="E62" t="str">
        <f>VLOOKUP(B62,'treatment structure'!$A$2:$I$65,8,FALSE)</f>
        <v>irr</v>
      </c>
      <c r="F62" t="str">
        <f>VLOOKUP(B62,'treatment structure'!$A$2:$I$65,9,FALSE)</f>
        <v>150N</v>
      </c>
      <c r="G62">
        <f>VLOOKUP(B62,'treatment structure'!$A$2:$I$65,2,FALSE)</f>
        <v>2</v>
      </c>
      <c r="H62">
        <f t="shared" si="18"/>
        <v>1503</v>
      </c>
      <c r="I62">
        <f t="shared" si="19"/>
        <v>7498</v>
      </c>
      <c r="J62">
        <f t="shared" si="20"/>
        <v>21.48</v>
      </c>
      <c r="K62">
        <f t="shared" si="21"/>
        <v>-6.78</v>
      </c>
      <c r="L62">
        <v>501</v>
      </c>
      <c r="M62">
        <v>29</v>
      </c>
      <c r="N62">
        <v>3</v>
      </c>
      <c r="O62">
        <v>9</v>
      </c>
      <c r="P62">
        <v>11</v>
      </c>
      <c r="Q62">
        <v>6</v>
      </c>
      <c r="R62">
        <v>14</v>
      </c>
      <c r="S62">
        <v>14</v>
      </c>
      <c r="T62">
        <v>19</v>
      </c>
      <c r="U62">
        <v>29.9</v>
      </c>
      <c r="V62">
        <v>34.299999999999997</v>
      </c>
      <c r="W62">
        <v>29.9</v>
      </c>
      <c r="X62">
        <v>30</v>
      </c>
      <c r="Y62">
        <v>25.9</v>
      </c>
      <c r="Z62">
        <v>27.3</v>
      </c>
      <c r="AA62">
        <v>19</v>
      </c>
      <c r="AB62">
        <f t="shared" si="3"/>
        <v>19</v>
      </c>
      <c r="AC62">
        <f t="shared" si="4"/>
        <v>29.9</v>
      </c>
      <c r="AD62">
        <f t="shared" si="5"/>
        <v>34.299999999999997</v>
      </c>
      <c r="AE62">
        <f t="shared" si="6"/>
        <v>29.9</v>
      </c>
      <c r="AF62">
        <f t="shared" si="7"/>
        <v>30</v>
      </c>
      <c r="AG62">
        <f t="shared" si="8"/>
        <v>25.9</v>
      </c>
      <c r="AH62">
        <f t="shared" si="9"/>
        <v>27.3</v>
      </c>
      <c r="AI62">
        <f t="shared" si="10"/>
        <v>19</v>
      </c>
      <c r="AJ62">
        <f t="shared" si="11"/>
        <v>430.6</v>
      </c>
    </row>
    <row r="63" spans="1:36">
      <c r="A63" s="1">
        <f t="shared" si="16"/>
        <v>40123</v>
      </c>
      <c r="B63">
        <f t="shared" si="17"/>
        <v>31</v>
      </c>
      <c r="C63" t="str">
        <f>VLOOKUP(B63,'treatment structure'!$A$2:$I$65,9,FALSE)</f>
        <v>150N</v>
      </c>
      <c r="D63" t="str">
        <f>VLOOKUP(B63,'treatment structure'!$A$2:$I$65,7,FALSE)</f>
        <v>CR125</v>
      </c>
      <c r="E63" t="str">
        <f>VLOOKUP(B63,'treatment structure'!$A$2:$I$65,8,FALSE)</f>
        <v>dry</v>
      </c>
      <c r="F63" t="str">
        <f>VLOOKUP(B63,'treatment structure'!$A$2:$I$65,9,FALSE)</f>
        <v>150N</v>
      </c>
      <c r="G63">
        <f>VLOOKUP(B63,'treatment structure'!$A$2:$I$65,2,FALSE)</f>
        <v>2</v>
      </c>
      <c r="H63">
        <f t="shared" si="18"/>
        <v>1503</v>
      </c>
      <c r="I63">
        <f t="shared" si="19"/>
        <v>7498</v>
      </c>
      <c r="J63">
        <f t="shared" si="20"/>
        <v>21.48</v>
      </c>
      <c r="K63">
        <f t="shared" si="21"/>
        <v>-6.78</v>
      </c>
      <c r="L63">
        <v>500</v>
      </c>
      <c r="M63">
        <v>31</v>
      </c>
      <c r="N63">
        <v>3</v>
      </c>
      <c r="O63">
        <v>9</v>
      </c>
      <c r="P63">
        <v>11</v>
      </c>
      <c r="Q63">
        <v>6</v>
      </c>
      <c r="R63">
        <v>14</v>
      </c>
      <c r="S63">
        <v>53</v>
      </c>
      <c r="T63">
        <v>24.3</v>
      </c>
      <c r="U63">
        <v>19.3</v>
      </c>
      <c r="V63">
        <v>19.2</v>
      </c>
      <c r="W63">
        <v>28.4</v>
      </c>
      <c r="X63">
        <v>24.5</v>
      </c>
      <c r="Y63">
        <v>24.4</v>
      </c>
      <c r="Z63">
        <v>26.7</v>
      </c>
      <c r="AA63">
        <v>20.7</v>
      </c>
      <c r="AB63">
        <f t="shared" si="3"/>
        <v>24.3</v>
      </c>
      <c r="AC63">
        <f t="shared" si="4"/>
        <v>19.3</v>
      </c>
      <c r="AD63">
        <f t="shared" si="5"/>
        <v>19.2</v>
      </c>
      <c r="AE63">
        <f t="shared" si="6"/>
        <v>28.4</v>
      </c>
      <c r="AF63">
        <f t="shared" si="7"/>
        <v>24.5</v>
      </c>
      <c r="AG63">
        <f t="shared" si="8"/>
        <v>24.4</v>
      </c>
      <c r="AH63">
        <f t="shared" si="9"/>
        <v>26.7</v>
      </c>
      <c r="AI63">
        <f t="shared" si="10"/>
        <v>20.7</v>
      </c>
      <c r="AJ63">
        <f t="shared" si="11"/>
        <v>374.99999999999994</v>
      </c>
    </row>
    <row r="64" spans="1:36">
      <c r="A64" s="1">
        <f t="shared" si="16"/>
        <v>40123</v>
      </c>
      <c r="B64">
        <f t="shared" si="17"/>
        <v>32</v>
      </c>
      <c r="C64" t="str">
        <f>VLOOKUP(B64,'treatment structure'!$A$2:$I$65,9,FALSE)</f>
        <v>nil</v>
      </c>
      <c r="D64" t="str">
        <f>VLOOKUP(B64,'treatment structure'!$A$2:$I$65,7,FALSE)</f>
        <v>CR125</v>
      </c>
      <c r="E64" t="str">
        <f>VLOOKUP(B64,'treatment structure'!$A$2:$I$65,8,FALSE)</f>
        <v>dry</v>
      </c>
      <c r="F64" t="str">
        <f>VLOOKUP(B64,'treatment structure'!$A$2:$I$65,9,FALSE)</f>
        <v>nil</v>
      </c>
      <c r="G64">
        <f>VLOOKUP(B64,'treatment structure'!$A$2:$I$65,2,FALSE)</f>
        <v>2</v>
      </c>
      <c r="H64">
        <f t="shared" si="18"/>
        <v>1503</v>
      </c>
      <c r="I64">
        <f t="shared" si="19"/>
        <v>7498</v>
      </c>
      <c r="J64">
        <f t="shared" si="20"/>
        <v>21.48</v>
      </c>
      <c r="K64">
        <f t="shared" si="21"/>
        <v>-6.78</v>
      </c>
      <c r="L64">
        <v>499</v>
      </c>
      <c r="M64">
        <v>32</v>
      </c>
      <c r="N64">
        <v>3</v>
      </c>
      <c r="O64">
        <v>9</v>
      </c>
      <c r="P64">
        <v>11</v>
      </c>
      <c r="Q64">
        <v>6</v>
      </c>
      <c r="R64">
        <v>14</v>
      </c>
      <c r="S64">
        <v>51</v>
      </c>
      <c r="T64">
        <v>35</v>
      </c>
      <c r="U64">
        <v>31.5</v>
      </c>
      <c r="V64">
        <v>28.8</v>
      </c>
      <c r="W64">
        <v>28</v>
      </c>
      <c r="X64">
        <v>25.1</v>
      </c>
      <c r="Y64">
        <v>27.6</v>
      </c>
      <c r="Z64">
        <v>26.3</v>
      </c>
      <c r="AA64">
        <v>14.6</v>
      </c>
      <c r="AB64">
        <f t="shared" si="3"/>
        <v>35</v>
      </c>
      <c r="AC64">
        <f t="shared" si="4"/>
        <v>31.5</v>
      </c>
      <c r="AD64">
        <f t="shared" si="5"/>
        <v>28.8</v>
      </c>
      <c r="AE64">
        <f t="shared" si="6"/>
        <v>28</v>
      </c>
      <c r="AF64">
        <f t="shared" si="7"/>
        <v>25.1</v>
      </c>
      <c r="AG64">
        <f t="shared" si="8"/>
        <v>27.6</v>
      </c>
      <c r="AH64">
        <f t="shared" si="9"/>
        <v>26.3</v>
      </c>
      <c r="AI64">
        <f t="shared" si="10"/>
        <v>14.6</v>
      </c>
      <c r="AJ64">
        <f t="shared" si="11"/>
        <v>433.8</v>
      </c>
    </row>
    <row r="65" spans="1:36">
      <c r="A65" s="1">
        <f t="shared" si="16"/>
        <v>40123</v>
      </c>
      <c r="B65">
        <f t="shared" si="17"/>
        <v>33</v>
      </c>
      <c r="C65" t="str">
        <f>VLOOKUP(B65,'treatment structure'!$A$2:$I$65,9,FALSE)</f>
        <v>150N</v>
      </c>
      <c r="D65" t="str">
        <f>VLOOKUP(B65,'treatment structure'!$A$2:$I$65,7,FALSE)</f>
        <v>CR125</v>
      </c>
      <c r="E65" t="str">
        <f>VLOOKUP(B65,'treatment structure'!$A$2:$I$65,8,FALSE)</f>
        <v>irr</v>
      </c>
      <c r="F65" t="str">
        <f>VLOOKUP(B65,'treatment structure'!$A$2:$I$65,9,FALSE)</f>
        <v>150N</v>
      </c>
      <c r="G65">
        <f>VLOOKUP(B65,'treatment structure'!$A$2:$I$65,2,FALSE)</f>
        <v>3</v>
      </c>
      <c r="H65">
        <f t="shared" si="18"/>
        <v>1503</v>
      </c>
      <c r="I65">
        <f t="shared" si="19"/>
        <v>7498</v>
      </c>
      <c r="J65">
        <f t="shared" si="20"/>
        <v>21.48</v>
      </c>
      <c r="K65">
        <f t="shared" si="21"/>
        <v>-6.78</v>
      </c>
      <c r="L65">
        <v>498</v>
      </c>
      <c r="M65">
        <v>33</v>
      </c>
      <c r="N65">
        <v>3</v>
      </c>
      <c r="O65">
        <v>9</v>
      </c>
      <c r="P65">
        <v>11</v>
      </c>
      <c r="Q65">
        <v>6</v>
      </c>
      <c r="R65">
        <v>15</v>
      </c>
      <c r="S65">
        <v>5</v>
      </c>
      <c r="T65">
        <v>38.1</v>
      </c>
      <c r="U65">
        <v>34.6</v>
      </c>
      <c r="V65">
        <v>31.5</v>
      </c>
      <c r="W65">
        <v>30.8</v>
      </c>
      <c r="X65">
        <v>24.6</v>
      </c>
      <c r="Y65">
        <v>26.5</v>
      </c>
      <c r="Z65">
        <v>28</v>
      </c>
      <c r="AA65">
        <v>21.2</v>
      </c>
      <c r="AB65">
        <f t="shared" si="3"/>
        <v>38.1</v>
      </c>
      <c r="AC65">
        <f t="shared" si="4"/>
        <v>34.6</v>
      </c>
      <c r="AD65">
        <f t="shared" si="5"/>
        <v>31.5</v>
      </c>
      <c r="AE65">
        <f t="shared" si="6"/>
        <v>30.8</v>
      </c>
      <c r="AF65">
        <f t="shared" si="7"/>
        <v>24.6</v>
      </c>
      <c r="AG65">
        <f t="shared" si="8"/>
        <v>26.5</v>
      </c>
      <c r="AH65">
        <f t="shared" si="9"/>
        <v>28</v>
      </c>
      <c r="AI65">
        <f t="shared" si="10"/>
        <v>21.2</v>
      </c>
      <c r="AJ65">
        <f t="shared" si="11"/>
        <v>470.59999999999997</v>
      </c>
    </row>
    <row r="66" spans="1:36">
      <c r="A66" s="1">
        <f t="shared" si="16"/>
        <v>40123</v>
      </c>
      <c r="B66">
        <f t="shared" si="17"/>
        <v>34</v>
      </c>
      <c r="C66" t="str">
        <f>VLOOKUP(B66,'treatment structure'!$A$2:$I$65,9,FALSE)</f>
        <v>nil</v>
      </c>
      <c r="D66" t="str">
        <f>VLOOKUP(B66,'treatment structure'!$A$2:$I$65,7,FALSE)</f>
        <v>CR125</v>
      </c>
      <c r="E66" t="str">
        <f>VLOOKUP(B66,'treatment structure'!$A$2:$I$65,8,FALSE)</f>
        <v>irr</v>
      </c>
      <c r="F66" t="str">
        <f>VLOOKUP(B66,'treatment structure'!$A$2:$I$65,9,FALSE)</f>
        <v>nil</v>
      </c>
      <c r="G66">
        <f>VLOOKUP(B66,'treatment structure'!$A$2:$I$65,2,FALSE)</f>
        <v>3</v>
      </c>
      <c r="H66">
        <f t="shared" si="18"/>
        <v>1503</v>
      </c>
      <c r="I66">
        <f t="shared" si="19"/>
        <v>7498</v>
      </c>
      <c r="J66">
        <f t="shared" si="20"/>
        <v>21.48</v>
      </c>
      <c r="K66">
        <f t="shared" si="21"/>
        <v>-6.78</v>
      </c>
      <c r="L66">
        <v>497</v>
      </c>
      <c r="M66">
        <v>34</v>
      </c>
      <c r="N66">
        <v>3</v>
      </c>
      <c r="O66">
        <v>9</v>
      </c>
      <c r="P66">
        <v>11</v>
      </c>
      <c r="Q66">
        <v>6</v>
      </c>
      <c r="R66">
        <v>15</v>
      </c>
      <c r="S66">
        <v>10</v>
      </c>
      <c r="T66">
        <v>34.5</v>
      </c>
      <c r="U66">
        <v>27.3</v>
      </c>
      <c r="V66">
        <v>24.2</v>
      </c>
      <c r="W66">
        <v>30.2</v>
      </c>
      <c r="X66">
        <v>23.3</v>
      </c>
      <c r="Y66">
        <v>24.5</v>
      </c>
      <c r="Z66">
        <v>27</v>
      </c>
      <c r="AA66">
        <v>23.3</v>
      </c>
      <c r="AB66">
        <f t="shared" si="3"/>
        <v>34.5</v>
      </c>
      <c r="AC66">
        <f t="shared" si="4"/>
        <v>27.3</v>
      </c>
      <c r="AD66">
        <f t="shared" si="5"/>
        <v>24.2</v>
      </c>
      <c r="AE66">
        <f t="shared" si="6"/>
        <v>30.2</v>
      </c>
      <c r="AF66">
        <f t="shared" si="7"/>
        <v>23.3</v>
      </c>
      <c r="AG66">
        <f t="shared" si="8"/>
        <v>24.5</v>
      </c>
      <c r="AH66">
        <f t="shared" si="9"/>
        <v>27</v>
      </c>
      <c r="AI66">
        <f t="shared" si="10"/>
        <v>23.3</v>
      </c>
      <c r="AJ66">
        <f t="shared" si="11"/>
        <v>428.6</v>
      </c>
    </row>
    <row r="67" spans="1:36">
      <c r="A67" s="1">
        <f t="shared" si="16"/>
        <v>40123</v>
      </c>
      <c r="B67">
        <f t="shared" si="17"/>
        <v>35</v>
      </c>
      <c r="C67" t="str">
        <f>VLOOKUP(B67,'treatment structure'!$A$2:$I$65,9,FALSE)</f>
        <v>nil</v>
      </c>
      <c r="D67" t="str">
        <f>VLOOKUP(B67,'treatment structure'!$A$2:$I$65,7,FALSE)</f>
        <v>Omaka</v>
      </c>
      <c r="E67" t="str">
        <f>VLOOKUP(B67,'treatment structure'!$A$2:$I$65,8,FALSE)</f>
        <v>dry</v>
      </c>
      <c r="F67" t="str">
        <f>VLOOKUP(B67,'treatment structure'!$A$2:$I$65,9,FALSE)</f>
        <v>nil</v>
      </c>
      <c r="G67">
        <f>VLOOKUP(B67,'treatment structure'!$A$2:$I$65,2,FALSE)</f>
        <v>3</v>
      </c>
      <c r="H67">
        <f t="shared" si="18"/>
        <v>1503</v>
      </c>
      <c r="I67">
        <f t="shared" si="19"/>
        <v>7498</v>
      </c>
      <c r="J67">
        <f t="shared" si="20"/>
        <v>21.48</v>
      </c>
      <c r="K67">
        <f t="shared" si="21"/>
        <v>-6.78</v>
      </c>
      <c r="L67">
        <v>496</v>
      </c>
      <c r="M67">
        <v>35</v>
      </c>
      <c r="N67">
        <v>3</v>
      </c>
      <c r="O67">
        <v>9</v>
      </c>
      <c r="P67">
        <v>11</v>
      </c>
      <c r="Q67">
        <v>6</v>
      </c>
      <c r="R67">
        <v>15</v>
      </c>
      <c r="S67">
        <v>15</v>
      </c>
      <c r="T67">
        <v>28.7</v>
      </c>
      <c r="U67">
        <v>23.1</v>
      </c>
      <c r="V67">
        <v>30.1</v>
      </c>
      <c r="W67">
        <v>29.1</v>
      </c>
      <c r="X67">
        <v>27.2</v>
      </c>
      <c r="Y67">
        <v>25.8</v>
      </c>
      <c r="Z67">
        <v>26.2</v>
      </c>
      <c r="AA67">
        <v>20.399999999999999</v>
      </c>
      <c r="AB67">
        <f t="shared" ref="AB67:AB162" si="22">T67-6.78-$K67</f>
        <v>28.7</v>
      </c>
      <c r="AC67">
        <f t="shared" ref="AC67:AC162" si="23">U67-6.78-$K67</f>
        <v>23.1</v>
      </c>
      <c r="AD67">
        <f t="shared" ref="AD67:AD162" si="24">V67-6.78-$K67</f>
        <v>30.1</v>
      </c>
      <c r="AE67">
        <f t="shared" ref="AE67:AE162" si="25">W67-6.78-$K67</f>
        <v>29.1</v>
      </c>
      <c r="AF67">
        <f t="shared" ref="AF67:AF162" si="26">X67-6.78-$K67</f>
        <v>27.2</v>
      </c>
      <c r="AG67">
        <f t="shared" ref="AG67:AG162" si="27">Y67-6.78-$K67</f>
        <v>25.8</v>
      </c>
      <c r="AH67">
        <f t="shared" ref="AH67:AH162" si="28">Z67-6.78-$K67</f>
        <v>26.2</v>
      </c>
      <c r="AI67">
        <f t="shared" ref="AI67:AI129" si="29">AA67</f>
        <v>20.399999999999999</v>
      </c>
      <c r="AJ67">
        <f t="shared" ref="AJ67:AJ130" si="30">IF(AI67="","",SUM(AB67:AI67)*2)</f>
        <v>421.2</v>
      </c>
    </row>
    <row r="68" spans="1:36">
      <c r="A68" s="1">
        <f t="shared" si="16"/>
        <v>40123</v>
      </c>
      <c r="B68">
        <f t="shared" si="17"/>
        <v>36</v>
      </c>
      <c r="C68" t="str">
        <f>VLOOKUP(B68,'treatment structure'!$A$2:$I$65,9,FALSE)</f>
        <v>150N</v>
      </c>
      <c r="D68" t="str">
        <f>VLOOKUP(B68,'treatment structure'!$A$2:$I$65,7,FALSE)</f>
        <v>Omaka</v>
      </c>
      <c r="E68" t="str">
        <f>VLOOKUP(B68,'treatment structure'!$A$2:$I$65,8,FALSE)</f>
        <v>dry</v>
      </c>
      <c r="F68" t="str">
        <f>VLOOKUP(B68,'treatment structure'!$A$2:$I$65,9,FALSE)</f>
        <v>150N</v>
      </c>
      <c r="G68">
        <f>VLOOKUP(B68,'treatment structure'!$A$2:$I$65,2,FALSE)</f>
        <v>3</v>
      </c>
      <c r="H68">
        <f t="shared" si="18"/>
        <v>1503</v>
      </c>
      <c r="I68">
        <f t="shared" si="19"/>
        <v>7498</v>
      </c>
      <c r="J68">
        <f t="shared" si="20"/>
        <v>21.48</v>
      </c>
      <c r="K68">
        <f t="shared" si="21"/>
        <v>-6.78</v>
      </c>
      <c r="L68">
        <v>495</v>
      </c>
      <c r="M68">
        <v>36</v>
      </c>
      <c r="N68">
        <v>3</v>
      </c>
      <c r="O68">
        <v>9</v>
      </c>
      <c r="P68">
        <v>11</v>
      </c>
      <c r="Q68">
        <v>6</v>
      </c>
      <c r="R68">
        <v>15</v>
      </c>
      <c r="S68">
        <v>20</v>
      </c>
      <c r="T68">
        <v>26.6</v>
      </c>
      <c r="U68">
        <v>7.2</v>
      </c>
      <c r="V68">
        <v>21.5</v>
      </c>
      <c r="W68">
        <v>26.8</v>
      </c>
      <c r="X68">
        <v>29</v>
      </c>
      <c r="Y68">
        <v>26.3</v>
      </c>
      <c r="Z68">
        <v>26.3</v>
      </c>
      <c r="AA68">
        <v>23.3</v>
      </c>
      <c r="AB68">
        <f t="shared" si="22"/>
        <v>26.6</v>
      </c>
      <c r="AC68">
        <f t="shared" si="23"/>
        <v>7.2</v>
      </c>
      <c r="AD68">
        <f t="shared" si="24"/>
        <v>21.5</v>
      </c>
      <c r="AE68">
        <f t="shared" si="25"/>
        <v>26.8</v>
      </c>
      <c r="AF68">
        <f t="shared" si="26"/>
        <v>29</v>
      </c>
      <c r="AG68">
        <f t="shared" si="27"/>
        <v>26.3</v>
      </c>
      <c r="AH68">
        <f t="shared" si="28"/>
        <v>26.3</v>
      </c>
      <c r="AI68">
        <f t="shared" si="29"/>
        <v>23.3</v>
      </c>
      <c r="AJ68">
        <f t="shared" si="30"/>
        <v>374.00000000000006</v>
      </c>
    </row>
    <row r="69" spans="1:36">
      <c r="A69" s="1">
        <f t="shared" si="16"/>
        <v>40123</v>
      </c>
      <c r="B69">
        <f t="shared" si="17"/>
        <v>37</v>
      </c>
      <c r="C69" t="str">
        <f>VLOOKUP(B69,'treatment structure'!$A$2:$I$65,9,FALSE)</f>
        <v>150N</v>
      </c>
      <c r="D69" t="str">
        <f>VLOOKUP(B69,'treatment structure'!$A$2:$I$65,7,FALSE)</f>
        <v>Omaka</v>
      </c>
      <c r="E69" t="str">
        <f>VLOOKUP(B69,'treatment structure'!$A$2:$I$65,8,FALSE)</f>
        <v>irr</v>
      </c>
      <c r="F69" t="str">
        <f>VLOOKUP(B69,'treatment structure'!$A$2:$I$65,9,FALSE)</f>
        <v>150N</v>
      </c>
      <c r="G69">
        <f>VLOOKUP(B69,'treatment structure'!$A$2:$I$65,2,FALSE)</f>
        <v>3</v>
      </c>
      <c r="H69">
        <f t="shared" si="18"/>
        <v>1503</v>
      </c>
      <c r="I69">
        <f t="shared" si="19"/>
        <v>7498</v>
      </c>
      <c r="J69">
        <f t="shared" si="20"/>
        <v>21.48</v>
      </c>
      <c r="K69">
        <f t="shared" si="21"/>
        <v>-6.78</v>
      </c>
      <c r="L69">
        <v>494</v>
      </c>
      <c r="M69">
        <v>37</v>
      </c>
      <c r="N69">
        <v>3</v>
      </c>
      <c r="O69">
        <v>9</v>
      </c>
      <c r="P69">
        <v>11</v>
      </c>
      <c r="Q69">
        <v>6</v>
      </c>
      <c r="R69">
        <v>15</v>
      </c>
      <c r="S69">
        <v>25</v>
      </c>
      <c r="T69">
        <v>23.7</v>
      </c>
      <c r="U69">
        <v>18.3</v>
      </c>
      <c r="V69">
        <v>15.9</v>
      </c>
      <c r="W69">
        <v>26.7</v>
      </c>
      <c r="X69">
        <v>22.1</v>
      </c>
      <c r="Y69">
        <v>28.4</v>
      </c>
      <c r="Z69">
        <v>26.1</v>
      </c>
      <c r="AA69">
        <v>21.6</v>
      </c>
      <c r="AB69">
        <f t="shared" si="22"/>
        <v>23.7</v>
      </c>
      <c r="AC69">
        <f t="shared" si="23"/>
        <v>18.3</v>
      </c>
      <c r="AD69">
        <f t="shared" si="24"/>
        <v>15.900000000000002</v>
      </c>
      <c r="AE69">
        <f t="shared" si="25"/>
        <v>26.7</v>
      </c>
      <c r="AF69">
        <f t="shared" si="26"/>
        <v>22.1</v>
      </c>
      <c r="AG69">
        <f t="shared" si="27"/>
        <v>28.4</v>
      </c>
      <c r="AH69">
        <f t="shared" si="28"/>
        <v>26.1</v>
      </c>
      <c r="AI69">
        <f t="shared" si="29"/>
        <v>21.6</v>
      </c>
      <c r="AJ69">
        <f t="shared" si="30"/>
        <v>365.6</v>
      </c>
    </row>
    <row r="70" spans="1:36">
      <c r="A70" s="1">
        <f t="shared" si="16"/>
        <v>40123</v>
      </c>
      <c r="B70">
        <f t="shared" si="17"/>
        <v>38</v>
      </c>
      <c r="C70" t="str">
        <f>VLOOKUP(B70,'treatment structure'!$A$2:$I$65,9,FALSE)</f>
        <v>nil</v>
      </c>
      <c r="D70" t="str">
        <f>VLOOKUP(B70,'treatment structure'!$A$2:$I$65,7,FALSE)</f>
        <v>Omaka</v>
      </c>
      <c r="E70" t="str">
        <f>VLOOKUP(B70,'treatment structure'!$A$2:$I$65,8,FALSE)</f>
        <v>irr</v>
      </c>
      <c r="F70" t="str">
        <f>VLOOKUP(B70,'treatment structure'!$A$2:$I$65,9,FALSE)</f>
        <v>nil</v>
      </c>
      <c r="G70">
        <f>VLOOKUP(B70,'treatment structure'!$A$2:$I$65,2,FALSE)</f>
        <v>3</v>
      </c>
      <c r="H70">
        <f t="shared" si="18"/>
        <v>1503</v>
      </c>
      <c r="I70">
        <f t="shared" si="19"/>
        <v>7498</v>
      </c>
      <c r="J70">
        <f t="shared" si="20"/>
        <v>21.48</v>
      </c>
      <c r="K70">
        <f t="shared" si="21"/>
        <v>-6.78</v>
      </c>
      <c r="L70">
        <v>493</v>
      </c>
      <c r="M70">
        <v>38</v>
      </c>
      <c r="N70">
        <v>3</v>
      </c>
      <c r="O70">
        <v>9</v>
      </c>
      <c r="P70">
        <v>11</v>
      </c>
      <c r="Q70">
        <v>6</v>
      </c>
      <c r="R70">
        <v>15</v>
      </c>
      <c r="S70">
        <v>30</v>
      </c>
      <c r="T70">
        <v>17.5</v>
      </c>
      <c r="U70">
        <v>19.7</v>
      </c>
      <c r="V70">
        <v>33.700000000000003</v>
      </c>
      <c r="W70">
        <v>29.3</v>
      </c>
      <c r="X70">
        <v>29.6</v>
      </c>
      <c r="Y70">
        <v>28.7</v>
      </c>
      <c r="Z70">
        <v>26.6</v>
      </c>
      <c r="AA70">
        <v>18.3</v>
      </c>
      <c r="AB70">
        <f t="shared" si="22"/>
        <v>17.5</v>
      </c>
      <c r="AC70">
        <f t="shared" si="23"/>
        <v>19.7</v>
      </c>
      <c r="AD70">
        <f t="shared" si="24"/>
        <v>33.700000000000003</v>
      </c>
      <c r="AE70">
        <f t="shared" si="25"/>
        <v>29.3</v>
      </c>
      <c r="AF70">
        <f t="shared" si="26"/>
        <v>29.6</v>
      </c>
      <c r="AG70">
        <f t="shared" si="27"/>
        <v>28.7</v>
      </c>
      <c r="AH70">
        <f t="shared" si="28"/>
        <v>26.6</v>
      </c>
      <c r="AI70">
        <f t="shared" si="29"/>
        <v>18.3</v>
      </c>
      <c r="AJ70">
        <f t="shared" si="30"/>
        <v>406.8</v>
      </c>
    </row>
    <row r="71" spans="1:36">
      <c r="A71" s="1">
        <f t="shared" si="16"/>
        <v>40123</v>
      </c>
      <c r="B71">
        <f t="shared" si="17"/>
        <v>39</v>
      </c>
      <c r="C71" t="str">
        <f>VLOOKUP(B71,'treatment structure'!$A$2:$I$65,9,FALSE)</f>
        <v>nil</v>
      </c>
      <c r="D71" t="str">
        <f>VLOOKUP(B71,'treatment structure'!$A$2:$I$65,7,FALSE)</f>
        <v>Sherwood</v>
      </c>
      <c r="E71" t="str">
        <f>VLOOKUP(B71,'treatment structure'!$A$2:$I$65,8,FALSE)</f>
        <v>dry</v>
      </c>
      <c r="F71" t="str">
        <f>VLOOKUP(B71,'treatment structure'!$A$2:$I$65,9,FALSE)</f>
        <v>nil</v>
      </c>
      <c r="G71">
        <f>VLOOKUP(B71,'treatment structure'!$A$2:$I$65,2,FALSE)</f>
        <v>3</v>
      </c>
      <c r="H71">
        <f t="shared" si="18"/>
        <v>1503</v>
      </c>
      <c r="I71">
        <f t="shared" si="19"/>
        <v>7498</v>
      </c>
      <c r="J71">
        <f t="shared" si="20"/>
        <v>21.48</v>
      </c>
      <c r="K71">
        <f t="shared" si="21"/>
        <v>-6.78</v>
      </c>
      <c r="L71">
        <v>492</v>
      </c>
      <c r="M71">
        <v>39</v>
      </c>
      <c r="N71">
        <v>3</v>
      </c>
      <c r="O71">
        <v>9</v>
      </c>
      <c r="P71">
        <v>11</v>
      </c>
      <c r="Q71">
        <v>6</v>
      </c>
      <c r="R71">
        <v>15</v>
      </c>
      <c r="S71">
        <v>36</v>
      </c>
      <c r="T71">
        <v>18.600000000000001</v>
      </c>
      <c r="U71">
        <v>22.2</v>
      </c>
      <c r="V71">
        <v>33.299999999999997</v>
      </c>
      <c r="W71">
        <v>21.5</v>
      </c>
      <c r="X71">
        <v>29.5</v>
      </c>
      <c r="Y71">
        <v>29.7</v>
      </c>
      <c r="Z71">
        <v>27</v>
      </c>
      <c r="AA71">
        <v>23.8</v>
      </c>
      <c r="AB71">
        <f t="shared" si="22"/>
        <v>18.600000000000001</v>
      </c>
      <c r="AC71">
        <f t="shared" si="23"/>
        <v>22.2</v>
      </c>
      <c r="AD71">
        <f t="shared" si="24"/>
        <v>33.299999999999997</v>
      </c>
      <c r="AE71">
        <f t="shared" si="25"/>
        <v>21.5</v>
      </c>
      <c r="AF71">
        <f t="shared" si="26"/>
        <v>29.5</v>
      </c>
      <c r="AG71">
        <f t="shared" si="27"/>
        <v>29.7</v>
      </c>
      <c r="AH71">
        <f t="shared" si="28"/>
        <v>27</v>
      </c>
      <c r="AI71">
        <f t="shared" si="29"/>
        <v>23.8</v>
      </c>
      <c r="AJ71">
        <f t="shared" si="30"/>
        <v>411.2</v>
      </c>
    </row>
    <row r="72" spans="1:36">
      <c r="A72" s="1">
        <f t="shared" si="16"/>
        <v>40123</v>
      </c>
      <c r="B72">
        <f t="shared" si="17"/>
        <v>40</v>
      </c>
      <c r="C72" t="str">
        <f>VLOOKUP(B72,'treatment structure'!$A$2:$I$65,9,FALSE)</f>
        <v>150N</v>
      </c>
      <c r="D72" t="str">
        <f>VLOOKUP(B72,'treatment structure'!$A$2:$I$65,7,FALSE)</f>
        <v>Sherwood</v>
      </c>
      <c r="E72" t="str">
        <f>VLOOKUP(B72,'treatment structure'!$A$2:$I$65,8,FALSE)</f>
        <v>dry</v>
      </c>
      <c r="F72" t="str">
        <f>VLOOKUP(B72,'treatment structure'!$A$2:$I$65,9,FALSE)</f>
        <v>150N</v>
      </c>
      <c r="G72">
        <f>VLOOKUP(B72,'treatment structure'!$A$2:$I$65,2,FALSE)</f>
        <v>3</v>
      </c>
      <c r="H72">
        <f t="shared" si="18"/>
        <v>1503</v>
      </c>
      <c r="I72">
        <f t="shared" si="19"/>
        <v>7498</v>
      </c>
      <c r="J72">
        <f t="shared" si="20"/>
        <v>21.48</v>
      </c>
      <c r="K72">
        <f t="shared" si="21"/>
        <v>-6.78</v>
      </c>
      <c r="L72">
        <v>491</v>
      </c>
      <c r="M72">
        <v>40</v>
      </c>
      <c r="N72">
        <v>3</v>
      </c>
      <c r="O72">
        <v>9</v>
      </c>
      <c r="P72">
        <v>11</v>
      </c>
      <c r="Q72">
        <v>6</v>
      </c>
      <c r="R72">
        <v>15</v>
      </c>
      <c r="S72">
        <v>55</v>
      </c>
      <c r="T72">
        <v>20.2</v>
      </c>
      <c r="U72">
        <v>15.2</v>
      </c>
      <c r="V72">
        <v>31.2</v>
      </c>
      <c r="W72">
        <v>29.2</v>
      </c>
      <c r="X72">
        <v>22.4</v>
      </c>
      <c r="Y72">
        <v>30.1</v>
      </c>
      <c r="Z72">
        <v>28</v>
      </c>
      <c r="AA72">
        <v>17.3</v>
      </c>
      <c r="AB72">
        <f t="shared" si="22"/>
        <v>20.2</v>
      </c>
      <c r="AC72">
        <f t="shared" si="23"/>
        <v>15.2</v>
      </c>
      <c r="AD72">
        <f t="shared" si="24"/>
        <v>31.2</v>
      </c>
      <c r="AE72">
        <f t="shared" si="25"/>
        <v>29.2</v>
      </c>
      <c r="AF72">
        <f t="shared" si="26"/>
        <v>22.4</v>
      </c>
      <c r="AG72">
        <f t="shared" si="27"/>
        <v>30.1</v>
      </c>
      <c r="AH72">
        <f t="shared" si="28"/>
        <v>28</v>
      </c>
      <c r="AI72">
        <f t="shared" si="29"/>
        <v>17.3</v>
      </c>
      <c r="AJ72">
        <f t="shared" si="30"/>
        <v>387.2</v>
      </c>
    </row>
    <row r="73" spans="1:36">
      <c r="A73" s="1">
        <f t="shared" si="16"/>
        <v>40123</v>
      </c>
      <c r="B73">
        <f t="shared" si="17"/>
        <v>41</v>
      </c>
      <c r="C73" t="str">
        <f>VLOOKUP(B73,'treatment structure'!$A$2:$I$65,9,FALSE)</f>
        <v>150N</v>
      </c>
      <c r="D73" t="str">
        <f>VLOOKUP(B73,'treatment structure'!$A$2:$I$65,7,FALSE)</f>
        <v>Sherwood</v>
      </c>
      <c r="E73" t="str">
        <f>VLOOKUP(B73,'treatment structure'!$A$2:$I$65,8,FALSE)</f>
        <v>irr</v>
      </c>
      <c r="F73" t="str">
        <f>VLOOKUP(B73,'treatment structure'!$A$2:$I$65,9,FALSE)</f>
        <v>150N</v>
      </c>
      <c r="G73">
        <f>VLOOKUP(B73,'treatment structure'!$A$2:$I$65,2,FALSE)</f>
        <v>3</v>
      </c>
      <c r="H73">
        <f t="shared" si="18"/>
        <v>1503</v>
      </c>
      <c r="I73">
        <f t="shared" si="19"/>
        <v>7498</v>
      </c>
      <c r="J73">
        <f t="shared" si="20"/>
        <v>21.48</v>
      </c>
      <c r="K73">
        <f t="shared" si="21"/>
        <v>-6.78</v>
      </c>
      <c r="L73">
        <v>490</v>
      </c>
      <c r="M73">
        <v>41</v>
      </c>
      <c r="N73">
        <v>3</v>
      </c>
      <c r="O73">
        <v>9</v>
      </c>
      <c r="P73">
        <v>11</v>
      </c>
      <c r="Q73">
        <v>6</v>
      </c>
      <c r="R73">
        <v>16</v>
      </c>
      <c r="S73">
        <v>0</v>
      </c>
      <c r="T73">
        <v>29.5</v>
      </c>
      <c r="U73">
        <v>26.5</v>
      </c>
      <c r="V73">
        <v>33.6</v>
      </c>
      <c r="W73">
        <v>30.9</v>
      </c>
      <c r="X73">
        <v>29.9</v>
      </c>
      <c r="Y73">
        <v>28</v>
      </c>
      <c r="Z73">
        <v>29.2</v>
      </c>
      <c r="AA73">
        <v>27.2</v>
      </c>
      <c r="AB73">
        <f t="shared" si="22"/>
        <v>29.5</v>
      </c>
      <c r="AC73">
        <f t="shared" si="23"/>
        <v>26.5</v>
      </c>
      <c r="AD73">
        <f t="shared" si="24"/>
        <v>33.6</v>
      </c>
      <c r="AE73">
        <f t="shared" si="25"/>
        <v>30.9</v>
      </c>
      <c r="AF73">
        <f t="shared" si="26"/>
        <v>29.9</v>
      </c>
      <c r="AG73">
        <f t="shared" si="27"/>
        <v>28</v>
      </c>
      <c r="AH73">
        <f t="shared" si="28"/>
        <v>29.2</v>
      </c>
      <c r="AI73">
        <f t="shared" si="29"/>
        <v>27.2</v>
      </c>
      <c r="AJ73">
        <f t="shared" si="30"/>
        <v>469.59999999999997</v>
      </c>
    </row>
    <row r="74" spans="1:36">
      <c r="A74" s="1">
        <f t="shared" si="16"/>
        <v>40123</v>
      </c>
      <c r="B74">
        <f t="shared" si="17"/>
        <v>42</v>
      </c>
      <c r="C74" t="str">
        <f>VLOOKUP(B74,'treatment structure'!$A$2:$I$65,9,FALSE)</f>
        <v>nil</v>
      </c>
      <c r="D74" t="str">
        <f>VLOOKUP(B74,'treatment structure'!$A$2:$I$65,7,FALSE)</f>
        <v>Sherwood</v>
      </c>
      <c r="E74" t="str">
        <f>VLOOKUP(B74,'treatment structure'!$A$2:$I$65,8,FALSE)</f>
        <v>irr</v>
      </c>
      <c r="F74" t="str">
        <f>VLOOKUP(B74,'treatment structure'!$A$2:$I$65,9,FALSE)</f>
        <v>nil</v>
      </c>
      <c r="G74">
        <f>VLOOKUP(B74,'treatment structure'!$A$2:$I$65,2,FALSE)</f>
        <v>3</v>
      </c>
      <c r="H74">
        <f t="shared" si="18"/>
        <v>1503</v>
      </c>
      <c r="I74">
        <f t="shared" si="19"/>
        <v>7498</v>
      </c>
      <c r="J74">
        <f t="shared" si="20"/>
        <v>21.48</v>
      </c>
      <c r="K74">
        <f t="shared" si="21"/>
        <v>-6.78</v>
      </c>
      <c r="L74">
        <v>489</v>
      </c>
      <c r="M74">
        <v>42</v>
      </c>
      <c r="N74">
        <v>3</v>
      </c>
      <c r="O74">
        <v>9</v>
      </c>
      <c r="P74">
        <v>11</v>
      </c>
      <c r="Q74">
        <v>6</v>
      </c>
      <c r="R74">
        <v>16</v>
      </c>
      <c r="S74">
        <v>6</v>
      </c>
      <c r="T74">
        <v>30.7</v>
      </c>
      <c r="U74">
        <v>27.8</v>
      </c>
      <c r="V74">
        <v>31.2</v>
      </c>
      <c r="W74">
        <v>21.6</v>
      </c>
      <c r="X74">
        <v>29.2</v>
      </c>
      <c r="Y74">
        <v>26.5</v>
      </c>
      <c r="Z74">
        <v>26.4</v>
      </c>
      <c r="AA74">
        <v>21.9</v>
      </c>
      <c r="AB74">
        <f t="shared" si="22"/>
        <v>30.7</v>
      </c>
      <c r="AC74">
        <f t="shared" si="23"/>
        <v>27.8</v>
      </c>
      <c r="AD74">
        <f t="shared" si="24"/>
        <v>31.2</v>
      </c>
      <c r="AE74">
        <f t="shared" si="25"/>
        <v>21.6</v>
      </c>
      <c r="AF74">
        <f t="shared" si="26"/>
        <v>29.2</v>
      </c>
      <c r="AG74">
        <f t="shared" si="27"/>
        <v>26.5</v>
      </c>
      <c r="AH74">
        <f t="shared" si="28"/>
        <v>26.4</v>
      </c>
      <c r="AI74">
        <f t="shared" si="29"/>
        <v>21.9</v>
      </c>
      <c r="AJ74">
        <f t="shared" si="30"/>
        <v>430.6</v>
      </c>
    </row>
    <row r="75" spans="1:36">
      <c r="A75" s="1">
        <f t="shared" si="16"/>
        <v>40123</v>
      </c>
      <c r="B75">
        <f t="shared" si="17"/>
        <v>43</v>
      </c>
      <c r="C75" t="str">
        <f>VLOOKUP(B75,'treatment structure'!$A$2:$I$65,9,FALSE)</f>
        <v>150N</v>
      </c>
      <c r="D75" t="str">
        <f>VLOOKUP(B75,'treatment structure'!$A$2:$I$65,7,FALSE)</f>
        <v>Dash</v>
      </c>
      <c r="E75" t="str">
        <f>VLOOKUP(B75,'treatment structure'!$A$2:$I$65,8,FALSE)</f>
        <v>irr</v>
      </c>
      <c r="F75" t="str">
        <f>VLOOKUP(B75,'treatment structure'!$A$2:$I$65,9,FALSE)</f>
        <v>150N</v>
      </c>
      <c r="G75">
        <f>VLOOKUP(B75,'treatment structure'!$A$2:$I$65,2,FALSE)</f>
        <v>3</v>
      </c>
      <c r="H75">
        <f t="shared" si="18"/>
        <v>1503</v>
      </c>
      <c r="I75">
        <f t="shared" si="19"/>
        <v>7498</v>
      </c>
      <c r="J75">
        <f t="shared" si="20"/>
        <v>21.48</v>
      </c>
      <c r="K75">
        <f t="shared" si="21"/>
        <v>-6.78</v>
      </c>
      <c r="L75">
        <v>488</v>
      </c>
      <c r="M75">
        <v>43</v>
      </c>
      <c r="N75">
        <v>3</v>
      </c>
      <c r="O75">
        <v>9</v>
      </c>
      <c r="P75">
        <v>11</v>
      </c>
      <c r="Q75">
        <v>6</v>
      </c>
      <c r="R75">
        <v>16</v>
      </c>
      <c r="S75">
        <v>12</v>
      </c>
      <c r="T75">
        <v>14.6</v>
      </c>
      <c r="U75">
        <v>18</v>
      </c>
      <c r="V75">
        <v>16.2</v>
      </c>
      <c r="W75">
        <v>31.6</v>
      </c>
      <c r="X75">
        <v>27.6</v>
      </c>
      <c r="Y75">
        <v>26.3</v>
      </c>
      <c r="Z75">
        <v>27.8</v>
      </c>
      <c r="AA75">
        <v>20.399999999999999</v>
      </c>
      <c r="AB75">
        <f t="shared" si="22"/>
        <v>14.6</v>
      </c>
      <c r="AC75">
        <f t="shared" si="23"/>
        <v>18</v>
      </c>
      <c r="AD75">
        <f t="shared" si="24"/>
        <v>16.2</v>
      </c>
      <c r="AE75">
        <f t="shared" si="25"/>
        <v>31.6</v>
      </c>
      <c r="AF75">
        <f t="shared" si="26"/>
        <v>27.6</v>
      </c>
      <c r="AG75">
        <f t="shared" si="27"/>
        <v>26.3</v>
      </c>
      <c r="AH75">
        <f t="shared" si="28"/>
        <v>27.8</v>
      </c>
      <c r="AI75">
        <f t="shared" si="29"/>
        <v>20.399999999999999</v>
      </c>
      <c r="AJ75">
        <f t="shared" si="30"/>
        <v>365.00000000000006</v>
      </c>
    </row>
    <row r="76" spans="1:36">
      <c r="A76" s="1">
        <f t="shared" si="16"/>
        <v>40123</v>
      </c>
      <c r="B76">
        <f t="shared" si="17"/>
        <v>44</v>
      </c>
      <c r="C76" t="str">
        <f>VLOOKUP(B76,'treatment structure'!$A$2:$I$65,9,FALSE)</f>
        <v>nil</v>
      </c>
      <c r="D76" t="str">
        <f>VLOOKUP(B76,'treatment structure'!$A$2:$I$65,7,FALSE)</f>
        <v>Dash</v>
      </c>
      <c r="E76" t="str">
        <f>VLOOKUP(B76,'treatment structure'!$A$2:$I$65,8,FALSE)</f>
        <v>irr</v>
      </c>
      <c r="F76" t="str">
        <f>VLOOKUP(B76,'treatment structure'!$A$2:$I$65,9,FALSE)</f>
        <v>nil</v>
      </c>
      <c r="G76">
        <f>VLOOKUP(B76,'treatment structure'!$A$2:$I$65,2,FALSE)</f>
        <v>3</v>
      </c>
      <c r="H76">
        <f t="shared" si="18"/>
        <v>1503</v>
      </c>
      <c r="I76">
        <f t="shared" si="19"/>
        <v>7498</v>
      </c>
      <c r="J76">
        <f t="shared" si="20"/>
        <v>21.48</v>
      </c>
      <c r="K76">
        <f t="shared" si="21"/>
        <v>-6.78</v>
      </c>
      <c r="L76">
        <v>487</v>
      </c>
      <c r="M76">
        <v>44</v>
      </c>
      <c r="N76">
        <v>3</v>
      </c>
      <c r="O76">
        <v>9</v>
      </c>
      <c r="P76">
        <v>11</v>
      </c>
      <c r="Q76">
        <v>6</v>
      </c>
      <c r="R76">
        <v>16</v>
      </c>
      <c r="S76">
        <v>17</v>
      </c>
      <c r="T76">
        <v>15.7</v>
      </c>
      <c r="U76">
        <v>26.6</v>
      </c>
      <c r="V76">
        <v>21.2</v>
      </c>
      <c r="W76">
        <v>26.3</v>
      </c>
      <c r="X76">
        <v>31.1</v>
      </c>
      <c r="Y76">
        <v>27.1</v>
      </c>
      <c r="Z76">
        <v>27.1</v>
      </c>
      <c r="AA76">
        <v>21.7</v>
      </c>
      <c r="AB76">
        <f t="shared" si="22"/>
        <v>15.7</v>
      </c>
      <c r="AC76">
        <f t="shared" si="23"/>
        <v>26.6</v>
      </c>
      <c r="AD76">
        <f t="shared" si="24"/>
        <v>21.2</v>
      </c>
      <c r="AE76">
        <f t="shared" si="25"/>
        <v>26.3</v>
      </c>
      <c r="AF76">
        <f t="shared" si="26"/>
        <v>31.1</v>
      </c>
      <c r="AG76">
        <f t="shared" si="27"/>
        <v>27.1</v>
      </c>
      <c r="AH76">
        <f t="shared" si="28"/>
        <v>27.1</v>
      </c>
      <c r="AI76">
        <f t="shared" si="29"/>
        <v>21.7</v>
      </c>
      <c r="AJ76">
        <f t="shared" si="30"/>
        <v>393.59999999999997</v>
      </c>
    </row>
    <row r="77" spans="1:36">
      <c r="A77" s="1">
        <f t="shared" si="16"/>
        <v>40123</v>
      </c>
      <c r="B77">
        <f t="shared" si="17"/>
        <v>45</v>
      </c>
      <c r="C77" t="str">
        <f>VLOOKUP(B77,'treatment structure'!$A$2:$I$65,9,FALSE)</f>
        <v>150N</v>
      </c>
      <c r="D77" t="str">
        <f>VLOOKUP(B77,'treatment structure'!$A$2:$I$65,7,FALSE)</f>
        <v>CR125</v>
      </c>
      <c r="E77" t="str">
        <f>VLOOKUP(B77,'treatment structure'!$A$2:$I$65,8,FALSE)</f>
        <v>dry</v>
      </c>
      <c r="F77" t="str">
        <f>VLOOKUP(B77,'treatment structure'!$A$2:$I$65,9,FALSE)</f>
        <v>150N</v>
      </c>
      <c r="G77">
        <f>VLOOKUP(B77,'treatment structure'!$A$2:$I$65,2,FALSE)</f>
        <v>3</v>
      </c>
      <c r="H77">
        <f t="shared" si="18"/>
        <v>1503</v>
      </c>
      <c r="I77">
        <f t="shared" si="19"/>
        <v>7498</v>
      </c>
      <c r="J77">
        <f t="shared" si="20"/>
        <v>21.48</v>
      </c>
      <c r="K77">
        <f t="shared" si="21"/>
        <v>-6.78</v>
      </c>
      <c r="L77">
        <v>486</v>
      </c>
      <c r="M77">
        <v>45</v>
      </c>
      <c r="N77">
        <v>3</v>
      </c>
      <c r="O77">
        <v>9</v>
      </c>
      <c r="P77">
        <v>11</v>
      </c>
      <c r="Q77">
        <v>6</v>
      </c>
      <c r="R77">
        <v>16</v>
      </c>
      <c r="S77">
        <v>21</v>
      </c>
      <c r="T77">
        <v>18.5</v>
      </c>
      <c r="U77">
        <v>27.3</v>
      </c>
      <c r="V77">
        <v>30.3</v>
      </c>
      <c r="W77">
        <v>29.9</v>
      </c>
      <c r="X77">
        <v>31.5</v>
      </c>
      <c r="Y77">
        <v>25.1</v>
      </c>
      <c r="Z77">
        <v>25.5</v>
      </c>
      <c r="AA77">
        <v>19.399999999999999</v>
      </c>
      <c r="AB77">
        <f t="shared" si="22"/>
        <v>18.5</v>
      </c>
      <c r="AC77">
        <f t="shared" si="23"/>
        <v>27.3</v>
      </c>
      <c r="AD77">
        <f t="shared" si="24"/>
        <v>30.3</v>
      </c>
      <c r="AE77">
        <f t="shared" si="25"/>
        <v>29.9</v>
      </c>
      <c r="AF77">
        <f t="shared" si="26"/>
        <v>31.5</v>
      </c>
      <c r="AG77">
        <f t="shared" si="27"/>
        <v>25.1</v>
      </c>
      <c r="AH77">
        <f t="shared" si="28"/>
        <v>25.5</v>
      </c>
      <c r="AI77">
        <f t="shared" si="29"/>
        <v>19.399999999999999</v>
      </c>
      <c r="AJ77">
        <f t="shared" si="30"/>
        <v>415</v>
      </c>
    </row>
    <row r="78" spans="1:36">
      <c r="A78" s="1">
        <f t="shared" si="16"/>
        <v>40123</v>
      </c>
      <c r="B78">
        <f t="shared" si="17"/>
        <v>46</v>
      </c>
      <c r="C78" t="str">
        <f>VLOOKUP(B78,'treatment structure'!$A$2:$I$65,9,FALSE)</f>
        <v>nil</v>
      </c>
      <c r="D78" t="str">
        <f>VLOOKUP(B78,'treatment structure'!$A$2:$I$65,7,FALSE)</f>
        <v>CR125</v>
      </c>
      <c r="E78" t="str">
        <f>VLOOKUP(B78,'treatment structure'!$A$2:$I$65,8,FALSE)</f>
        <v>dry</v>
      </c>
      <c r="F78" t="str">
        <f>VLOOKUP(B78,'treatment structure'!$A$2:$I$65,9,FALSE)</f>
        <v>nil</v>
      </c>
      <c r="G78">
        <f>VLOOKUP(B78,'treatment structure'!$A$2:$I$65,2,FALSE)</f>
        <v>3</v>
      </c>
      <c r="H78">
        <f t="shared" si="18"/>
        <v>1503</v>
      </c>
      <c r="I78">
        <f t="shared" si="19"/>
        <v>7498</v>
      </c>
      <c r="J78">
        <f t="shared" si="20"/>
        <v>21.48</v>
      </c>
      <c r="K78">
        <f t="shared" si="21"/>
        <v>-6.78</v>
      </c>
      <c r="L78">
        <v>485</v>
      </c>
      <c r="M78">
        <v>46</v>
      </c>
      <c r="N78">
        <v>3</v>
      </c>
      <c r="O78">
        <v>9</v>
      </c>
      <c r="P78">
        <v>11</v>
      </c>
      <c r="Q78">
        <v>6</v>
      </c>
      <c r="R78">
        <v>16</v>
      </c>
      <c r="S78">
        <v>27</v>
      </c>
      <c r="T78">
        <v>37.200000000000003</v>
      </c>
      <c r="U78">
        <v>28.1</v>
      </c>
      <c r="V78">
        <v>29.6</v>
      </c>
      <c r="W78">
        <v>30.9</v>
      </c>
      <c r="X78">
        <v>26.7</v>
      </c>
      <c r="Y78">
        <v>24.2</v>
      </c>
      <c r="Z78">
        <v>26.9</v>
      </c>
      <c r="AA78">
        <v>22.4</v>
      </c>
      <c r="AB78">
        <f t="shared" si="22"/>
        <v>37.200000000000003</v>
      </c>
      <c r="AC78">
        <f t="shared" si="23"/>
        <v>28.1</v>
      </c>
      <c r="AD78">
        <f t="shared" si="24"/>
        <v>29.6</v>
      </c>
      <c r="AE78">
        <f t="shared" si="25"/>
        <v>30.9</v>
      </c>
      <c r="AF78">
        <f t="shared" si="26"/>
        <v>26.7</v>
      </c>
      <c r="AG78">
        <f t="shared" si="27"/>
        <v>24.2</v>
      </c>
      <c r="AH78">
        <f t="shared" si="28"/>
        <v>26.9</v>
      </c>
      <c r="AI78">
        <f t="shared" si="29"/>
        <v>22.4</v>
      </c>
      <c r="AJ78">
        <f t="shared" si="30"/>
        <v>452</v>
      </c>
    </row>
    <row r="79" spans="1:36">
      <c r="A79" s="1">
        <f t="shared" si="16"/>
        <v>40123</v>
      </c>
      <c r="B79">
        <f t="shared" si="17"/>
        <v>47</v>
      </c>
      <c r="C79" t="str">
        <f>VLOOKUP(B79,'treatment structure'!$A$2:$I$65,9,FALSE)</f>
        <v>150N</v>
      </c>
      <c r="D79" t="str">
        <f>VLOOKUP(B79,'treatment structure'!$A$2:$I$65,7,FALSE)</f>
        <v>Dash</v>
      </c>
      <c r="E79" t="str">
        <f>VLOOKUP(B79,'treatment structure'!$A$2:$I$65,8,FALSE)</f>
        <v>dry</v>
      </c>
      <c r="F79" t="str">
        <f>VLOOKUP(B79,'treatment structure'!$A$2:$I$65,9,FALSE)</f>
        <v>150N</v>
      </c>
      <c r="G79">
        <f>VLOOKUP(B79,'treatment structure'!$A$2:$I$65,2,FALSE)</f>
        <v>3</v>
      </c>
      <c r="H79">
        <f t="shared" si="18"/>
        <v>1503</v>
      </c>
      <c r="I79">
        <f t="shared" si="19"/>
        <v>7498</v>
      </c>
      <c r="J79">
        <f t="shared" si="20"/>
        <v>21.48</v>
      </c>
      <c r="K79">
        <f t="shared" si="21"/>
        <v>-6.78</v>
      </c>
      <c r="L79">
        <v>484</v>
      </c>
      <c r="M79">
        <v>47</v>
      </c>
      <c r="N79">
        <v>3</v>
      </c>
      <c r="O79">
        <v>9</v>
      </c>
      <c r="P79">
        <v>11</v>
      </c>
      <c r="Q79">
        <v>6</v>
      </c>
      <c r="R79">
        <v>16</v>
      </c>
      <c r="S79">
        <v>32</v>
      </c>
      <c r="T79">
        <v>16.7</v>
      </c>
      <c r="U79">
        <v>25.5</v>
      </c>
      <c r="V79">
        <v>31.5</v>
      </c>
      <c r="W79">
        <v>28</v>
      </c>
      <c r="X79">
        <v>27.6</v>
      </c>
      <c r="Y79">
        <v>23.2</v>
      </c>
      <c r="Z79">
        <v>26.7</v>
      </c>
      <c r="AA79">
        <v>20.8</v>
      </c>
      <c r="AB79">
        <f t="shared" si="22"/>
        <v>16.7</v>
      </c>
      <c r="AC79">
        <f t="shared" si="23"/>
        <v>25.5</v>
      </c>
      <c r="AD79">
        <f t="shared" si="24"/>
        <v>31.5</v>
      </c>
      <c r="AE79">
        <f t="shared" si="25"/>
        <v>28</v>
      </c>
      <c r="AF79">
        <f t="shared" si="26"/>
        <v>27.6</v>
      </c>
      <c r="AG79">
        <f t="shared" si="27"/>
        <v>23.2</v>
      </c>
      <c r="AH79">
        <f t="shared" si="28"/>
        <v>26.7</v>
      </c>
      <c r="AI79">
        <f t="shared" si="29"/>
        <v>20.8</v>
      </c>
      <c r="AJ79">
        <f t="shared" si="30"/>
        <v>400</v>
      </c>
    </row>
    <row r="80" spans="1:36">
      <c r="A80" s="1">
        <f t="shared" si="16"/>
        <v>40123</v>
      </c>
      <c r="B80">
        <f t="shared" si="17"/>
        <v>48</v>
      </c>
      <c r="C80" t="str">
        <f>VLOOKUP(B80,'treatment structure'!$A$2:$I$65,9,FALSE)</f>
        <v>nil</v>
      </c>
      <c r="D80" t="str">
        <f>VLOOKUP(B80,'treatment structure'!$A$2:$I$65,7,FALSE)</f>
        <v>Dash</v>
      </c>
      <c r="E80" t="str">
        <f>VLOOKUP(B80,'treatment structure'!$A$2:$I$65,8,FALSE)</f>
        <v>dry</v>
      </c>
      <c r="F80" t="str">
        <f>VLOOKUP(B80,'treatment structure'!$A$2:$I$65,9,FALSE)</f>
        <v>nil</v>
      </c>
      <c r="G80">
        <f>VLOOKUP(B80,'treatment structure'!$A$2:$I$65,2,FALSE)</f>
        <v>3</v>
      </c>
      <c r="H80">
        <f t="shared" si="18"/>
        <v>1503</v>
      </c>
      <c r="I80">
        <f t="shared" si="19"/>
        <v>7498</v>
      </c>
      <c r="J80">
        <f t="shared" si="20"/>
        <v>21.48</v>
      </c>
      <c r="K80">
        <f t="shared" si="21"/>
        <v>-6.78</v>
      </c>
      <c r="L80">
        <v>483</v>
      </c>
      <c r="M80">
        <v>48</v>
      </c>
      <c r="N80">
        <v>3</v>
      </c>
      <c r="O80">
        <v>9</v>
      </c>
      <c r="P80">
        <v>11</v>
      </c>
      <c r="Q80">
        <v>6</v>
      </c>
      <c r="R80">
        <v>16</v>
      </c>
      <c r="S80">
        <v>31</v>
      </c>
      <c r="T80">
        <v>25</v>
      </c>
      <c r="U80">
        <v>28</v>
      </c>
      <c r="V80">
        <v>32.9</v>
      </c>
      <c r="W80">
        <v>33.200000000000003</v>
      </c>
      <c r="X80">
        <v>26.8</v>
      </c>
      <c r="Y80">
        <v>26</v>
      </c>
      <c r="Z80">
        <v>26.9</v>
      </c>
      <c r="AA80">
        <v>23.2</v>
      </c>
      <c r="AB80">
        <f t="shared" si="22"/>
        <v>25</v>
      </c>
      <c r="AC80">
        <f t="shared" si="23"/>
        <v>28</v>
      </c>
      <c r="AD80">
        <f t="shared" si="24"/>
        <v>32.9</v>
      </c>
      <c r="AE80">
        <f t="shared" si="25"/>
        <v>33.200000000000003</v>
      </c>
      <c r="AF80">
        <f t="shared" si="26"/>
        <v>26.8</v>
      </c>
      <c r="AG80">
        <f t="shared" si="27"/>
        <v>26</v>
      </c>
      <c r="AH80">
        <f t="shared" si="28"/>
        <v>26.9</v>
      </c>
      <c r="AI80">
        <f t="shared" si="29"/>
        <v>23.2</v>
      </c>
      <c r="AJ80">
        <f t="shared" si="30"/>
        <v>444</v>
      </c>
    </row>
    <row r="81" spans="1:36">
      <c r="A81" s="1">
        <f t="shared" si="16"/>
        <v>40123</v>
      </c>
      <c r="B81">
        <f t="shared" si="17"/>
        <v>49</v>
      </c>
      <c r="C81" t="str">
        <f>VLOOKUP(B81,'treatment structure'!$A$2:$I$65,9,FALSE)</f>
        <v>150N</v>
      </c>
      <c r="D81" t="str">
        <f>VLOOKUP(B81,'treatment structure'!$A$2:$I$65,7,FALSE)</f>
        <v>Sherwood</v>
      </c>
      <c r="E81" t="str">
        <f>VLOOKUP(B81,'treatment structure'!$A$2:$I$65,8,FALSE)</f>
        <v>dry</v>
      </c>
      <c r="F81" t="str">
        <f>VLOOKUP(B81,'treatment structure'!$A$2:$I$65,9,FALSE)</f>
        <v>150N</v>
      </c>
      <c r="G81">
        <f>VLOOKUP(B81,'treatment structure'!$A$2:$I$65,2,FALSE)</f>
        <v>4</v>
      </c>
      <c r="H81">
        <f t="shared" si="18"/>
        <v>1503</v>
      </c>
      <c r="I81">
        <f t="shared" si="19"/>
        <v>7498</v>
      </c>
      <c r="J81">
        <f t="shared" si="20"/>
        <v>21.48</v>
      </c>
      <c r="K81">
        <f t="shared" si="21"/>
        <v>-6.78</v>
      </c>
      <c r="L81">
        <v>482</v>
      </c>
      <c r="M81">
        <v>49</v>
      </c>
      <c r="N81">
        <v>3</v>
      </c>
      <c r="O81">
        <v>9</v>
      </c>
      <c r="P81">
        <v>11</v>
      </c>
      <c r="Q81">
        <v>6</v>
      </c>
      <c r="R81">
        <v>16</v>
      </c>
      <c r="S81">
        <v>44</v>
      </c>
      <c r="T81">
        <v>23</v>
      </c>
      <c r="U81">
        <v>24</v>
      </c>
      <c r="V81">
        <v>34</v>
      </c>
      <c r="W81">
        <v>33.299999999999997</v>
      </c>
      <c r="X81">
        <v>29</v>
      </c>
      <c r="Y81">
        <v>21.3</v>
      </c>
      <c r="Z81">
        <v>24.6</v>
      </c>
      <c r="AA81">
        <v>19.2</v>
      </c>
      <c r="AB81">
        <f t="shared" si="22"/>
        <v>23</v>
      </c>
      <c r="AC81">
        <f t="shared" si="23"/>
        <v>24</v>
      </c>
      <c r="AD81">
        <f t="shared" si="24"/>
        <v>34</v>
      </c>
      <c r="AE81">
        <f t="shared" si="25"/>
        <v>33.299999999999997</v>
      </c>
      <c r="AF81">
        <f t="shared" si="26"/>
        <v>29</v>
      </c>
      <c r="AG81">
        <f t="shared" si="27"/>
        <v>21.3</v>
      </c>
      <c r="AH81">
        <f t="shared" si="28"/>
        <v>24.6</v>
      </c>
      <c r="AI81">
        <f t="shared" si="29"/>
        <v>19.2</v>
      </c>
      <c r="AJ81">
        <f t="shared" si="30"/>
        <v>416.8</v>
      </c>
    </row>
    <row r="82" spans="1:36">
      <c r="A82" s="1">
        <f t="shared" si="16"/>
        <v>40123</v>
      </c>
      <c r="B82">
        <f t="shared" si="17"/>
        <v>50</v>
      </c>
      <c r="C82" t="str">
        <f>VLOOKUP(B82,'treatment structure'!$A$2:$I$65,9,FALSE)</f>
        <v>nil</v>
      </c>
      <c r="D82" t="str">
        <f>VLOOKUP(B82,'treatment structure'!$A$2:$I$65,7,FALSE)</f>
        <v>Sherwood</v>
      </c>
      <c r="E82" t="str">
        <f>VLOOKUP(B82,'treatment structure'!$A$2:$I$65,8,FALSE)</f>
        <v>dry</v>
      </c>
      <c r="F82" t="str">
        <f>VLOOKUP(B82,'treatment structure'!$A$2:$I$65,9,FALSE)</f>
        <v>nil</v>
      </c>
      <c r="G82">
        <f>VLOOKUP(B82,'treatment structure'!$A$2:$I$65,2,FALSE)</f>
        <v>4</v>
      </c>
      <c r="H82">
        <f t="shared" si="18"/>
        <v>1503</v>
      </c>
      <c r="I82">
        <f t="shared" si="19"/>
        <v>7498</v>
      </c>
      <c r="J82">
        <f t="shared" si="20"/>
        <v>21.48</v>
      </c>
      <c r="K82">
        <f t="shared" si="21"/>
        <v>-6.78</v>
      </c>
      <c r="L82">
        <v>481</v>
      </c>
      <c r="M82">
        <v>50</v>
      </c>
      <c r="N82">
        <v>3</v>
      </c>
      <c r="O82">
        <v>9</v>
      </c>
      <c r="P82">
        <v>11</v>
      </c>
      <c r="Q82">
        <v>6</v>
      </c>
      <c r="R82">
        <v>16</v>
      </c>
      <c r="S82">
        <v>41</v>
      </c>
      <c r="T82">
        <v>35.6</v>
      </c>
      <c r="U82">
        <v>27.3</v>
      </c>
      <c r="V82">
        <v>26.8</v>
      </c>
      <c r="W82">
        <v>31.3</v>
      </c>
      <c r="X82">
        <v>25.9</v>
      </c>
      <c r="Y82">
        <v>26.9</v>
      </c>
      <c r="Z82">
        <v>27.4</v>
      </c>
      <c r="AA82">
        <v>20.7</v>
      </c>
      <c r="AB82">
        <f t="shared" si="22"/>
        <v>35.6</v>
      </c>
      <c r="AC82">
        <f t="shared" si="23"/>
        <v>27.3</v>
      </c>
      <c r="AD82">
        <f t="shared" si="24"/>
        <v>26.8</v>
      </c>
      <c r="AE82">
        <f t="shared" si="25"/>
        <v>31.3</v>
      </c>
      <c r="AF82">
        <f t="shared" si="26"/>
        <v>25.9</v>
      </c>
      <c r="AG82">
        <f t="shared" si="27"/>
        <v>26.9</v>
      </c>
      <c r="AH82">
        <f t="shared" si="28"/>
        <v>27.4</v>
      </c>
      <c r="AI82">
        <f t="shared" si="29"/>
        <v>20.7</v>
      </c>
      <c r="AJ82">
        <f t="shared" si="30"/>
        <v>443.8</v>
      </c>
    </row>
    <row r="83" spans="1:36">
      <c r="A83" s="1">
        <f t="shared" si="16"/>
        <v>40123</v>
      </c>
      <c r="B83">
        <f t="shared" si="17"/>
        <v>51</v>
      </c>
      <c r="C83" t="str">
        <f>VLOOKUP(B83,'treatment structure'!$A$2:$I$65,9,FALSE)</f>
        <v>150N</v>
      </c>
      <c r="D83" t="str">
        <f>VLOOKUP(B83,'treatment structure'!$A$2:$I$65,7,FALSE)</f>
        <v>Dash</v>
      </c>
      <c r="E83" t="str">
        <f>VLOOKUP(B83,'treatment structure'!$A$2:$I$65,8,FALSE)</f>
        <v>irr</v>
      </c>
      <c r="F83" t="str">
        <f>VLOOKUP(B83,'treatment structure'!$A$2:$I$65,9,FALSE)</f>
        <v>150N</v>
      </c>
      <c r="G83">
        <f>VLOOKUP(B83,'treatment structure'!$A$2:$I$65,2,FALSE)</f>
        <v>4</v>
      </c>
      <c r="H83">
        <f t="shared" si="18"/>
        <v>1503</v>
      </c>
      <c r="I83">
        <f t="shared" si="19"/>
        <v>7498</v>
      </c>
      <c r="J83">
        <f t="shared" si="20"/>
        <v>21.48</v>
      </c>
      <c r="K83">
        <f t="shared" si="21"/>
        <v>-6.78</v>
      </c>
      <c r="L83">
        <v>480</v>
      </c>
      <c r="M83">
        <v>51</v>
      </c>
      <c r="N83">
        <v>3</v>
      </c>
      <c r="O83">
        <v>9</v>
      </c>
      <c r="P83">
        <v>11</v>
      </c>
      <c r="Q83">
        <v>6</v>
      </c>
      <c r="R83">
        <v>16</v>
      </c>
      <c r="S83">
        <v>54</v>
      </c>
      <c r="T83">
        <v>31.6</v>
      </c>
      <c r="U83">
        <v>28.7</v>
      </c>
      <c r="V83">
        <v>24.1</v>
      </c>
      <c r="W83">
        <v>28.7</v>
      </c>
      <c r="X83">
        <v>24.9</v>
      </c>
      <c r="Y83">
        <v>24.2</v>
      </c>
      <c r="Z83">
        <v>28.4</v>
      </c>
      <c r="AA83">
        <v>19.100000000000001</v>
      </c>
      <c r="AB83">
        <f t="shared" si="22"/>
        <v>31.6</v>
      </c>
      <c r="AC83">
        <f t="shared" si="23"/>
        <v>28.7</v>
      </c>
      <c r="AD83">
        <f t="shared" si="24"/>
        <v>24.1</v>
      </c>
      <c r="AE83">
        <f t="shared" si="25"/>
        <v>28.7</v>
      </c>
      <c r="AF83">
        <f t="shared" si="26"/>
        <v>24.9</v>
      </c>
      <c r="AG83">
        <f t="shared" si="27"/>
        <v>24.2</v>
      </c>
      <c r="AH83">
        <f t="shared" si="28"/>
        <v>28.4</v>
      </c>
      <c r="AI83">
        <f t="shared" si="29"/>
        <v>19.100000000000001</v>
      </c>
      <c r="AJ83">
        <f t="shared" si="30"/>
        <v>419.4</v>
      </c>
    </row>
    <row r="84" spans="1:36">
      <c r="A84" s="1">
        <f t="shared" si="16"/>
        <v>40123</v>
      </c>
      <c r="B84">
        <f t="shared" si="17"/>
        <v>52</v>
      </c>
      <c r="C84" t="str">
        <f>VLOOKUP(B84,'treatment structure'!$A$2:$I$65,9,FALSE)</f>
        <v>nil</v>
      </c>
      <c r="D84" t="str">
        <f>VLOOKUP(B84,'treatment structure'!$A$2:$I$65,7,FALSE)</f>
        <v>Dash</v>
      </c>
      <c r="E84" t="str">
        <f>VLOOKUP(B84,'treatment structure'!$A$2:$I$65,8,FALSE)</f>
        <v>irr</v>
      </c>
      <c r="F84" t="str">
        <f>VLOOKUP(B84,'treatment structure'!$A$2:$I$65,9,FALSE)</f>
        <v>nil</v>
      </c>
      <c r="G84">
        <f>VLOOKUP(B84,'treatment structure'!$A$2:$I$65,2,FALSE)</f>
        <v>4</v>
      </c>
      <c r="H84">
        <f t="shared" si="18"/>
        <v>1503</v>
      </c>
      <c r="I84">
        <f t="shared" si="19"/>
        <v>7498</v>
      </c>
      <c r="J84">
        <f t="shared" si="20"/>
        <v>21.48</v>
      </c>
      <c r="K84">
        <f t="shared" si="21"/>
        <v>-6.78</v>
      </c>
      <c r="L84">
        <v>479</v>
      </c>
      <c r="M84">
        <v>52</v>
      </c>
      <c r="N84">
        <v>3</v>
      </c>
      <c r="O84">
        <v>9</v>
      </c>
      <c r="P84">
        <v>11</v>
      </c>
      <c r="Q84">
        <v>6</v>
      </c>
      <c r="R84">
        <v>17</v>
      </c>
      <c r="S84">
        <v>0</v>
      </c>
      <c r="T84">
        <v>18.899999999999999</v>
      </c>
      <c r="U84">
        <v>27.5</v>
      </c>
      <c r="V84">
        <v>29.7</v>
      </c>
      <c r="W84">
        <v>32.299999999999997</v>
      </c>
      <c r="X84">
        <v>27.4</v>
      </c>
      <c r="Y84">
        <v>23.3</v>
      </c>
      <c r="Z84">
        <v>26.8</v>
      </c>
      <c r="AA84">
        <v>18.8</v>
      </c>
      <c r="AB84">
        <f t="shared" si="22"/>
        <v>18.899999999999999</v>
      </c>
      <c r="AC84">
        <f t="shared" si="23"/>
        <v>27.5</v>
      </c>
      <c r="AD84">
        <f t="shared" si="24"/>
        <v>29.7</v>
      </c>
      <c r="AE84">
        <f t="shared" si="25"/>
        <v>32.299999999999997</v>
      </c>
      <c r="AF84">
        <f t="shared" si="26"/>
        <v>27.4</v>
      </c>
      <c r="AG84">
        <f t="shared" si="27"/>
        <v>23.3</v>
      </c>
      <c r="AH84">
        <f t="shared" si="28"/>
        <v>26.8</v>
      </c>
      <c r="AI84">
        <f t="shared" si="29"/>
        <v>18.8</v>
      </c>
      <c r="AJ84">
        <f t="shared" si="30"/>
        <v>409.40000000000003</v>
      </c>
    </row>
    <row r="85" spans="1:36">
      <c r="A85" s="1">
        <f t="shared" si="16"/>
        <v>40123</v>
      </c>
      <c r="B85">
        <f t="shared" si="17"/>
        <v>53</v>
      </c>
      <c r="C85" t="str">
        <f>VLOOKUP(B85,'treatment structure'!$A$2:$I$65,9,FALSE)</f>
        <v>150N</v>
      </c>
      <c r="D85" t="str">
        <f>VLOOKUP(B85,'treatment structure'!$A$2:$I$65,7,FALSE)</f>
        <v>Sherwood</v>
      </c>
      <c r="E85" t="str">
        <f>VLOOKUP(B85,'treatment structure'!$A$2:$I$65,8,FALSE)</f>
        <v>irr</v>
      </c>
      <c r="F85" t="str">
        <f>VLOOKUP(B85,'treatment structure'!$A$2:$I$65,9,FALSE)</f>
        <v>150N</v>
      </c>
      <c r="G85">
        <f>VLOOKUP(B85,'treatment structure'!$A$2:$I$65,2,FALSE)</f>
        <v>4</v>
      </c>
      <c r="H85">
        <f t="shared" si="18"/>
        <v>1503</v>
      </c>
      <c r="I85">
        <f t="shared" si="19"/>
        <v>7498</v>
      </c>
      <c r="J85">
        <f t="shared" si="20"/>
        <v>21.48</v>
      </c>
      <c r="K85">
        <f t="shared" si="21"/>
        <v>-6.78</v>
      </c>
      <c r="L85">
        <v>478</v>
      </c>
      <c r="M85">
        <v>53</v>
      </c>
      <c r="N85">
        <v>3</v>
      </c>
      <c r="O85">
        <v>9</v>
      </c>
      <c r="P85">
        <v>11</v>
      </c>
      <c r="Q85">
        <v>6</v>
      </c>
      <c r="R85">
        <v>17</v>
      </c>
      <c r="S85">
        <v>5</v>
      </c>
      <c r="T85">
        <v>20.5</v>
      </c>
      <c r="U85">
        <v>25.1</v>
      </c>
      <c r="V85">
        <v>32</v>
      </c>
      <c r="W85">
        <v>26.3</v>
      </c>
      <c r="X85">
        <v>29.5</v>
      </c>
      <c r="Y85">
        <v>25.7</v>
      </c>
      <c r="Z85">
        <v>27.4</v>
      </c>
      <c r="AA85">
        <v>20</v>
      </c>
      <c r="AB85">
        <f t="shared" si="22"/>
        <v>20.5</v>
      </c>
      <c r="AC85">
        <f t="shared" si="23"/>
        <v>25.1</v>
      </c>
      <c r="AD85">
        <f t="shared" si="24"/>
        <v>32</v>
      </c>
      <c r="AE85">
        <f t="shared" si="25"/>
        <v>26.3</v>
      </c>
      <c r="AF85">
        <f t="shared" si="26"/>
        <v>29.5</v>
      </c>
      <c r="AG85">
        <f t="shared" si="27"/>
        <v>25.7</v>
      </c>
      <c r="AH85">
        <f t="shared" si="28"/>
        <v>27.4</v>
      </c>
      <c r="AI85">
        <f t="shared" si="29"/>
        <v>20</v>
      </c>
      <c r="AJ85">
        <f t="shared" si="30"/>
        <v>412.99999999999994</v>
      </c>
    </row>
    <row r="86" spans="1:36">
      <c r="A86" s="1">
        <f t="shared" si="16"/>
        <v>40123</v>
      </c>
      <c r="B86">
        <f t="shared" si="17"/>
        <v>54</v>
      </c>
      <c r="C86" t="str">
        <f>VLOOKUP(B86,'treatment structure'!$A$2:$I$65,9,FALSE)</f>
        <v>nil</v>
      </c>
      <c r="D86" t="str">
        <f>VLOOKUP(B86,'treatment structure'!$A$2:$I$65,7,FALSE)</f>
        <v>Sherwood</v>
      </c>
      <c r="E86" t="str">
        <f>VLOOKUP(B86,'treatment structure'!$A$2:$I$65,8,FALSE)</f>
        <v>irr</v>
      </c>
      <c r="F86" t="str">
        <f>VLOOKUP(B86,'treatment structure'!$A$2:$I$65,9,FALSE)</f>
        <v>nil</v>
      </c>
      <c r="G86">
        <f>VLOOKUP(B86,'treatment structure'!$A$2:$I$65,2,FALSE)</f>
        <v>4</v>
      </c>
      <c r="H86">
        <f t="shared" si="18"/>
        <v>1503</v>
      </c>
      <c r="I86">
        <f t="shared" si="19"/>
        <v>7498</v>
      </c>
      <c r="J86">
        <f t="shared" si="20"/>
        <v>21.48</v>
      </c>
      <c r="K86">
        <f t="shared" si="21"/>
        <v>-6.78</v>
      </c>
      <c r="L86">
        <v>477</v>
      </c>
      <c r="M86">
        <v>54</v>
      </c>
      <c r="N86">
        <v>3</v>
      </c>
      <c r="O86">
        <v>9</v>
      </c>
      <c r="P86">
        <v>11</v>
      </c>
      <c r="Q86">
        <v>6</v>
      </c>
      <c r="R86">
        <v>17</v>
      </c>
      <c r="S86">
        <v>10</v>
      </c>
      <c r="T86">
        <v>19.399999999999999</v>
      </c>
      <c r="U86">
        <v>18</v>
      </c>
      <c r="V86">
        <v>27.1</v>
      </c>
      <c r="W86">
        <v>32.9</v>
      </c>
      <c r="X86">
        <v>31.6</v>
      </c>
      <c r="Y86">
        <v>27.5</v>
      </c>
      <c r="Z86">
        <v>25.8</v>
      </c>
      <c r="AA86">
        <v>25.2</v>
      </c>
      <c r="AB86">
        <f t="shared" si="22"/>
        <v>19.399999999999999</v>
      </c>
      <c r="AC86">
        <f t="shared" si="23"/>
        <v>18</v>
      </c>
      <c r="AD86">
        <f t="shared" si="24"/>
        <v>27.1</v>
      </c>
      <c r="AE86">
        <f t="shared" si="25"/>
        <v>32.9</v>
      </c>
      <c r="AF86">
        <f t="shared" si="26"/>
        <v>31.6</v>
      </c>
      <c r="AG86">
        <f t="shared" si="27"/>
        <v>27.5</v>
      </c>
      <c r="AH86">
        <f t="shared" si="28"/>
        <v>25.8</v>
      </c>
      <c r="AI86">
        <f t="shared" si="29"/>
        <v>25.2</v>
      </c>
      <c r="AJ86">
        <f t="shared" si="30"/>
        <v>415</v>
      </c>
    </row>
    <row r="87" spans="1:36">
      <c r="A87" s="1">
        <f t="shared" ref="A87:A96" si="31">DATE(2000+O87,P87,Q87)</f>
        <v>40123</v>
      </c>
      <c r="B87">
        <f t="shared" si="17"/>
        <v>55</v>
      </c>
      <c r="C87" t="str">
        <f>VLOOKUP(B87,'treatment structure'!$A$2:$I$65,9,FALSE)</f>
        <v>nil</v>
      </c>
      <c r="D87" t="str">
        <f>VLOOKUP(B87,'treatment structure'!$A$2:$I$65,7,FALSE)</f>
        <v>Omaka</v>
      </c>
      <c r="E87" t="str">
        <f>VLOOKUP(B87,'treatment structure'!$A$2:$I$65,8,FALSE)</f>
        <v>dry</v>
      </c>
      <c r="F87" t="str">
        <f>VLOOKUP(B87,'treatment structure'!$A$2:$I$65,9,FALSE)</f>
        <v>nil</v>
      </c>
      <c r="G87">
        <f>VLOOKUP(B87,'treatment structure'!$A$2:$I$65,2,FALSE)</f>
        <v>4</v>
      </c>
      <c r="H87">
        <f t="shared" ref="H87:H96" si="32">H86</f>
        <v>1503</v>
      </c>
      <c r="I87">
        <f t="shared" ref="I87:I96" si="33">I86</f>
        <v>7498</v>
      </c>
      <c r="J87">
        <f t="shared" ref="J87:J96" si="34">J86</f>
        <v>21.48</v>
      </c>
      <c r="K87">
        <f t="shared" ref="K87:K96" si="35">K86</f>
        <v>-6.78</v>
      </c>
      <c r="L87">
        <v>476</v>
      </c>
      <c r="M87">
        <v>55</v>
      </c>
      <c r="N87">
        <v>3</v>
      </c>
      <c r="O87">
        <v>9</v>
      </c>
      <c r="P87">
        <v>11</v>
      </c>
      <c r="Q87">
        <v>6</v>
      </c>
      <c r="R87">
        <v>17</v>
      </c>
      <c r="S87">
        <v>15</v>
      </c>
      <c r="T87">
        <v>14.1</v>
      </c>
      <c r="U87">
        <v>25</v>
      </c>
      <c r="V87">
        <v>32.200000000000003</v>
      </c>
      <c r="W87">
        <v>29.3</v>
      </c>
      <c r="X87">
        <v>31.4</v>
      </c>
      <c r="Y87">
        <v>26.1</v>
      </c>
      <c r="Z87">
        <v>28.4</v>
      </c>
      <c r="AA87">
        <v>24.7</v>
      </c>
      <c r="AB87">
        <f t="shared" si="22"/>
        <v>14.1</v>
      </c>
      <c r="AC87">
        <f t="shared" si="23"/>
        <v>25</v>
      </c>
      <c r="AD87">
        <f t="shared" si="24"/>
        <v>32.200000000000003</v>
      </c>
      <c r="AE87">
        <f t="shared" si="25"/>
        <v>29.3</v>
      </c>
      <c r="AF87">
        <f t="shared" si="26"/>
        <v>31.4</v>
      </c>
      <c r="AG87">
        <f t="shared" si="27"/>
        <v>26.1</v>
      </c>
      <c r="AH87">
        <f t="shared" si="28"/>
        <v>28.4</v>
      </c>
      <c r="AI87">
        <f t="shared" si="29"/>
        <v>24.7</v>
      </c>
      <c r="AJ87">
        <f t="shared" si="30"/>
        <v>422.4</v>
      </c>
    </row>
    <row r="88" spans="1:36">
      <c r="A88" s="1">
        <f t="shared" si="31"/>
        <v>40123</v>
      </c>
      <c r="B88">
        <f t="shared" si="17"/>
        <v>56</v>
      </c>
      <c r="C88" t="str">
        <f>VLOOKUP(B88,'treatment structure'!$A$2:$I$65,9,FALSE)</f>
        <v>150N</v>
      </c>
      <c r="D88" t="str">
        <f>VLOOKUP(B88,'treatment structure'!$A$2:$I$65,7,FALSE)</f>
        <v>Omaka</v>
      </c>
      <c r="E88" t="str">
        <f>VLOOKUP(B88,'treatment structure'!$A$2:$I$65,8,FALSE)</f>
        <v>dry</v>
      </c>
      <c r="F88" t="str">
        <f>VLOOKUP(B88,'treatment structure'!$A$2:$I$65,9,FALSE)</f>
        <v>150N</v>
      </c>
      <c r="G88">
        <f>VLOOKUP(B88,'treatment structure'!$A$2:$I$65,2,FALSE)</f>
        <v>4</v>
      </c>
      <c r="H88">
        <f t="shared" si="32"/>
        <v>1503</v>
      </c>
      <c r="I88">
        <f t="shared" si="33"/>
        <v>7498</v>
      </c>
      <c r="J88">
        <f t="shared" si="34"/>
        <v>21.48</v>
      </c>
      <c r="K88">
        <f t="shared" si="35"/>
        <v>-6.78</v>
      </c>
      <c r="L88">
        <v>475</v>
      </c>
      <c r="M88">
        <v>56</v>
      </c>
      <c r="N88">
        <v>3</v>
      </c>
      <c r="O88">
        <v>9</v>
      </c>
      <c r="P88">
        <v>11</v>
      </c>
      <c r="Q88">
        <v>6</v>
      </c>
      <c r="R88">
        <v>17</v>
      </c>
      <c r="S88">
        <v>20</v>
      </c>
      <c r="T88">
        <v>23.4</v>
      </c>
      <c r="U88">
        <v>33</v>
      </c>
      <c r="V88">
        <v>32.6</v>
      </c>
      <c r="W88">
        <v>30.9</v>
      </c>
      <c r="X88">
        <v>28.3</v>
      </c>
      <c r="Y88">
        <v>23.5</v>
      </c>
      <c r="Z88">
        <v>27.3</v>
      </c>
      <c r="AA88">
        <v>17.899999999999999</v>
      </c>
      <c r="AB88">
        <f t="shared" si="22"/>
        <v>23.4</v>
      </c>
      <c r="AC88">
        <f t="shared" si="23"/>
        <v>33</v>
      </c>
      <c r="AD88">
        <f t="shared" si="24"/>
        <v>32.6</v>
      </c>
      <c r="AE88">
        <f t="shared" si="25"/>
        <v>30.9</v>
      </c>
      <c r="AF88">
        <f t="shared" si="26"/>
        <v>28.3</v>
      </c>
      <c r="AG88">
        <f t="shared" si="27"/>
        <v>23.5</v>
      </c>
      <c r="AH88">
        <f t="shared" si="28"/>
        <v>27.3</v>
      </c>
      <c r="AI88">
        <f t="shared" si="29"/>
        <v>17.899999999999999</v>
      </c>
      <c r="AJ88">
        <f t="shared" si="30"/>
        <v>433.80000000000007</v>
      </c>
    </row>
    <row r="89" spans="1:36">
      <c r="A89" s="1">
        <f t="shared" si="31"/>
        <v>40123</v>
      </c>
      <c r="B89">
        <f t="shared" si="17"/>
        <v>57</v>
      </c>
      <c r="C89" t="str">
        <f>VLOOKUP(B89,'treatment structure'!$A$2:$I$65,9,FALSE)</f>
        <v>nil</v>
      </c>
      <c r="D89" t="str">
        <f>VLOOKUP(B89,'treatment structure'!$A$2:$I$65,7,FALSE)</f>
        <v>CR125</v>
      </c>
      <c r="E89" t="str">
        <f>VLOOKUP(B89,'treatment structure'!$A$2:$I$65,8,FALSE)</f>
        <v>irr</v>
      </c>
      <c r="F89" t="str">
        <f>VLOOKUP(B89,'treatment structure'!$A$2:$I$65,9,FALSE)</f>
        <v>nil</v>
      </c>
      <c r="G89">
        <f>VLOOKUP(B89,'treatment structure'!$A$2:$I$65,2,FALSE)</f>
        <v>4</v>
      </c>
      <c r="H89">
        <f t="shared" si="32"/>
        <v>1503</v>
      </c>
      <c r="I89">
        <f t="shared" si="33"/>
        <v>7498</v>
      </c>
      <c r="J89">
        <f t="shared" si="34"/>
        <v>21.48</v>
      </c>
      <c r="K89">
        <f t="shared" si="35"/>
        <v>-6.78</v>
      </c>
      <c r="L89">
        <v>474</v>
      </c>
      <c r="M89">
        <v>57</v>
      </c>
      <c r="N89">
        <v>3</v>
      </c>
      <c r="O89">
        <v>9</v>
      </c>
      <c r="P89">
        <v>11</v>
      </c>
      <c r="Q89">
        <v>6</v>
      </c>
      <c r="R89">
        <v>17</v>
      </c>
      <c r="S89">
        <v>26</v>
      </c>
      <c r="T89">
        <v>21.2</v>
      </c>
      <c r="U89">
        <v>14.3</v>
      </c>
      <c r="V89">
        <v>25.9</v>
      </c>
      <c r="W89">
        <v>32.4</v>
      </c>
      <c r="X89">
        <v>28.6</v>
      </c>
      <c r="Y89">
        <v>28.1</v>
      </c>
      <c r="Z89">
        <v>26.5</v>
      </c>
      <c r="AA89">
        <v>21.9</v>
      </c>
      <c r="AB89">
        <f t="shared" si="22"/>
        <v>21.2</v>
      </c>
      <c r="AC89">
        <f t="shared" si="23"/>
        <v>14.3</v>
      </c>
      <c r="AD89">
        <f t="shared" si="24"/>
        <v>25.9</v>
      </c>
      <c r="AE89">
        <f t="shared" si="25"/>
        <v>32.4</v>
      </c>
      <c r="AF89">
        <f t="shared" si="26"/>
        <v>28.6</v>
      </c>
      <c r="AG89">
        <f t="shared" si="27"/>
        <v>28.1</v>
      </c>
      <c r="AH89">
        <f t="shared" si="28"/>
        <v>26.5</v>
      </c>
      <c r="AI89">
        <f t="shared" si="29"/>
        <v>21.9</v>
      </c>
      <c r="AJ89">
        <f t="shared" si="30"/>
        <v>397.8</v>
      </c>
    </row>
    <row r="90" spans="1:36">
      <c r="A90" s="1">
        <f t="shared" si="31"/>
        <v>40123</v>
      </c>
      <c r="B90">
        <f t="shared" si="17"/>
        <v>58</v>
      </c>
      <c r="C90" t="str">
        <f>VLOOKUP(B90,'treatment structure'!$A$2:$I$65,9,FALSE)</f>
        <v>150N</v>
      </c>
      <c r="D90" t="str">
        <f>VLOOKUP(B90,'treatment structure'!$A$2:$I$65,7,FALSE)</f>
        <v>CR125</v>
      </c>
      <c r="E90" t="str">
        <f>VLOOKUP(B90,'treatment structure'!$A$2:$I$65,8,FALSE)</f>
        <v>irr</v>
      </c>
      <c r="F90" t="str">
        <f>VLOOKUP(B90,'treatment structure'!$A$2:$I$65,9,FALSE)</f>
        <v>150N</v>
      </c>
      <c r="G90">
        <f>VLOOKUP(B90,'treatment structure'!$A$2:$I$65,2,FALSE)</f>
        <v>4</v>
      </c>
      <c r="H90">
        <f t="shared" si="32"/>
        <v>1503</v>
      </c>
      <c r="I90">
        <f t="shared" si="33"/>
        <v>7498</v>
      </c>
      <c r="J90">
        <f t="shared" si="34"/>
        <v>21.48</v>
      </c>
      <c r="K90">
        <f t="shared" si="35"/>
        <v>-6.78</v>
      </c>
      <c r="L90">
        <v>473</v>
      </c>
      <c r="M90">
        <v>58</v>
      </c>
      <c r="N90">
        <v>3</v>
      </c>
      <c r="O90">
        <v>9</v>
      </c>
      <c r="P90">
        <v>11</v>
      </c>
      <c r="Q90">
        <v>6</v>
      </c>
      <c r="R90">
        <v>17</v>
      </c>
      <c r="S90">
        <v>32</v>
      </c>
      <c r="T90">
        <v>22.7</v>
      </c>
      <c r="U90">
        <v>22.6</v>
      </c>
      <c r="V90">
        <v>29.7</v>
      </c>
      <c r="W90">
        <v>29.1</v>
      </c>
      <c r="X90">
        <v>31.2</v>
      </c>
      <c r="Y90">
        <v>27</v>
      </c>
      <c r="Z90">
        <v>26.7</v>
      </c>
      <c r="AA90">
        <v>18.8</v>
      </c>
      <c r="AB90">
        <f t="shared" si="22"/>
        <v>22.7</v>
      </c>
      <c r="AC90">
        <f t="shared" si="23"/>
        <v>22.6</v>
      </c>
      <c r="AD90">
        <f t="shared" si="24"/>
        <v>29.7</v>
      </c>
      <c r="AE90">
        <f t="shared" si="25"/>
        <v>29.1</v>
      </c>
      <c r="AF90">
        <f t="shared" si="26"/>
        <v>31.2</v>
      </c>
      <c r="AG90">
        <f t="shared" si="27"/>
        <v>27</v>
      </c>
      <c r="AH90">
        <f t="shared" si="28"/>
        <v>26.7</v>
      </c>
      <c r="AI90">
        <f t="shared" si="29"/>
        <v>18.8</v>
      </c>
      <c r="AJ90">
        <f t="shared" si="30"/>
        <v>415.59999999999997</v>
      </c>
    </row>
    <row r="91" spans="1:36">
      <c r="A91" s="1">
        <f t="shared" si="31"/>
        <v>40123</v>
      </c>
      <c r="B91">
        <f t="shared" si="17"/>
        <v>59</v>
      </c>
      <c r="C91" t="str">
        <f>VLOOKUP(B91,'treatment structure'!$A$2:$I$65,9,FALSE)</f>
        <v>nil</v>
      </c>
      <c r="D91" t="str">
        <f>VLOOKUP(B91,'treatment structure'!$A$2:$I$65,7,FALSE)</f>
        <v>Dash</v>
      </c>
      <c r="E91" t="str">
        <f>VLOOKUP(B91,'treatment structure'!$A$2:$I$65,8,FALSE)</f>
        <v>dry</v>
      </c>
      <c r="F91" t="str">
        <f>VLOOKUP(B91,'treatment structure'!$A$2:$I$65,9,FALSE)</f>
        <v>nil</v>
      </c>
      <c r="G91">
        <f>VLOOKUP(B91,'treatment structure'!$A$2:$I$65,2,FALSE)</f>
        <v>4</v>
      </c>
      <c r="H91">
        <f t="shared" si="32"/>
        <v>1503</v>
      </c>
      <c r="I91">
        <f t="shared" si="33"/>
        <v>7498</v>
      </c>
      <c r="J91">
        <f t="shared" si="34"/>
        <v>21.48</v>
      </c>
      <c r="K91">
        <f t="shared" si="35"/>
        <v>-6.78</v>
      </c>
      <c r="L91">
        <v>472</v>
      </c>
      <c r="M91">
        <v>59</v>
      </c>
      <c r="N91">
        <v>3</v>
      </c>
      <c r="O91">
        <v>9</v>
      </c>
      <c r="P91">
        <v>11</v>
      </c>
      <c r="Q91">
        <v>6</v>
      </c>
      <c r="R91">
        <v>17</v>
      </c>
      <c r="S91">
        <v>37</v>
      </c>
      <c r="T91">
        <v>18.2</v>
      </c>
      <c r="U91">
        <v>18.899999999999999</v>
      </c>
      <c r="V91">
        <v>27.7</v>
      </c>
      <c r="W91">
        <v>33.1</v>
      </c>
      <c r="X91">
        <v>32</v>
      </c>
      <c r="Y91">
        <v>28.1</v>
      </c>
      <c r="Z91">
        <v>28.2</v>
      </c>
      <c r="AA91">
        <v>24.2</v>
      </c>
      <c r="AB91">
        <f t="shared" si="22"/>
        <v>18.2</v>
      </c>
      <c r="AC91">
        <f t="shared" si="23"/>
        <v>18.899999999999999</v>
      </c>
      <c r="AD91">
        <f t="shared" si="24"/>
        <v>27.7</v>
      </c>
      <c r="AE91">
        <f t="shared" si="25"/>
        <v>33.1</v>
      </c>
      <c r="AF91">
        <f t="shared" si="26"/>
        <v>32</v>
      </c>
      <c r="AG91">
        <f t="shared" si="27"/>
        <v>28.1</v>
      </c>
      <c r="AH91">
        <f t="shared" si="28"/>
        <v>28.2</v>
      </c>
      <c r="AI91">
        <f t="shared" si="29"/>
        <v>24.2</v>
      </c>
      <c r="AJ91">
        <f t="shared" si="30"/>
        <v>420.79999999999995</v>
      </c>
    </row>
    <row r="92" spans="1:36">
      <c r="A92" s="1">
        <f t="shared" si="31"/>
        <v>40123</v>
      </c>
      <c r="B92">
        <f t="shared" si="17"/>
        <v>60</v>
      </c>
      <c r="C92" t="str">
        <f>VLOOKUP(B92,'treatment structure'!$A$2:$I$65,9,FALSE)</f>
        <v>150N</v>
      </c>
      <c r="D92" t="str">
        <f>VLOOKUP(B92,'treatment structure'!$A$2:$I$65,7,FALSE)</f>
        <v>Dash</v>
      </c>
      <c r="E92" t="str">
        <f>VLOOKUP(B92,'treatment structure'!$A$2:$I$65,8,FALSE)</f>
        <v>dry</v>
      </c>
      <c r="F92" t="str">
        <f>VLOOKUP(B92,'treatment structure'!$A$2:$I$65,9,FALSE)</f>
        <v>150N</v>
      </c>
      <c r="G92">
        <f>VLOOKUP(B92,'treatment structure'!$A$2:$I$65,2,FALSE)</f>
        <v>4</v>
      </c>
      <c r="H92">
        <f t="shared" si="32"/>
        <v>1503</v>
      </c>
      <c r="I92">
        <f t="shared" si="33"/>
        <v>7498</v>
      </c>
      <c r="J92">
        <f t="shared" si="34"/>
        <v>21.48</v>
      </c>
      <c r="K92">
        <f t="shared" si="35"/>
        <v>-6.78</v>
      </c>
      <c r="L92">
        <v>471</v>
      </c>
      <c r="M92">
        <v>60</v>
      </c>
      <c r="N92">
        <v>3</v>
      </c>
      <c r="O92">
        <v>9</v>
      </c>
      <c r="P92">
        <v>11</v>
      </c>
      <c r="Q92">
        <v>6</v>
      </c>
      <c r="R92">
        <v>17</v>
      </c>
      <c r="S92">
        <v>42</v>
      </c>
      <c r="T92">
        <v>16.100000000000001</v>
      </c>
      <c r="U92">
        <v>25.6</v>
      </c>
      <c r="V92">
        <v>30.3</v>
      </c>
      <c r="W92">
        <v>32.9</v>
      </c>
      <c r="X92">
        <v>27.8</v>
      </c>
      <c r="Y92">
        <v>23.6</v>
      </c>
      <c r="Z92">
        <v>26.9</v>
      </c>
      <c r="AA92">
        <v>25</v>
      </c>
      <c r="AB92">
        <f t="shared" si="22"/>
        <v>16.100000000000001</v>
      </c>
      <c r="AC92">
        <f t="shared" si="23"/>
        <v>25.6</v>
      </c>
      <c r="AD92">
        <f t="shared" si="24"/>
        <v>30.3</v>
      </c>
      <c r="AE92">
        <f t="shared" si="25"/>
        <v>32.9</v>
      </c>
      <c r="AF92">
        <f t="shared" si="26"/>
        <v>27.8</v>
      </c>
      <c r="AG92">
        <f t="shared" si="27"/>
        <v>23.6</v>
      </c>
      <c r="AH92">
        <f t="shared" si="28"/>
        <v>26.9</v>
      </c>
      <c r="AI92">
        <f t="shared" si="29"/>
        <v>25</v>
      </c>
      <c r="AJ92">
        <f t="shared" si="30"/>
        <v>416.40000000000003</v>
      </c>
    </row>
    <row r="93" spans="1:36">
      <c r="A93" s="1">
        <f t="shared" si="31"/>
        <v>40123</v>
      </c>
      <c r="B93">
        <f t="shared" si="17"/>
        <v>61</v>
      </c>
      <c r="C93" t="str">
        <f>VLOOKUP(B93,'treatment structure'!$A$2:$I$65,9,FALSE)</f>
        <v>150N</v>
      </c>
      <c r="D93" t="str">
        <f>VLOOKUP(B93,'treatment structure'!$A$2:$I$65,7,FALSE)</f>
        <v>CR125</v>
      </c>
      <c r="E93" t="str">
        <f>VLOOKUP(B93,'treatment structure'!$A$2:$I$65,8,FALSE)</f>
        <v>dry</v>
      </c>
      <c r="F93" t="str">
        <f>VLOOKUP(B93,'treatment structure'!$A$2:$I$65,9,FALSE)</f>
        <v>150N</v>
      </c>
      <c r="G93">
        <f>VLOOKUP(B93,'treatment structure'!$A$2:$I$65,2,FALSE)</f>
        <v>4</v>
      </c>
      <c r="H93">
        <f t="shared" si="32"/>
        <v>1503</v>
      </c>
      <c r="I93">
        <f t="shared" si="33"/>
        <v>7498</v>
      </c>
      <c r="J93">
        <f t="shared" si="34"/>
        <v>21.48</v>
      </c>
      <c r="K93">
        <f t="shared" si="35"/>
        <v>-6.78</v>
      </c>
      <c r="L93">
        <v>470</v>
      </c>
      <c r="M93">
        <v>61</v>
      </c>
      <c r="N93">
        <v>3</v>
      </c>
      <c r="O93">
        <v>9</v>
      </c>
      <c r="P93">
        <v>11</v>
      </c>
      <c r="Q93">
        <v>6</v>
      </c>
      <c r="R93">
        <v>17</v>
      </c>
      <c r="S93">
        <v>47</v>
      </c>
      <c r="T93">
        <v>34.9</v>
      </c>
      <c r="U93">
        <v>28.2</v>
      </c>
      <c r="V93">
        <v>29.6</v>
      </c>
      <c r="W93">
        <v>28.1</v>
      </c>
      <c r="X93">
        <v>24.2</v>
      </c>
      <c r="Y93">
        <v>24.5</v>
      </c>
      <c r="Z93">
        <v>25.7</v>
      </c>
      <c r="AA93">
        <v>19.899999999999999</v>
      </c>
      <c r="AB93">
        <f t="shared" si="22"/>
        <v>34.9</v>
      </c>
      <c r="AC93">
        <f t="shared" si="23"/>
        <v>28.2</v>
      </c>
      <c r="AD93">
        <f t="shared" si="24"/>
        <v>29.6</v>
      </c>
      <c r="AE93">
        <f t="shared" si="25"/>
        <v>28.1</v>
      </c>
      <c r="AF93">
        <f t="shared" si="26"/>
        <v>24.2</v>
      </c>
      <c r="AG93">
        <f t="shared" si="27"/>
        <v>24.5</v>
      </c>
      <c r="AH93">
        <f t="shared" si="28"/>
        <v>25.7</v>
      </c>
      <c r="AI93">
        <f t="shared" si="29"/>
        <v>19.899999999999999</v>
      </c>
      <c r="AJ93">
        <f t="shared" si="30"/>
        <v>430.19999999999993</v>
      </c>
    </row>
    <row r="94" spans="1:36">
      <c r="A94" s="1">
        <f t="shared" si="31"/>
        <v>40123</v>
      </c>
      <c r="B94">
        <f t="shared" si="17"/>
        <v>62</v>
      </c>
      <c r="C94" t="str">
        <f>VLOOKUP(B94,'treatment structure'!$A$2:$I$65,9,FALSE)</f>
        <v>nil</v>
      </c>
      <c r="D94" t="str">
        <f>VLOOKUP(B94,'treatment structure'!$A$2:$I$65,7,FALSE)</f>
        <v>CR125</v>
      </c>
      <c r="E94" t="str">
        <f>VLOOKUP(B94,'treatment structure'!$A$2:$I$65,8,FALSE)</f>
        <v>dry</v>
      </c>
      <c r="F94" t="str">
        <f>VLOOKUP(B94,'treatment structure'!$A$2:$I$65,9,FALSE)</f>
        <v>nil</v>
      </c>
      <c r="G94">
        <f>VLOOKUP(B94,'treatment structure'!$A$2:$I$65,2,FALSE)</f>
        <v>4</v>
      </c>
      <c r="H94">
        <f t="shared" si="32"/>
        <v>1503</v>
      </c>
      <c r="I94">
        <f t="shared" si="33"/>
        <v>7498</v>
      </c>
      <c r="J94">
        <f t="shared" si="34"/>
        <v>21.48</v>
      </c>
      <c r="K94">
        <f t="shared" si="35"/>
        <v>-6.78</v>
      </c>
      <c r="L94">
        <v>469</v>
      </c>
      <c r="M94">
        <v>62</v>
      </c>
      <c r="N94">
        <v>3</v>
      </c>
      <c r="O94">
        <v>9</v>
      </c>
      <c r="P94">
        <v>11</v>
      </c>
      <c r="Q94">
        <v>6</v>
      </c>
      <c r="R94">
        <v>17</v>
      </c>
      <c r="S94">
        <v>52</v>
      </c>
      <c r="T94">
        <v>13.3</v>
      </c>
      <c r="U94">
        <v>31.1</v>
      </c>
      <c r="V94">
        <v>29.1</v>
      </c>
      <c r="W94">
        <v>30</v>
      </c>
      <c r="X94">
        <v>28.2</v>
      </c>
      <c r="Y94">
        <v>22.8</v>
      </c>
      <c r="Z94">
        <v>27.8</v>
      </c>
      <c r="AA94">
        <v>19.399999999999999</v>
      </c>
      <c r="AB94">
        <f t="shared" si="22"/>
        <v>13.3</v>
      </c>
      <c r="AC94">
        <f t="shared" si="23"/>
        <v>31.1</v>
      </c>
      <c r="AD94">
        <f t="shared" si="24"/>
        <v>29.1</v>
      </c>
      <c r="AE94">
        <f t="shared" si="25"/>
        <v>30</v>
      </c>
      <c r="AF94">
        <f t="shared" si="26"/>
        <v>28.2</v>
      </c>
      <c r="AG94">
        <f t="shared" si="27"/>
        <v>22.8</v>
      </c>
      <c r="AH94">
        <f t="shared" si="28"/>
        <v>27.8</v>
      </c>
      <c r="AI94">
        <f t="shared" si="29"/>
        <v>19.399999999999999</v>
      </c>
      <c r="AJ94">
        <f t="shared" si="30"/>
        <v>403.40000000000003</v>
      </c>
    </row>
    <row r="95" spans="1:36">
      <c r="A95" s="1">
        <f t="shared" si="31"/>
        <v>40123</v>
      </c>
      <c r="B95">
        <f t="shared" si="17"/>
        <v>63</v>
      </c>
      <c r="C95" t="str">
        <f>VLOOKUP(B95,'treatment structure'!$A$2:$I$65,9,FALSE)</f>
        <v>150N</v>
      </c>
      <c r="D95" t="str">
        <f>VLOOKUP(B95,'treatment structure'!$A$2:$I$65,7,FALSE)</f>
        <v>Omaka</v>
      </c>
      <c r="E95" t="str">
        <f>VLOOKUP(B95,'treatment structure'!$A$2:$I$65,8,FALSE)</f>
        <v>irr</v>
      </c>
      <c r="F95" t="str">
        <f>VLOOKUP(B95,'treatment structure'!$A$2:$I$65,9,FALSE)</f>
        <v>150N</v>
      </c>
      <c r="G95">
        <f>VLOOKUP(B95,'treatment structure'!$A$2:$I$65,2,FALSE)</f>
        <v>4</v>
      </c>
      <c r="H95">
        <f t="shared" si="32"/>
        <v>1503</v>
      </c>
      <c r="I95">
        <f t="shared" si="33"/>
        <v>7498</v>
      </c>
      <c r="J95">
        <f t="shared" si="34"/>
        <v>21.48</v>
      </c>
      <c r="K95">
        <f t="shared" si="35"/>
        <v>-6.78</v>
      </c>
      <c r="L95">
        <v>468</v>
      </c>
      <c r="M95">
        <v>63</v>
      </c>
      <c r="N95">
        <v>3</v>
      </c>
      <c r="O95">
        <v>9</v>
      </c>
      <c r="P95">
        <v>11</v>
      </c>
      <c r="Q95">
        <v>6</v>
      </c>
      <c r="R95">
        <v>17</v>
      </c>
      <c r="S95">
        <v>57</v>
      </c>
      <c r="T95">
        <v>31</v>
      </c>
      <c r="U95">
        <v>28</v>
      </c>
      <c r="V95">
        <v>30.8</v>
      </c>
      <c r="W95">
        <v>32.200000000000003</v>
      </c>
      <c r="X95">
        <v>24.3</v>
      </c>
      <c r="Y95">
        <v>22.9</v>
      </c>
      <c r="Z95">
        <v>27</v>
      </c>
      <c r="AA95">
        <v>23.8</v>
      </c>
      <c r="AB95">
        <f t="shared" si="22"/>
        <v>31</v>
      </c>
      <c r="AC95">
        <f t="shared" si="23"/>
        <v>28</v>
      </c>
      <c r="AD95">
        <f t="shared" si="24"/>
        <v>30.8</v>
      </c>
      <c r="AE95">
        <f t="shared" si="25"/>
        <v>32.200000000000003</v>
      </c>
      <c r="AF95">
        <f t="shared" si="26"/>
        <v>24.3</v>
      </c>
      <c r="AG95">
        <f t="shared" si="27"/>
        <v>22.9</v>
      </c>
      <c r="AH95">
        <f t="shared" si="28"/>
        <v>27</v>
      </c>
      <c r="AI95">
        <f t="shared" si="29"/>
        <v>23.8</v>
      </c>
      <c r="AJ95">
        <f t="shared" si="30"/>
        <v>440.00000000000006</v>
      </c>
    </row>
    <row r="96" spans="1:36">
      <c r="A96" s="1">
        <f t="shared" si="31"/>
        <v>40123</v>
      </c>
      <c r="B96">
        <f t="shared" si="17"/>
        <v>64</v>
      </c>
      <c r="C96" t="str">
        <f>VLOOKUP(B96,'treatment structure'!$A$2:$I$65,9,FALSE)</f>
        <v>nil</v>
      </c>
      <c r="D96" t="str">
        <f>VLOOKUP(B96,'treatment structure'!$A$2:$I$65,7,FALSE)</f>
        <v>Omaka</v>
      </c>
      <c r="E96" t="str">
        <f>VLOOKUP(B96,'treatment structure'!$A$2:$I$65,8,FALSE)</f>
        <v>irr</v>
      </c>
      <c r="F96" t="str">
        <f>VLOOKUP(B96,'treatment structure'!$A$2:$I$65,9,FALSE)</f>
        <v>nil</v>
      </c>
      <c r="G96">
        <f>VLOOKUP(B96,'treatment structure'!$A$2:$I$65,2,FALSE)</f>
        <v>4</v>
      </c>
      <c r="H96">
        <f t="shared" si="32"/>
        <v>1503</v>
      </c>
      <c r="I96">
        <f t="shared" si="33"/>
        <v>7498</v>
      </c>
      <c r="J96">
        <f t="shared" si="34"/>
        <v>21.48</v>
      </c>
      <c r="K96">
        <f t="shared" si="35"/>
        <v>-6.78</v>
      </c>
      <c r="L96">
        <v>467</v>
      </c>
      <c r="M96">
        <v>64</v>
      </c>
      <c r="N96">
        <v>3</v>
      </c>
      <c r="O96">
        <v>9</v>
      </c>
      <c r="P96">
        <v>11</v>
      </c>
      <c r="Q96">
        <v>6</v>
      </c>
      <c r="R96">
        <v>18</v>
      </c>
      <c r="S96">
        <v>2</v>
      </c>
      <c r="T96">
        <v>23</v>
      </c>
      <c r="U96">
        <v>24.6</v>
      </c>
      <c r="V96">
        <v>32.1</v>
      </c>
      <c r="W96">
        <v>34</v>
      </c>
      <c r="X96">
        <v>29.6</v>
      </c>
      <c r="Y96">
        <v>22.9</v>
      </c>
      <c r="Z96">
        <v>26.6</v>
      </c>
      <c r="AA96">
        <v>18.600000000000001</v>
      </c>
      <c r="AB96">
        <f t="shared" si="22"/>
        <v>23</v>
      </c>
      <c r="AC96">
        <f t="shared" si="23"/>
        <v>24.6</v>
      </c>
      <c r="AD96">
        <f t="shared" si="24"/>
        <v>32.1</v>
      </c>
      <c r="AE96">
        <f t="shared" si="25"/>
        <v>34</v>
      </c>
      <c r="AF96">
        <f t="shared" si="26"/>
        <v>29.6</v>
      </c>
      <c r="AG96">
        <f t="shared" si="27"/>
        <v>22.9</v>
      </c>
      <c r="AH96">
        <f t="shared" si="28"/>
        <v>26.6</v>
      </c>
      <c r="AI96">
        <f t="shared" si="29"/>
        <v>18.600000000000001</v>
      </c>
      <c r="AJ96">
        <f t="shared" si="30"/>
        <v>422.8</v>
      </c>
    </row>
    <row r="97" spans="1:36">
      <c r="A97" s="1">
        <f t="shared" ref="A97:A105" si="36">DATE(2000+O97,P97,Q97)</f>
        <v>40127</v>
      </c>
      <c r="B97">
        <f t="shared" ref="B97:B105" si="37">M97</f>
        <v>2</v>
      </c>
      <c r="C97" t="str">
        <f>VLOOKUP(B97,'treatment structure'!$A$2:$I$65,9,FALSE)</f>
        <v>nil</v>
      </c>
      <c r="D97" t="str">
        <f>VLOOKUP(B97,'treatment structure'!$A$2:$I$65,7,FALSE)</f>
        <v>Sherwood</v>
      </c>
      <c r="E97" t="str">
        <f>VLOOKUP(B97,'treatment structure'!$A$2:$I$65,8,FALSE)</f>
        <v>dry</v>
      </c>
      <c r="F97" t="str">
        <f>VLOOKUP(B97,'treatment structure'!$A$2:$I$65,9,FALSE)</f>
        <v>nil</v>
      </c>
      <c r="G97">
        <f>VLOOKUP(B97,'treatment structure'!$A$2:$I$65,2,FALSE)</f>
        <v>1</v>
      </c>
      <c r="H97">
        <v>1503</v>
      </c>
      <c r="I97">
        <v>7535</v>
      </c>
      <c r="J97">
        <v>21.48</v>
      </c>
      <c r="K97">
        <v>-6.78</v>
      </c>
      <c r="L97">
        <v>466</v>
      </c>
      <c r="M97">
        <v>2</v>
      </c>
      <c r="N97">
        <v>3</v>
      </c>
      <c r="O97">
        <v>9</v>
      </c>
      <c r="P97">
        <v>11</v>
      </c>
      <c r="Q97">
        <v>10</v>
      </c>
      <c r="R97">
        <v>13</v>
      </c>
      <c r="S97">
        <v>30</v>
      </c>
      <c r="T97">
        <v>32.700000000000003</v>
      </c>
      <c r="U97">
        <v>32.6</v>
      </c>
      <c r="V97">
        <v>30.7</v>
      </c>
      <c r="W97">
        <v>29.9</v>
      </c>
      <c r="X97">
        <v>26.7</v>
      </c>
      <c r="Y97">
        <v>26.5</v>
      </c>
      <c r="Z97">
        <v>25.8</v>
      </c>
      <c r="AA97">
        <v>18.600000000000001</v>
      </c>
      <c r="AB97">
        <f t="shared" si="22"/>
        <v>32.700000000000003</v>
      </c>
      <c r="AC97">
        <f t="shared" si="23"/>
        <v>32.6</v>
      </c>
      <c r="AD97">
        <f t="shared" si="24"/>
        <v>30.7</v>
      </c>
      <c r="AE97">
        <f t="shared" si="25"/>
        <v>29.9</v>
      </c>
      <c r="AF97">
        <f t="shared" si="26"/>
        <v>26.7</v>
      </c>
      <c r="AG97">
        <f t="shared" si="27"/>
        <v>26.5</v>
      </c>
      <c r="AH97">
        <f t="shared" si="28"/>
        <v>25.8</v>
      </c>
      <c r="AI97">
        <f t="shared" si="29"/>
        <v>18.600000000000001</v>
      </c>
      <c r="AJ97">
        <f t="shared" si="30"/>
        <v>447</v>
      </c>
    </row>
    <row r="98" spans="1:36">
      <c r="A98" s="1">
        <f t="shared" si="36"/>
        <v>40127</v>
      </c>
      <c r="B98">
        <f t="shared" si="37"/>
        <v>3</v>
      </c>
      <c r="C98" t="str">
        <f>VLOOKUP(B98,'treatment structure'!$A$2:$I$65,9,FALSE)</f>
        <v>nil</v>
      </c>
      <c r="D98" t="str">
        <f>VLOOKUP(B98,'treatment structure'!$A$2:$I$65,7,FALSE)</f>
        <v>Sherwood</v>
      </c>
      <c r="E98" t="str">
        <f>VLOOKUP(B98,'treatment structure'!$A$2:$I$65,8,FALSE)</f>
        <v>irr</v>
      </c>
      <c r="F98" t="str">
        <f>VLOOKUP(B98,'treatment structure'!$A$2:$I$65,9,FALSE)</f>
        <v>nil</v>
      </c>
      <c r="G98">
        <f>VLOOKUP(B98,'treatment structure'!$A$2:$I$65,2,FALSE)</f>
        <v>1</v>
      </c>
      <c r="H98">
        <f t="shared" ref="H98:H105" si="38">H97</f>
        <v>1503</v>
      </c>
      <c r="I98">
        <f t="shared" ref="I98:I105" si="39">I97</f>
        <v>7535</v>
      </c>
      <c r="J98">
        <f t="shared" ref="J98:J105" si="40">J97</f>
        <v>21.48</v>
      </c>
      <c r="K98">
        <f t="shared" ref="K98:K105" si="41">K97</f>
        <v>-6.78</v>
      </c>
      <c r="L98">
        <v>465</v>
      </c>
      <c r="M98">
        <v>3</v>
      </c>
      <c r="N98">
        <v>3</v>
      </c>
      <c r="O98">
        <v>9</v>
      </c>
      <c r="P98">
        <v>11</v>
      </c>
      <c r="Q98">
        <v>10</v>
      </c>
      <c r="R98">
        <v>13</v>
      </c>
      <c r="S98">
        <v>47</v>
      </c>
      <c r="T98">
        <v>18</v>
      </c>
      <c r="U98">
        <v>19.100000000000001</v>
      </c>
      <c r="V98">
        <v>14.4</v>
      </c>
      <c r="W98">
        <v>18.2</v>
      </c>
      <c r="X98">
        <v>23.3</v>
      </c>
      <c r="Y98">
        <v>28.2</v>
      </c>
      <c r="Z98">
        <v>25.4</v>
      </c>
      <c r="AA98">
        <v>24.3</v>
      </c>
      <c r="AB98">
        <f t="shared" si="22"/>
        <v>18</v>
      </c>
      <c r="AC98">
        <f t="shared" si="23"/>
        <v>19.100000000000001</v>
      </c>
      <c r="AD98">
        <f t="shared" si="24"/>
        <v>14.4</v>
      </c>
      <c r="AE98">
        <f t="shared" si="25"/>
        <v>18.2</v>
      </c>
      <c r="AF98">
        <f t="shared" si="26"/>
        <v>23.3</v>
      </c>
      <c r="AG98">
        <f t="shared" si="27"/>
        <v>28.2</v>
      </c>
      <c r="AH98">
        <f t="shared" si="28"/>
        <v>25.4</v>
      </c>
      <c r="AI98">
        <f t="shared" si="29"/>
        <v>24.3</v>
      </c>
      <c r="AJ98">
        <f t="shared" si="30"/>
        <v>341.8</v>
      </c>
    </row>
    <row r="99" spans="1:36">
      <c r="A99" s="1">
        <f t="shared" si="36"/>
        <v>40127</v>
      </c>
      <c r="B99">
        <f t="shared" si="37"/>
        <v>5</v>
      </c>
      <c r="C99" t="str">
        <f>VLOOKUP(B99,'treatment structure'!$A$2:$I$65,9,FALSE)</f>
        <v>nil</v>
      </c>
      <c r="D99" t="str">
        <f>VLOOKUP(B99,'treatment structure'!$A$2:$I$65,7,FALSE)</f>
        <v>Dash</v>
      </c>
      <c r="E99" t="str">
        <f>VLOOKUP(B99,'treatment structure'!$A$2:$I$65,8,FALSE)</f>
        <v>dry</v>
      </c>
      <c r="F99" t="str">
        <f>VLOOKUP(B99,'treatment structure'!$A$2:$I$65,9,FALSE)</f>
        <v>nil</v>
      </c>
      <c r="G99">
        <f>VLOOKUP(B99,'treatment structure'!$A$2:$I$65,2,FALSE)</f>
        <v>1</v>
      </c>
      <c r="H99">
        <f t="shared" si="38"/>
        <v>1503</v>
      </c>
      <c r="I99">
        <f t="shared" si="39"/>
        <v>7535</v>
      </c>
      <c r="J99">
        <f t="shared" si="40"/>
        <v>21.48</v>
      </c>
      <c r="K99">
        <f t="shared" si="41"/>
        <v>-6.78</v>
      </c>
      <c r="L99">
        <v>464</v>
      </c>
      <c r="M99">
        <v>5</v>
      </c>
      <c r="N99">
        <v>3</v>
      </c>
      <c r="O99">
        <v>9</v>
      </c>
      <c r="P99">
        <v>11</v>
      </c>
      <c r="Q99">
        <v>10</v>
      </c>
      <c r="R99">
        <v>13</v>
      </c>
      <c r="S99">
        <v>56</v>
      </c>
      <c r="T99">
        <v>16.7</v>
      </c>
      <c r="U99">
        <v>11.1</v>
      </c>
      <c r="V99">
        <v>26.2</v>
      </c>
      <c r="W99">
        <v>26.6</v>
      </c>
      <c r="X99">
        <v>25.6</v>
      </c>
      <c r="Y99">
        <v>28.8</v>
      </c>
      <c r="Z99">
        <v>25.7</v>
      </c>
      <c r="AB99">
        <f t="shared" si="22"/>
        <v>16.7</v>
      </c>
      <c r="AC99">
        <f t="shared" si="23"/>
        <v>11.1</v>
      </c>
      <c r="AD99">
        <f t="shared" si="24"/>
        <v>26.2</v>
      </c>
      <c r="AE99">
        <f t="shared" si="25"/>
        <v>26.6</v>
      </c>
      <c r="AF99">
        <f t="shared" si="26"/>
        <v>25.6</v>
      </c>
      <c r="AG99">
        <f t="shared" si="27"/>
        <v>28.8</v>
      </c>
      <c r="AH99">
        <f t="shared" si="28"/>
        <v>25.7</v>
      </c>
      <c r="AJ99" t="str">
        <f t="shared" si="30"/>
        <v/>
      </c>
    </row>
    <row r="100" spans="1:36">
      <c r="A100" s="1">
        <f t="shared" si="36"/>
        <v>40127</v>
      </c>
      <c r="B100">
        <f t="shared" si="37"/>
        <v>8</v>
      </c>
      <c r="C100" t="str">
        <f>VLOOKUP(B100,'treatment structure'!$A$2:$I$65,9,FALSE)</f>
        <v>nil</v>
      </c>
      <c r="D100" t="str">
        <f>VLOOKUP(B100,'treatment structure'!$A$2:$I$65,7,FALSE)</f>
        <v>Dash</v>
      </c>
      <c r="E100" t="str">
        <f>VLOOKUP(B100,'treatment structure'!$A$2:$I$65,8,FALSE)</f>
        <v>irr</v>
      </c>
      <c r="F100" t="str">
        <f>VLOOKUP(B100,'treatment structure'!$A$2:$I$65,9,FALSE)</f>
        <v>nil</v>
      </c>
      <c r="G100">
        <f>VLOOKUP(B100,'treatment structure'!$A$2:$I$65,2,FALSE)</f>
        <v>1</v>
      </c>
      <c r="H100">
        <f t="shared" si="38"/>
        <v>1503</v>
      </c>
      <c r="I100">
        <f t="shared" si="39"/>
        <v>7535</v>
      </c>
      <c r="J100">
        <f t="shared" si="40"/>
        <v>21.48</v>
      </c>
      <c r="K100">
        <f t="shared" si="41"/>
        <v>-6.78</v>
      </c>
      <c r="L100">
        <v>463</v>
      </c>
      <c r="M100">
        <v>8</v>
      </c>
      <c r="N100">
        <v>3</v>
      </c>
      <c r="O100">
        <v>9</v>
      </c>
      <c r="P100">
        <v>11</v>
      </c>
      <c r="Q100">
        <v>10</v>
      </c>
      <c r="R100">
        <v>14</v>
      </c>
      <c r="S100">
        <v>6</v>
      </c>
      <c r="T100">
        <v>21.7</v>
      </c>
      <c r="U100">
        <v>22.7</v>
      </c>
      <c r="V100">
        <v>27.3</v>
      </c>
      <c r="W100">
        <v>30.9</v>
      </c>
      <c r="X100">
        <v>29.6</v>
      </c>
      <c r="Y100">
        <v>29.3</v>
      </c>
      <c r="Z100">
        <v>25.2</v>
      </c>
      <c r="AA100">
        <v>23.8</v>
      </c>
      <c r="AB100">
        <f t="shared" si="22"/>
        <v>21.7</v>
      </c>
      <c r="AC100">
        <f t="shared" si="23"/>
        <v>22.7</v>
      </c>
      <c r="AD100">
        <f t="shared" si="24"/>
        <v>27.3</v>
      </c>
      <c r="AE100">
        <f t="shared" si="25"/>
        <v>30.9</v>
      </c>
      <c r="AF100">
        <f t="shared" si="26"/>
        <v>29.6</v>
      </c>
      <c r="AG100">
        <f t="shared" si="27"/>
        <v>29.3</v>
      </c>
      <c r="AH100">
        <f t="shared" si="28"/>
        <v>25.2</v>
      </c>
      <c r="AI100">
        <f t="shared" si="29"/>
        <v>23.8</v>
      </c>
      <c r="AJ100">
        <f t="shared" si="30"/>
        <v>421</v>
      </c>
    </row>
    <row r="101" spans="1:36">
      <c r="A101" s="1">
        <f t="shared" si="36"/>
        <v>40127</v>
      </c>
      <c r="B101">
        <f t="shared" si="37"/>
        <v>10</v>
      </c>
      <c r="C101" t="str">
        <f>VLOOKUP(B101,'treatment structure'!$A$2:$I$65,9,FALSE)</f>
        <v>nil</v>
      </c>
      <c r="D101" t="str">
        <f>VLOOKUP(B101,'treatment structure'!$A$2:$I$65,7,FALSE)</f>
        <v>Omaka</v>
      </c>
      <c r="E101" t="str">
        <f>VLOOKUP(B101,'treatment structure'!$A$2:$I$65,8,FALSE)</f>
        <v>dry</v>
      </c>
      <c r="F101" t="str">
        <f>VLOOKUP(B101,'treatment structure'!$A$2:$I$65,9,FALSE)</f>
        <v>nil</v>
      </c>
      <c r="G101">
        <f>VLOOKUP(B101,'treatment structure'!$A$2:$I$65,2,FALSE)</f>
        <v>1</v>
      </c>
      <c r="H101">
        <f t="shared" si="38"/>
        <v>1503</v>
      </c>
      <c r="I101">
        <f t="shared" si="39"/>
        <v>7535</v>
      </c>
      <c r="J101">
        <f t="shared" si="40"/>
        <v>21.48</v>
      </c>
      <c r="K101">
        <f t="shared" si="41"/>
        <v>-6.78</v>
      </c>
      <c r="L101">
        <v>462</v>
      </c>
      <c r="M101">
        <v>10</v>
      </c>
      <c r="N101">
        <v>3</v>
      </c>
      <c r="O101">
        <v>9</v>
      </c>
      <c r="P101">
        <v>11</v>
      </c>
      <c r="Q101">
        <v>10</v>
      </c>
      <c r="R101">
        <v>14</v>
      </c>
      <c r="S101">
        <v>15</v>
      </c>
      <c r="T101">
        <v>28.6</v>
      </c>
      <c r="U101">
        <v>10.5</v>
      </c>
      <c r="V101">
        <v>13.8</v>
      </c>
      <c r="W101">
        <v>16.8</v>
      </c>
      <c r="X101">
        <v>22.4</v>
      </c>
      <c r="Y101">
        <v>25</v>
      </c>
      <c r="Z101">
        <v>25.3</v>
      </c>
      <c r="AA101">
        <v>19.2</v>
      </c>
      <c r="AB101">
        <f t="shared" si="22"/>
        <v>28.6</v>
      </c>
      <c r="AC101">
        <f t="shared" si="23"/>
        <v>10.5</v>
      </c>
      <c r="AD101">
        <f t="shared" si="24"/>
        <v>13.8</v>
      </c>
      <c r="AE101">
        <f t="shared" si="25"/>
        <v>16.8</v>
      </c>
      <c r="AF101">
        <f t="shared" si="26"/>
        <v>22.4</v>
      </c>
      <c r="AG101">
        <f t="shared" si="27"/>
        <v>25</v>
      </c>
      <c r="AH101">
        <f t="shared" si="28"/>
        <v>25.3</v>
      </c>
      <c r="AI101">
        <f t="shared" si="29"/>
        <v>19.2</v>
      </c>
      <c r="AJ101">
        <f t="shared" si="30"/>
        <v>323.2</v>
      </c>
    </row>
    <row r="102" spans="1:36">
      <c r="A102" s="1">
        <f t="shared" si="36"/>
        <v>40127</v>
      </c>
      <c r="B102">
        <f t="shared" si="37"/>
        <v>12</v>
      </c>
      <c r="C102" t="str">
        <f>VLOOKUP(B102,'treatment structure'!$A$2:$I$65,9,FALSE)</f>
        <v>nil</v>
      </c>
      <c r="D102" t="str">
        <f>VLOOKUP(B102,'treatment structure'!$A$2:$I$65,7,FALSE)</f>
        <v>CR125</v>
      </c>
      <c r="E102" t="str">
        <f>VLOOKUP(B102,'treatment structure'!$A$2:$I$65,8,FALSE)</f>
        <v>dry</v>
      </c>
      <c r="F102" t="str">
        <f>VLOOKUP(B102,'treatment structure'!$A$2:$I$65,9,FALSE)</f>
        <v>nil</v>
      </c>
      <c r="G102">
        <f>VLOOKUP(B102,'treatment structure'!$A$2:$I$65,2,FALSE)</f>
        <v>1</v>
      </c>
      <c r="H102">
        <f t="shared" si="38"/>
        <v>1503</v>
      </c>
      <c r="I102">
        <f t="shared" si="39"/>
        <v>7535</v>
      </c>
      <c r="J102">
        <f t="shared" si="40"/>
        <v>21.48</v>
      </c>
      <c r="K102">
        <f t="shared" si="41"/>
        <v>-6.78</v>
      </c>
      <c r="L102">
        <v>461</v>
      </c>
      <c r="M102">
        <v>12</v>
      </c>
      <c r="N102">
        <v>3</v>
      </c>
      <c r="O102">
        <v>9</v>
      </c>
      <c r="P102">
        <v>11</v>
      </c>
      <c r="Q102">
        <v>10</v>
      </c>
      <c r="R102">
        <v>14</v>
      </c>
      <c r="S102">
        <v>23</v>
      </c>
      <c r="T102">
        <v>29.4</v>
      </c>
      <c r="U102">
        <v>28.4</v>
      </c>
      <c r="V102">
        <v>27.2</v>
      </c>
      <c r="W102">
        <v>28.4</v>
      </c>
      <c r="X102">
        <v>27</v>
      </c>
      <c r="Y102">
        <v>27.2</v>
      </c>
      <c r="Z102">
        <v>26.3</v>
      </c>
      <c r="AA102">
        <v>22.1</v>
      </c>
      <c r="AB102">
        <f t="shared" si="22"/>
        <v>29.4</v>
      </c>
      <c r="AC102">
        <f t="shared" si="23"/>
        <v>28.4</v>
      </c>
      <c r="AD102">
        <f t="shared" si="24"/>
        <v>27.2</v>
      </c>
      <c r="AE102">
        <f t="shared" si="25"/>
        <v>28.4</v>
      </c>
      <c r="AF102">
        <f t="shared" si="26"/>
        <v>27</v>
      </c>
      <c r="AG102">
        <f t="shared" si="27"/>
        <v>27.2</v>
      </c>
      <c r="AH102">
        <f t="shared" si="28"/>
        <v>26.3</v>
      </c>
      <c r="AI102">
        <f t="shared" si="29"/>
        <v>22.1</v>
      </c>
      <c r="AJ102">
        <f t="shared" si="30"/>
        <v>432</v>
      </c>
    </row>
    <row r="103" spans="1:36">
      <c r="A103" s="1">
        <f t="shared" si="36"/>
        <v>40127</v>
      </c>
      <c r="B103">
        <f t="shared" si="37"/>
        <v>13</v>
      </c>
      <c r="C103" t="str">
        <f>VLOOKUP(B103,'treatment structure'!$A$2:$I$65,9,FALSE)</f>
        <v>nil</v>
      </c>
      <c r="D103" t="str">
        <f>VLOOKUP(B103,'treatment structure'!$A$2:$I$65,7,FALSE)</f>
        <v>CR125</v>
      </c>
      <c r="E103" t="str">
        <f>VLOOKUP(B103,'treatment structure'!$A$2:$I$65,8,FALSE)</f>
        <v>irr</v>
      </c>
      <c r="F103" t="str">
        <f>VLOOKUP(B103,'treatment structure'!$A$2:$I$65,9,FALSE)</f>
        <v>nil</v>
      </c>
      <c r="G103">
        <f>VLOOKUP(B103,'treatment structure'!$A$2:$I$65,2,FALSE)</f>
        <v>1</v>
      </c>
      <c r="H103">
        <f t="shared" si="38"/>
        <v>1503</v>
      </c>
      <c r="I103">
        <f t="shared" si="39"/>
        <v>7535</v>
      </c>
      <c r="J103">
        <f t="shared" si="40"/>
        <v>21.48</v>
      </c>
      <c r="K103">
        <f t="shared" si="41"/>
        <v>-6.78</v>
      </c>
      <c r="L103">
        <v>460</v>
      </c>
      <c r="M103">
        <v>13</v>
      </c>
      <c r="N103">
        <v>3</v>
      </c>
      <c r="O103">
        <v>9</v>
      </c>
      <c r="P103">
        <v>11</v>
      </c>
      <c r="Q103">
        <v>10</v>
      </c>
      <c r="R103">
        <v>14</v>
      </c>
      <c r="S103">
        <v>32</v>
      </c>
      <c r="T103">
        <v>7.1</v>
      </c>
      <c r="U103">
        <v>13.2</v>
      </c>
      <c r="V103">
        <v>21.2</v>
      </c>
      <c r="W103">
        <v>15.2</v>
      </c>
      <c r="X103">
        <v>19.600000000000001</v>
      </c>
      <c r="Y103">
        <v>24.2</v>
      </c>
      <c r="Z103">
        <v>25.8</v>
      </c>
      <c r="AA103">
        <v>19.7</v>
      </c>
      <c r="AB103">
        <f t="shared" si="22"/>
        <v>7.1</v>
      </c>
      <c r="AC103">
        <f t="shared" si="23"/>
        <v>13.2</v>
      </c>
      <c r="AD103">
        <f t="shared" si="24"/>
        <v>21.2</v>
      </c>
      <c r="AE103">
        <f t="shared" si="25"/>
        <v>15.2</v>
      </c>
      <c r="AF103">
        <f t="shared" si="26"/>
        <v>19.600000000000001</v>
      </c>
      <c r="AG103">
        <f t="shared" si="27"/>
        <v>24.2</v>
      </c>
      <c r="AH103">
        <f t="shared" si="28"/>
        <v>25.8</v>
      </c>
      <c r="AI103">
        <f t="shared" si="29"/>
        <v>19.7</v>
      </c>
      <c r="AJ103">
        <f t="shared" si="30"/>
        <v>292</v>
      </c>
    </row>
    <row r="104" spans="1:36">
      <c r="A104" s="1">
        <f t="shared" si="36"/>
        <v>40127</v>
      </c>
      <c r="B104">
        <f t="shared" si="37"/>
        <v>16</v>
      </c>
      <c r="C104" t="str">
        <f>VLOOKUP(B104,'treatment structure'!$A$2:$I$65,9,FALSE)</f>
        <v>nil</v>
      </c>
      <c r="D104" t="str">
        <f>VLOOKUP(B104,'treatment structure'!$A$2:$I$65,7,FALSE)</f>
        <v>Omaka</v>
      </c>
      <c r="E104" t="str">
        <f>VLOOKUP(B104,'treatment structure'!$A$2:$I$65,8,FALSE)</f>
        <v>irr</v>
      </c>
      <c r="F104" t="str">
        <f>VLOOKUP(B104,'treatment structure'!$A$2:$I$65,9,FALSE)</f>
        <v>nil</v>
      </c>
      <c r="G104">
        <f>VLOOKUP(B104,'treatment structure'!$A$2:$I$65,2,FALSE)</f>
        <v>1</v>
      </c>
      <c r="H104">
        <f t="shared" si="38"/>
        <v>1503</v>
      </c>
      <c r="I104">
        <f t="shared" si="39"/>
        <v>7535</v>
      </c>
      <c r="J104">
        <f t="shared" si="40"/>
        <v>21.48</v>
      </c>
      <c r="K104">
        <f t="shared" si="41"/>
        <v>-6.78</v>
      </c>
      <c r="L104">
        <v>459</v>
      </c>
      <c r="M104">
        <v>16</v>
      </c>
      <c r="N104">
        <v>3</v>
      </c>
      <c r="O104">
        <v>9</v>
      </c>
      <c r="P104">
        <v>11</v>
      </c>
      <c r="Q104">
        <v>10</v>
      </c>
      <c r="R104">
        <v>14</v>
      </c>
      <c r="S104">
        <v>41</v>
      </c>
      <c r="T104">
        <v>27.9</v>
      </c>
      <c r="U104">
        <v>28.3</v>
      </c>
      <c r="V104">
        <v>27.7</v>
      </c>
      <c r="W104">
        <v>26.6</v>
      </c>
      <c r="X104">
        <v>26.2</v>
      </c>
      <c r="Y104">
        <v>23.2</v>
      </c>
      <c r="Z104">
        <v>24.4</v>
      </c>
      <c r="AA104">
        <v>20.6</v>
      </c>
      <c r="AB104">
        <f t="shared" si="22"/>
        <v>27.9</v>
      </c>
      <c r="AC104">
        <f t="shared" si="23"/>
        <v>28.3</v>
      </c>
      <c r="AD104">
        <f t="shared" si="24"/>
        <v>27.7</v>
      </c>
      <c r="AE104">
        <f t="shared" si="25"/>
        <v>26.6</v>
      </c>
      <c r="AF104">
        <f t="shared" si="26"/>
        <v>26.2</v>
      </c>
      <c r="AG104">
        <f t="shared" si="27"/>
        <v>23.2</v>
      </c>
      <c r="AH104">
        <f t="shared" si="28"/>
        <v>24.4</v>
      </c>
      <c r="AI104">
        <f t="shared" si="29"/>
        <v>20.6</v>
      </c>
      <c r="AJ104">
        <f t="shared" si="30"/>
        <v>409.79999999999995</v>
      </c>
    </row>
    <row r="105" spans="1:36">
      <c r="A105" s="1">
        <f t="shared" si="36"/>
        <v>40127</v>
      </c>
      <c r="B105">
        <f t="shared" si="37"/>
        <v>17</v>
      </c>
      <c r="C105" t="str">
        <f>VLOOKUP(B105,'treatment structure'!$A$2:$I$65,9,FALSE)</f>
        <v>nil</v>
      </c>
      <c r="D105" t="str">
        <f>VLOOKUP(B105,'treatment structure'!$A$2:$I$65,7,FALSE)</f>
        <v>Sherwood</v>
      </c>
      <c r="E105" t="str">
        <f>VLOOKUP(B105,'treatment structure'!$A$2:$I$65,8,FALSE)</f>
        <v>irr</v>
      </c>
      <c r="F105" t="str">
        <f>VLOOKUP(B105,'treatment structure'!$A$2:$I$65,9,FALSE)</f>
        <v>nil</v>
      </c>
      <c r="G105">
        <f>VLOOKUP(B105,'treatment structure'!$A$2:$I$65,2,FALSE)</f>
        <v>2</v>
      </c>
      <c r="H105">
        <f t="shared" si="38"/>
        <v>1503</v>
      </c>
      <c r="I105">
        <f t="shared" si="39"/>
        <v>7535</v>
      </c>
      <c r="J105">
        <f t="shared" si="40"/>
        <v>21.48</v>
      </c>
      <c r="K105">
        <f t="shared" si="41"/>
        <v>-6.78</v>
      </c>
      <c r="L105">
        <v>458</v>
      </c>
      <c r="M105">
        <v>17</v>
      </c>
      <c r="N105">
        <v>3</v>
      </c>
      <c r="O105">
        <v>9</v>
      </c>
      <c r="P105">
        <v>11</v>
      </c>
      <c r="Q105">
        <v>10</v>
      </c>
      <c r="R105">
        <v>14</v>
      </c>
      <c r="S105">
        <v>51</v>
      </c>
      <c r="T105">
        <v>22.4</v>
      </c>
      <c r="U105">
        <v>32.6</v>
      </c>
      <c r="V105">
        <v>29.5</v>
      </c>
      <c r="W105">
        <v>20</v>
      </c>
      <c r="X105">
        <v>29.3</v>
      </c>
      <c r="Y105">
        <v>23.2</v>
      </c>
      <c r="Z105">
        <v>21</v>
      </c>
      <c r="AA105">
        <v>18.5</v>
      </c>
      <c r="AB105">
        <f t="shared" si="22"/>
        <v>22.4</v>
      </c>
      <c r="AC105">
        <f t="shared" si="23"/>
        <v>32.6</v>
      </c>
      <c r="AD105">
        <f t="shared" si="24"/>
        <v>29.5</v>
      </c>
      <c r="AE105">
        <f t="shared" si="25"/>
        <v>20</v>
      </c>
      <c r="AF105">
        <f t="shared" si="26"/>
        <v>29.3</v>
      </c>
      <c r="AG105">
        <f t="shared" si="27"/>
        <v>23.2</v>
      </c>
      <c r="AH105">
        <f t="shared" si="28"/>
        <v>21</v>
      </c>
      <c r="AI105">
        <f t="shared" si="29"/>
        <v>18.5</v>
      </c>
      <c r="AJ105">
        <f t="shared" si="30"/>
        <v>393</v>
      </c>
    </row>
    <row r="106" spans="1:36">
      <c r="A106" s="1">
        <f t="shared" ref="A106:A159" si="42">DATE(2000+O106,P106,Q106)</f>
        <v>40127</v>
      </c>
      <c r="B106">
        <f t="shared" ref="B106:B159" si="43">M106</f>
        <v>19</v>
      </c>
      <c r="C106" t="str">
        <f>VLOOKUP(B106,'treatment structure'!$A$2:$I$65,9,FALSE)</f>
        <v>nil</v>
      </c>
      <c r="D106" t="str">
        <f>VLOOKUP(B106,'treatment structure'!$A$2:$I$65,7,FALSE)</f>
        <v>CR125</v>
      </c>
      <c r="E106" t="str">
        <f>VLOOKUP(B106,'treatment structure'!$A$2:$I$65,8,FALSE)</f>
        <v>irr</v>
      </c>
      <c r="F106" t="str">
        <f>VLOOKUP(B106,'treatment structure'!$A$2:$I$65,9,FALSE)</f>
        <v>nil</v>
      </c>
      <c r="G106">
        <f>VLOOKUP(B106,'treatment structure'!$A$2:$I$65,2,FALSE)</f>
        <v>2</v>
      </c>
      <c r="H106">
        <f t="shared" ref="H106:H127" si="44">H105</f>
        <v>1503</v>
      </c>
      <c r="I106">
        <f t="shared" ref="I106:I127" si="45">I105</f>
        <v>7535</v>
      </c>
      <c r="J106">
        <f t="shared" ref="J106:J127" si="46">J105</f>
        <v>21.48</v>
      </c>
      <c r="K106">
        <f t="shared" ref="K106:K127" si="47">K105</f>
        <v>-6.78</v>
      </c>
      <c r="L106">
        <v>457</v>
      </c>
      <c r="M106">
        <v>19</v>
      </c>
      <c r="N106">
        <v>3</v>
      </c>
      <c r="O106">
        <v>9</v>
      </c>
      <c r="P106">
        <v>11</v>
      </c>
      <c r="Q106">
        <v>10</v>
      </c>
      <c r="R106">
        <v>15</v>
      </c>
      <c r="S106">
        <v>6</v>
      </c>
      <c r="T106">
        <v>25.5</v>
      </c>
      <c r="U106">
        <v>28</v>
      </c>
      <c r="V106">
        <v>30.2</v>
      </c>
      <c r="W106">
        <v>26.4</v>
      </c>
      <c r="X106">
        <v>28.5</v>
      </c>
      <c r="Y106">
        <v>25.7</v>
      </c>
      <c r="Z106">
        <v>23.2</v>
      </c>
      <c r="AA106">
        <v>20.3</v>
      </c>
      <c r="AB106">
        <f t="shared" si="22"/>
        <v>25.5</v>
      </c>
      <c r="AC106">
        <f t="shared" si="23"/>
        <v>28</v>
      </c>
      <c r="AD106">
        <f t="shared" si="24"/>
        <v>30.2</v>
      </c>
      <c r="AE106">
        <f t="shared" si="25"/>
        <v>26.4</v>
      </c>
      <c r="AF106">
        <f t="shared" si="26"/>
        <v>28.5</v>
      </c>
      <c r="AG106">
        <f t="shared" si="27"/>
        <v>25.7</v>
      </c>
      <c r="AH106">
        <f t="shared" si="28"/>
        <v>23.2</v>
      </c>
      <c r="AI106">
        <f t="shared" si="29"/>
        <v>20.3</v>
      </c>
      <c r="AJ106">
        <f t="shared" si="30"/>
        <v>415.59999999999997</v>
      </c>
    </row>
    <row r="107" spans="1:36">
      <c r="A107" s="1">
        <f t="shared" si="42"/>
        <v>40127</v>
      </c>
      <c r="B107">
        <f t="shared" si="43"/>
        <v>21</v>
      </c>
      <c r="C107" t="str">
        <f>VLOOKUP(B107,'treatment structure'!$A$2:$I$65,9,FALSE)</f>
        <v>nil</v>
      </c>
      <c r="D107" t="str">
        <f>VLOOKUP(B107,'treatment structure'!$A$2:$I$65,7,FALSE)</f>
        <v>Omaka</v>
      </c>
      <c r="E107" t="str">
        <f>VLOOKUP(B107,'treatment structure'!$A$2:$I$65,8,FALSE)</f>
        <v>dry</v>
      </c>
      <c r="F107" t="str">
        <f>VLOOKUP(B107,'treatment structure'!$A$2:$I$65,9,FALSE)</f>
        <v>nil</v>
      </c>
      <c r="G107">
        <f>VLOOKUP(B107,'treatment structure'!$A$2:$I$65,2,FALSE)</f>
        <v>2</v>
      </c>
      <c r="H107">
        <f t="shared" si="44"/>
        <v>1503</v>
      </c>
      <c r="I107">
        <f t="shared" si="45"/>
        <v>7535</v>
      </c>
      <c r="J107">
        <f t="shared" si="46"/>
        <v>21.48</v>
      </c>
      <c r="K107">
        <f t="shared" si="47"/>
        <v>-6.78</v>
      </c>
      <c r="L107">
        <v>456</v>
      </c>
      <c r="M107">
        <v>21</v>
      </c>
      <c r="N107">
        <v>3</v>
      </c>
      <c r="O107">
        <v>9</v>
      </c>
      <c r="P107">
        <v>11</v>
      </c>
      <c r="Q107">
        <v>10</v>
      </c>
      <c r="R107">
        <v>15</v>
      </c>
      <c r="S107">
        <v>21</v>
      </c>
      <c r="T107">
        <v>35.299999999999997</v>
      </c>
      <c r="U107">
        <v>31.5</v>
      </c>
      <c r="V107">
        <v>25.8</v>
      </c>
      <c r="W107">
        <v>29.1</v>
      </c>
      <c r="X107">
        <v>26.9</v>
      </c>
      <c r="Y107">
        <v>25.3</v>
      </c>
      <c r="Z107">
        <v>24.4</v>
      </c>
      <c r="AA107">
        <v>18.7</v>
      </c>
      <c r="AB107">
        <f t="shared" si="22"/>
        <v>35.299999999999997</v>
      </c>
      <c r="AC107">
        <f t="shared" si="23"/>
        <v>31.5</v>
      </c>
      <c r="AD107">
        <f t="shared" si="24"/>
        <v>25.8</v>
      </c>
      <c r="AE107">
        <f t="shared" si="25"/>
        <v>29.1</v>
      </c>
      <c r="AF107">
        <f t="shared" si="26"/>
        <v>26.9</v>
      </c>
      <c r="AG107">
        <f t="shared" si="27"/>
        <v>25.3</v>
      </c>
      <c r="AH107">
        <f t="shared" si="28"/>
        <v>24.4</v>
      </c>
      <c r="AI107">
        <f t="shared" si="29"/>
        <v>18.7</v>
      </c>
      <c r="AJ107">
        <f t="shared" si="30"/>
        <v>434</v>
      </c>
    </row>
    <row r="108" spans="1:36">
      <c r="A108" s="1">
        <f t="shared" si="42"/>
        <v>40127</v>
      </c>
      <c r="B108">
        <f t="shared" si="43"/>
        <v>24</v>
      </c>
      <c r="C108" t="str">
        <f>VLOOKUP(B108,'treatment structure'!$A$2:$I$65,9,FALSE)</f>
        <v>nil</v>
      </c>
      <c r="D108" t="str">
        <f>VLOOKUP(B108,'treatment structure'!$A$2:$I$65,7,FALSE)</f>
        <v>Dash</v>
      </c>
      <c r="E108" t="str">
        <f>VLOOKUP(B108,'treatment structure'!$A$2:$I$65,8,FALSE)</f>
        <v>irr</v>
      </c>
      <c r="F108" t="str">
        <f>VLOOKUP(B108,'treatment structure'!$A$2:$I$65,9,FALSE)</f>
        <v>nil</v>
      </c>
      <c r="G108">
        <f>VLOOKUP(B108,'treatment structure'!$A$2:$I$65,2,FALSE)</f>
        <v>2</v>
      </c>
      <c r="H108">
        <f t="shared" si="44"/>
        <v>1503</v>
      </c>
      <c r="I108">
        <f t="shared" si="45"/>
        <v>7535</v>
      </c>
      <c r="J108">
        <f t="shared" si="46"/>
        <v>21.48</v>
      </c>
      <c r="K108">
        <f t="shared" si="47"/>
        <v>-6.78</v>
      </c>
      <c r="L108">
        <v>455</v>
      </c>
      <c r="M108">
        <v>24</v>
      </c>
      <c r="N108">
        <v>3</v>
      </c>
      <c r="O108">
        <v>9</v>
      </c>
      <c r="P108">
        <v>11</v>
      </c>
      <c r="Q108">
        <v>10</v>
      </c>
      <c r="R108">
        <v>15</v>
      </c>
      <c r="S108">
        <v>20</v>
      </c>
      <c r="T108">
        <v>28.5</v>
      </c>
      <c r="U108">
        <v>18.7</v>
      </c>
      <c r="V108">
        <v>23.2</v>
      </c>
      <c r="W108">
        <v>26.2</v>
      </c>
      <c r="X108">
        <v>27.4</v>
      </c>
      <c r="Y108">
        <v>23.1</v>
      </c>
      <c r="Z108">
        <v>24.6</v>
      </c>
      <c r="AA108">
        <v>17.8</v>
      </c>
      <c r="AB108">
        <f t="shared" si="22"/>
        <v>28.5</v>
      </c>
      <c r="AC108">
        <f t="shared" si="23"/>
        <v>18.7</v>
      </c>
      <c r="AD108">
        <f t="shared" si="24"/>
        <v>23.2</v>
      </c>
      <c r="AE108">
        <f t="shared" si="25"/>
        <v>26.2</v>
      </c>
      <c r="AF108">
        <f t="shared" si="26"/>
        <v>27.4</v>
      </c>
      <c r="AG108">
        <f t="shared" si="27"/>
        <v>23.1</v>
      </c>
      <c r="AH108">
        <f t="shared" si="28"/>
        <v>24.6</v>
      </c>
      <c r="AI108">
        <f t="shared" si="29"/>
        <v>17.8</v>
      </c>
      <c r="AJ108">
        <f t="shared" si="30"/>
        <v>379</v>
      </c>
    </row>
    <row r="109" spans="1:36">
      <c r="A109" s="1">
        <f t="shared" si="42"/>
        <v>40127</v>
      </c>
      <c r="B109">
        <f t="shared" si="43"/>
        <v>25</v>
      </c>
      <c r="C109" t="str">
        <f>VLOOKUP(B109,'treatment structure'!$A$2:$I$65,9,FALSE)</f>
        <v>nil</v>
      </c>
      <c r="D109" t="str">
        <f>VLOOKUP(B109,'treatment structure'!$A$2:$I$65,7,FALSE)</f>
        <v>Sherwood</v>
      </c>
      <c r="E109" t="str">
        <f>VLOOKUP(B109,'treatment structure'!$A$2:$I$65,8,FALSE)</f>
        <v>dry</v>
      </c>
      <c r="F109" t="str">
        <f>VLOOKUP(B109,'treatment structure'!$A$2:$I$65,9,FALSE)</f>
        <v>nil</v>
      </c>
      <c r="G109">
        <f>VLOOKUP(B109,'treatment structure'!$A$2:$I$65,2,FALSE)</f>
        <v>2</v>
      </c>
      <c r="H109">
        <f t="shared" si="44"/>
        <v>1503</v>
      </c>
      <c r="I109">
        <f t="shared" si="45"/>
        <v>7535</v>
      </c>
      <c r="J109">
        <f t="shared" si="46"/>
        <v>21.48</v>
      </c>
      <c r="K109">
        <f t="shared" si="47"/>
        <v>-6.78</v>
      </c>
      <c r="L109">
        <v>454</v>
      </c>
      <c r="M109">
        <v>25</v>
      </c>
      <c r="N109">
        <v>3</v>
      </c>
      <c r="O109">
        <v>9</v>
      </c>
      <c r="P109">
        <v>11</v>
      </c>
      <c r="Q109">
        <v>10</v>
      </c>
      <c r="R109">
        <v>15</v>
      </c>
      <c r="S109">
        <v>35</v>
      </c>
      <c r="T109">
        <v>31.6</v>
      </c>
      <c r="U109">
        <v>29.1</v>
      </c>
      <c r="V109">
        <v>26.8</v>
      </c>
      <c r="W109">
        <v>21.5</v>
      </c>
      <c r="X109">
        <v>28</v>
      </c>
      <c r="Y109">
        <v>27.8</v>
      </c>
      <c r="Z109">
        <v>26.1</v>
      </c>
      <c r="AA109">
        <v>15.8</v>
      </c>
      <c r="AB109">
        <f t="shared" si="22"/>
        <v>31.6</v>
      </c>
      <c r="AC109">
        <f t="shared" si="23"/>
        <v>29.1</v>
      </c>
      <c r="AD109">
        <f t="shared" si="24"/>
        <v>26.8</v>
      </c>
      <c r="AE109">
        <f t="shared" si="25"/>
        <v>21.5</v>
      </c>
      <c r="AF109">
        <f t="shared" si="26"/>
        <v>28</v>
      </c>
      <c r="AG109">
        <f t="shared" si="27"/>
        <v>27.8</v>
      </c>
      <c r="AH109">
        <f t="shared" si="28"/>
        <v>26.1</v>
      </c>
      <c r="AI109">
        <f t="shared" si="29"/>
        <v>15.8</v>
      </c>
      <c r="AJ109">
        <f t="shared" si="30"/>
        <v>413.40000000000003</v>
      </c>
    </row>
    <row r="110" spans="1:36">
      <c r="A110" s="1">
        <f t="shared" si="42"/>
        <v>40127</v>
      </c>
      <c r="B110">
        <f t="shared" si="43"/>
        <v>27</v>
      </c>
      <c r="C110" t="str">
        <f>VLOOKUP(B110,'treatment structure'!$A$2:$I$65,9,FALSE)</f>
        <v>nil</v>
      </c>
      <c r="D110" t="str">
        <f>VLOOKUP(B110,'treatment structure'!$A$2:$I$65,7,FALSE)</f>
        <v>Dash</v>
      </c>
      <c r="E110" t="str">
        <f>VLOOKUP(B110,'treatment structure'!$A$2:$I$65,8,FALSE)</f>
        <v>dry</v>
      </c>
      <c r="F110" t="str">
        <f>VLOOKUP(B110,'treatment structure'!$A$2:$I$65,9,FALSE)</f>
        <v>nil</v>
      </c>
      <c r="G110">
        <f>VLOOKUP(B110,'treatment structure'!$A$2:$I$65,2,FALSE)</f>
        <v>2</v>
      </c>
      <c r="H110">
        <f t="shared" si="44"/>
        <v>1503</v>
      </c>
      <c r="I110">
        <f t="shared" si="45"/>
        <v>7535</v>
      </c>
      <c r="J110">
        <f t="shared" si="46"/>
        <v>21.48</v>
      </c>
      <c r="K110">
        <f t="shared" si="47"/>
        <v>-6.78</v>
      </c>
      <c r="L110">
        <v>453</v>
      </c>
      <c r="M110">
        <v>27</v>
      </c>
      <c r="N110">
        <v>3</v>
      </c>
      <c r="O110">
        <v>9</v>
      </c>
      <c r="P110">
        <v>11</v>
      </c>
      <c r="Q110">
        <v>10</v>
      </c>
      <c r="R110">
        <v>15</v>
      </c>
      <c r="S110">
        <v>41</v>
      </c>
      <c r="T110">
        <v>22.3</v>
      </c>
      <c r="U110">
        <v>24.3</v>
      </c>
      <c r="V110">
        <v>34.200000000000003</v>
      </c>
      <c r="W110">
        <v>29.3</v>
      </c>
      <c r="X110">
        <v>28.2</v>
      </c>
      <c r="Y110">
        <v>26.8</v>
      </c>
      <c r="Z110">
        <v>24.4</v>
      </c>
      <c r="AA110">
        <v>17.7</v>
      </c>
      <c r="AB110">
        <f t="shared" si="22"/>
        <v>22.3</v>
      </c>
      <c r="AC110">
        <f t="shared" si="23"/>
        <v>24.3</v>
      </c>
      <c r="AD110">
        <f t="shared" si="24"/>
        <v>34.200000000000003</v>
      </c>
      <c r="AE110">
        <f t="shared" si="25"/>
        <v>29.3</v>
      </c>
      <c r="AF110">
        <f t="shared" si="26"/>
        <v>28.2</v>
      </c>
      <c r="AG110">
        <f t="shared" si="27"/>
        <v>26.8</v>
      </c>
      <c r="AH110">
        <f t="shared" si="28"/>
        <v>24.4</v>
      </c>
      <c r="AI110">
        <f t="shared" si="29"/>
        <v>17.7</v>
      </c>
      <c r="AJ110">
        <f t="shared" si="30"/>
        <v>414.40000000000003</v>
      </c>
    </row>
    <row r="111" spans="1:36">
      <c r="A111" s="1">
        <f t="shared" si="42"/>
        <v>40127</v>
      </c>
      <c r="B111">
        <f t="shared" si="43"/>
        <v>30</v>
      </c>
      <c r="C111" t="str">
        <f>VLOOKUP(B111,'treatment structure'!$A$2:$I$65,9,FALSE)</f>
        <v>nil</v>
      </c>
      <c r="D111" t="str">
        <f>VLOOKUP(B111,'treatment structure'!$A$2:$I$65,7,FALSE)</f>
        <v>Omaka</v>
      </c>
      <c r="E111" t="str">
        <f>VLOOKUP(B111,'treatment structure'!$A$2:$I$65,8,FALSE)</f>
        <v>irr</v>
      </c>
      <c r="F111" t="str">
        <f>VLOOKUP(B111,'treatment structure'!$A$2:$I$65,9,FALSE)</f>
        <v>nil</v>
      </c>
      <c r="G111">
        <f>VLOOKUP(B111,'treatment structure'!$A$2:$I$65,2,FALSE)</f>
        <v>2</v>
      </c>
      <c r="H111">
        <f t="shared" si="44"/>
        <v>1503</v>
      </c>
      <c r="I111">
        <f t="shared" si="45"/>
        <v>7535</v>
      </c>
      <c r="J111">
        <f t="shared" si="46"/>
        <v>21.48</v>
      </c>
      <c r="K111">
        <f t="shared" si="47"/>
        <v>-6.78</v>
      </c>
      <c r="L111">
        <v>452</v>
      </c>
      <c r="M111">
        <v>30</v>
      </c>
      <c r="N111">
        <v>3</v>
      </c>
      <c r="O111">
        <v>9</v>
      </c>
      <c r="P111">
        <v>11</v>
      </c>
      <c r="Q111">
        <v>10</v>
      </c>
      <c r="R111">
        <v>15</v>
      </c>
      <c r="S111">
        <v>40</v>
      </c>
      <c r="T111">
        <v>32.200000000000003</v>
      </c>
      <c r="U111">
        <v>26.7</v>
      </c>
      <c r="V111">
        <v>24</v>
      </c>
      <c r="W111">
        <v>17</v>
      </c>
      <c r="X111">
        <v>26</v>
      </c>
      <c r="Y111">
        <v>25.6</v>
      </c>
      <c r="Z111">
        <v>22.6</v>
      </c>
      <c r="AA111">
        <v>17.399999999999999</v>
      </c>
      <c r="AB111">
        <f t="shared" si="22"/>
        <v>32.200000000000003</v>
      </c>
      <c r="AC111">
        <f t="shared" si="23"/>
        <v>26.7</v>
      </c>
      <c r="AD111">
        <f t="shared" si="24"/>
        <v>24</v>
      </c>
      <c r="AE111">
        <f t="shared" si="25"/>
        <v>17</v>
      </c>
      <c r="AF111">
        <f t="shared" si="26"/>
        <v>26</v>
      </c>
      <c r="AG111">
        <f t="shared" si="27"/>
        <v>25.6</v>
      </c>
      <c r="AH111">
        <f t="shared" si="28"/>
        <v>22.6</v>
      </c>
      <c r="AI111">
        <f t="shared" si="29"/>
        <v>17.399999999999999</v>
      </c>
      <c r="AJ111">
        <f t="shared" si="30"/>
        <v>383</v>
      </c>
    </row>
    <row r="112" spans="1:36">
      <c r="A112" s="1">
        <f t="shared" si="42"/>
        <v>40127</v>
      </c>
      <c r="B112">
        <f t="shared" si="43"/>
        <v>32</v>
      </c>
      <c r="C112" t="str">
        <f>VLOOKUP(B112,'treatment structure'!$A$2:$I$65,9,FALSE)</f>
        <v>nil</v>
      </c>
      <c r="D112" t="str">
        <f>VLOOKUP(B112,'treatment structure'!$A$2:$I$65,7,FALSE)</f>
        <v>CR125</v>
      </c>
      <c r="E112" t="str">
        <f>VLOOKUP(B112,'treatment structure'!$A$2:$I$65,8,FALSE)</f>
        <v>dry</v>
      </c>
      <c r="F112" t="str">
        <f>VLOOKUP(B112,'treatment structure'!$A$2:$I$65,9,FALSE)</f>
        <v>nil</v>
      </c>
      <c r="G112">
        <f>VLOOKUP(B112,'treatment structure'!$A$2:$I$65,2,FALSE)</f>
        <v>2</v>
      </c>
      <c r="H112">
        <f t="shared" si="44"/>
        <v>1503</v>
      </c>
      <c r="I112">
        <f t="shared" si="45"/>
        <v>7535</v>
      </c>
      <c r="J112">
        <f t="shared" si="46"/>
        <v>21.48</v>
      </c>
      <c r="K112">
        <f t="shared" si="47"/>
        <v>-6.78</v>
      </c>
      <c r="L112">
        <v>451</v>
      </c>
      <c r="M112">
        <v>32</v>
      </c>
      <c r="N112">
        <v>3</v>
      </c>
      <c r="O112">
        <v>9</v>
      </c>
      <c r="P112">
        <v>11</v>
      </c>
      <c r="Q112">
        <v>10</v>
      </c>
      <c r="R112">
        <v>15</v>
      </c>
      <c r="S112">
        <v>56</v>
      </c>
      <c r="T112">
        <v>34.9</v>
      </c>
      <c r="U112">
        <v>31.4</v>
      </c>
      <c r="V112">
        <v>29</v>
      </c>
      <c r="W112">
        <v>27.4</v>
      </c>
      <c r="X112">
        <v>24.5</v>
      </c>
      <c r="Y112">
        <v>27</v>
      </c>
      <c r="Z112">
        <v>24</v>
      </c>
      <c r="AA112">
        <v>11.8</v>
      </c>
      <c r="AB112">
        <f t="shared" si="22"/>
        <v>34.9</v>
      </c>
      <c r="AC112">
        <f t="shared" si="23"/>
        <v>31.4</v>
      </c>
      <c r="AD112">
        <f t="shared" si="24"/>
        <v>29</v>
      </c>
      <c r="AE112">
        <f t="shared" si="25"/>
        <v>27.4</v>
      </c>
      <c r="AF112">
        <f t="shared" si="26"/>
        <v>24.5</v>
      </c>
      <c r="AG112">
        <f t="shared" si="27"/>
        <v>27</v>
      </c>
      <c r="AH112">
        <f t="shared" si="28"/>
        <v>24</v>
      </c>
      <c r="AI112">
        <f t="shared" si="29"/>
        <v>11.8</v>
      </c>
      <c r="AJ112">
        <f t="shared" si="30"/>
        <v>420</v>
      </c>
    </row>
    <row r="113" spans="1:36">
      <c r="A113" s="1">
        <f t="shared" si="42"/>
        <v>40127</v>
      </c>
      <c r="B113">
        <f t="shared" si="43"/>
        <v>34</v>
      </c>
      <c r="C113" t="str">
        <f>VLOOKUP(B113,'treatment structure'!$A$2:$I$65,9,FALSE)</f>
        <v>nil</v>
      </c>
      <c r="D113" t="str">
        <f>VLOOKUP(B113,'treatment structure'!$A$2:$I$65,7,FALSE)</f>
        <v>CR125</v>
      </c>
      <c r="E113" t="str">
        <f>VLOOKUP(B113,'treatment structure'!$A$2:$I$65,8,FALSE)</f>
        <v>irr</v>
      </c>
      <c r="F113" t="str">
        <f>VLOOKUP(B113,'treatment structure'!$A$2:$I$65,9,FALSE)</f>
        <v>nil</v>
      </c>
      <c r="G113">
        <f>VLOOKUP(B113,'treatment structure'!$A$2:$I$65,2,FALSE)</f>
        <v>3</v>
      </c>
      <c r="H113">
        <f t="shared" si="44"/>
        <v>1503</v>
      </c>
      <c r="I113">
        <f t="shared" si="45"/>
        <v>7535</v>
      </c>
      <c r="J113">
        <f t="shared" si="46"/>
        <v>21.48</v>
      </c>
      <c r="K113">
        <f t="shared" si="47"/>
        <v>-6.78</v>
      </c>
      <c r="L113">
        <v>450</v>
      </c>
      <c r="M113">
        <v>34</v>
      </c>
      <c r="N113">
        <v>3</v>
      </c>
      <c r="O113">
        <v>9</v>
      </c>
      <c r="P113">
        <v>11</v>
      </c>
      <c r="Q113">
        <v>10</v>
      </c>
      <c r="R113">
        <v>16</v>
      </c>
      <c r="S113">
        <v>3</v>
      </c>
      <c r="T113">
        <v>34.299999999999997</v>
      </c>
      <c r="U113">
        <v>26.9</v>
      </c>
      <c r="V113">
        <v>23.8</v>
      </c>
      <c r="W113">
        <v>29.7</v>
      </c>
      <c r="X113">
        <v>23.1</v>
      </c>
      <c r="Y113">
        <v>24.2</v>
      </c>
      <c r="Z113">
        <v>24.6</v>
      </c>
      <c r="AA113">
        <v>21.5</v>
      </c>
      <c r="AB113">
        <f t="shared" si="22"/>
        <v>34.299999999999997</v>
      </c>
      <c r="AC113">
        <f t="shared" si="23"/>
        <v>26.9</v>
      </c>
      <c r="AD113">
        <f t="shared" si="24"/>
        <v>23.8</v>
      </c>
      <c r="AE113">
        <f t="shared" si="25"/>
        <v>29.7</v>
      </c>
      <c r="AF113">
        <f t="shared" si="26"/>
        <v>23.1</v>
      </c>
      <c r="AG113">
        <f t="shared" si="27"/>
        <v>24.2</v>
      </c>
      <c r="AH113">
        <f t="shared" si="28"/>
        <v>24.6</v>
      </c>
      <c r="AI113">
        <f t="shared" si="29"/>
        <v>21.5</v>
      </c>
      <c r="AJ113">
        <f t="shared" si="30"/>
        <v>416.2</v>
      </c>
    </row>
    <row r="114" spans="1:36">
      <c r="A114" s="1">
        <f t="shared" si="42"/>
        <v>40127</v>
      </c>
      <c r="B114">
        <f t="shared" si="43"/>
        <v>35</v>
      </c>
      <c r="C114" t="str">
        <f>VLOOKUP(B114,'treatment structure'!$A$2:$I$65,9,FALSE)</f>
        <v>nil</v>
      </c>
      <c r="D114" t="str">
        <f>VLOOKUP(B114,'treatment structure'!$A$2:$I$65,7,FALSE)</f>
        <v>Omaka</v>
      </c>
      <c r="E114" t="str">
        <f>VLOOKUP(B114,'treatment structure'!$A$2:$I$65,8,FALSE)</f>
        <v>dry</v>
      </c>
      <c r="F114" t="str">
        <f>VLOOKUP(B114,'treatment structure'!$A$2:$I$65,9,FALSE)</f>
        <v>nil</v>
      </c>
      <c r="G114">
        <f>VLOOKUP(B114,'treatment structure'!$A$2:$I$65,2,FALSE)</f>
        <v>3</v>
      </c>
      <c r="H114">
        <f t="shared" si="44"/>
        <v>1503</v>
      </c>
      <c r="I114">
        <f t="shared" si="45"/>
        <v>7535</v>
      </c>
      <c r="J114">
        <f t="shared" si="46"/>
        <v>21.48</v>
      </c>
      <c r="K114">
        <f t="shared" si="47"/>
        <v>-6.78</v>
      </c>
      <c r="L114">
        <v>449</v>
      </c>
      <c r="M114">
        <v>35</v>
      </c>
      <c r="N114">
        <v>3</v>
      </c>
      <c r="O114">
        <v>9</v>
      </c>
      <c r="P114">
        <v>11</v>
      </c>
      <c r="Q114">
        <v>10</v>
      </c>
      <c r="R114">
        <v>16</v>
      </c>
      <c r="S114">
        <v>10</v>
      </c>
      <c r="T114">
        <v>28.1</v>
      </c>
      <c r="U114">
        <v>22.9</v>
      </c>
      <c r="V114">
        <v>29.6</v>
      </c>
      <c r="W114">
        <v>29</v>
      </c>
      <c r="X114">
        <v>27.3</v>
      </c>
      <c r="Y114">
        <v>25.7</v>
      </c>
      <c r="Z114">
        <v>23.1</v>
      </c>
      <c r="AA114">
        <v>17.8</v>
      </c>
      <c r="AB114">
        <f t="shared" si="22"/>
        <v>28.1</v>
      </c>
      <c r="AC114">
        <f t="shared" si="23"/>
        <v>22.9</v>
      </c>
      <c r="AD114">
        <f t="shared" si="24"/>
        <v>29.6</v>
      </c>
      <c r="AE114">
        <f t="shared" si="25"/>
        <v>29</v>
      </c>
      <c r="AF114">
        <f t="shared" si="26"/>
        <v>27.3</v>
      </c>
      <c r="AG114">
        <f t="shared" si="27"/>
        <v>25.7</v>
      </c>
      <c r="AH114">
        <f t="shared" si="28"/>
        <v>23.1</v>
      </c>
      <c r="AI114">
        <f t="shared" si="29"/>
        <v>17.8</v>
      </c>
      <c r="AJ114">
        <f t="shared" si="30"/>
        <v>407</v>
      </c>
    </row>
    <row r="115" spans="1:36">
      <c r="A115" s="1">
        <f t="shared" si="42"/>
        <v>40127</v>
      </c>
      <c r="B115">
        <f t="shared" si="43"/>
        <v>38</v>
      </c>
      <c r="C115" t="str">
        <f>VLOOKUP(B115,'treatment structure'!$A$2:$I$65,9,FALSE)</f>
        <v>nil</v>
      </c>
      <c r="D115" t="str">
        <f>VLOOKUP(B115,'treatment structure'!$A$2:$I$65,7,FALSE)</f>
        <v>Omaka</v>
      </c>
      <c r="E115" t="str">
        <f>VLOOKUP(B115,'treatment structure'!$A$2:$I$65,8,FALSE)</f>
        <v>irr</v>
      </c>
      <c r="F115" t="str">
        <f>VLOOKUP(B115,'treatment structure'!$A$2:$I$65,9,FALSE)</f>
        <v>nil</v>
      </c>
      <c r="G115">
        <f>VLOOKUP(B115,'treatment structure'!$A$2:$I$65,2,FALSE)</f>
        <v>3</v>
      </c>
      <c r="H115">
        <f t="shared" si="44"/>
        <v>1503</v>
      </c>
      <c r="I115">
        <f t="shared" si="45"/>
        <v>7535</v>
      </c>
      <c r="J115">
        <f t="shared" si="46"/>
        <v>21.48</v>
      </c>
      <c r="K115">
        <f t="shared" si="47"/>
        <v>-6.78</v>
      </c>
      <c r="L115">
        <v>448</v>
      </c>
      <c r="M115">
        <v>38</v>
      </c>
      <c r="N115">
        <v>3</v>
      </c>
      <c r="O115">
        <v>9</v>
      </c>
      <c r="P115">
        <v>11</v>
      </c>
      <c r="Q115">
        <v>10</v>
      </c>
      <c r="R115">
        <v>16</v>
      </c>
      <c r="S115">
        <v>22</v>
      </c>
      <c r="T115">
        <v>17.5</v>
      </c>
      <c r="U115">
        <v>19.7</v>
      </c>
      <c r="V115">
        <v>33.6</v>
      </c>
      <c r="W115">
        <v>28.6</v>
      </c>
      <c r="X115">
        <v>29</v>
      </c>
      <c r="Y115">
        <v>27.2</v>
      </c>
      <c r="Z115">
        <v>24.8</v>
      </c>
      <c r="AA115">
        <v>10.1</v>
      </c>
      <c r="AB115">
        <f t="shared" si="22"/>
        <v>17.5</v>
      </c>
      <c r="AC115">
        <f t="shared" si="23"/>
        <v>19.7</v>
      </c>
      <c r="AD115">
        <f t="shared" si="24"/>
        <v>33.6</v>
      </c>
      <c r="AE115">
        <f t="shared" si="25"/>
        <v>28.6</v>
      </c>
      <c r="AF115">
        <f t="shared" si="26"/>
        <v>29</v>
      </c>
      <c r="AG115">
        <f t="shared" si="27"/>
        <v>27.2</v>
      </c>
      <c r="AH115">
        <f t="shared" si="28"/>
        <v>24.8</v>
      </c>
      <c r="AI115">
        <f t="shared" si="29"/>
        <v>10.1</v>
      </c>
      <c r="AJ115">
        <f t="shared" si="30"/>
        <v>381</v>
      </c>
    </row>
    <row r="116" spans="1:36">
      <c r="A116" s="1">
        <f t="shared" si="42"/>
        <v>40127</v>
      </c>
      <c r="B116">
        <f t="shared" si="43"/>
        <v>39</v>
      </c>
      <c r="C116" t="str">
        <f>VLOOKUP(B116,'treatment structure'!$A$2:$I$65,9,FALSE)</f>
        <v>nil</v>
      </c>
      <c r="D116" t="str">
        <f>VLOOKUP(B116,'treatment structure'!$A$2:$I$65,7,FALSE)</f>
        <v>Sherwood</v>
      </c>
      <c r="E116" t="str">
        <f>VLOOKUP(B116,'treatment structure'!$A$2:$I$65,8,FALSE)</f>
        <v>dry</v>
      </c>
      <c r="F116" t="str">
        <f>VLOOKUP(B116,'treatment structure'!$A$2:$I$65,9,FALSE)</f>
        <v>nil</v>
      </c>
      <c r="G116">
        <f>VLOOKUP(B116,'treatment structure'!$A$2:$I$65,2,FALSE)</f>
        <v>3</v>
      </c>
      <c r="H116">
        <f t="shared" si="44"/>
        <v>1503</v>
      </c>
      <c r="I116">
        <f t="shared" si="45"/>
        <v>7535</v>
      </c>
      <c r="J116">
        <f t="shared" si="46"/>
        <v>21.48</v>
      </c>
      <c r="K116">
        <f t="shared" si="47"/>
        <v>-6.78</v>
      </c>
      <c r="L116">
        <v>447</v>
      </c>
      <c r="M116">
        <v>39</v>
      </c>
      <c r="N116">
        <v>3</v>
      </c>
      <c r="O116">
        <v>9</v>
      </c>
      <c r="P116">
        <v>11</v>
      </c>
      <c r="Q116">
        <v>10</v>
      </c>
      <c r="R116">
        <v>16</v>
      </c>
      <c r="S116">
        <v>37</v>
      </c>
      <c r="T116">
        <v>18</v>
      </c>
      <c r="U116">
        <v>21.7</v>
      </c>
      <c r="V116">
        <v>33.4</v>
      </c>
      <c r="W116">
        <v>21.2</v>
      </c>
      <c r="X116">
        <v>28.6</v>
      </c>
      <c r="Y116">
        <v>28.4</v>
      </c>
      <c r="Z116">
        <v>24.5</v>
      </c>
      <c r="AA116">
        <v>21.8</v>
      </c>
      <c r="AB116">
        <f t="shared" si="22"/>
        <v>18</v>
      </c>
      <c r="AC116">
        <f t="shared" si="23"/>
        <v>21.7</v>
      </c>
      <c r="AD116">
        <f t="shared" si="24"/>
        <v>33.4</v>
      </c>
      <c r="AE116">
        <f t="shared" si="25"/>
        <v>21.2</v>
      </c>
      <c r="AF116">
        <f t="shared" si="26"/>
        <v>28.6</v>
      </c>
      <c r="AG116">
        <f t="shared" si="27"/>
        <v>28.4</v>
      </c>
      <c r="AH116">
        <f t="shared" si="28"/>
        <v>24.5</v>
      </c>
      <c r="AI116">
        <f t="shared" si="29"/>
        <v>21.8</v>
      </c>
      <c r="AJ116">
        <f t="shared" si="30"/>
        <v>395.20000000000005</v>
      </c>
    </row>
    <row r="117" spans="1:36">
      <c r="A117" s="1">
        <f t="shared" si="42"/>
        <v>40127</v>
      </c>
      <c r="B117">
        <f t="shared" si="43"/>
        <v>42</v>
      </c>
      <c r="C117" t="str">
        <f>VLOOKUP(B117,'treatment structure'!$A$2:$I$65,9,FALSE)</f>
        <v>nil</v>
      </c>
      <c r="D117" t="str">
        <f>VLOOKUP(B117,'treatment structure'!$A$2:$I$65,7,FALSE)</f>
        <v>Sherwood</v>
      </c>
      <c r="E117" t="str">
        <f>VLOOKUP(B117,'treatment structure'!$A$2:$I$65,8,FALSE)</f>
        <v>irr</v>
      </c>
      <c r="F117" t="str">
        <f>VLOOKUP(B117,'treatment structure'!$A$2:$I$65,9,FALSE)</f>
        <v>nil</v>
      </c>
      <c r="G117">
        <f>VLOOKUP(B117,'treatment structure'!$A$2:$I$65,2,FALSE)</f>
        <v>3</v>
      </c>
      <c r="H117">
        <f t="shared" si="44"/>
        <v>1503</v>
      </c>
      <c r="I117">
        <f t="shared" si="45"/>
        <v>7535</v>
      </c>
      <c r="J117">
        <f t="shared" si="46"/>
        <v>21.48</v>
      </c>
      <c r="K117">
        <f t="shared" si="47"/>
        <v>-6.78</v>
      </c>
      <c r="L117">
        <v>446</v>
      </c>
      <c r="M117">
        <v>42</v>
      </c>
      <c r="N117">
        <v>3</v>
      </c>
      <c r="O117">
        <v>9</v>
      </c>
      <c r="P117">
        <v>11</v>
      </c>
      <c r="Q117">
        <v>10</v>
      </c>
      <c r="R117">
        <v>16</v>
      </c>
      <c r="S117">
        <v>45</v>
      </c>
      <c r="T117">
        <v>29.7</v>
      </c>
      <c r="U117">
        <v>27.5</v>
      </c>
      <c r="V117">
        <v>31</v>
      </c>
      <c r="W117">
        <v>21.4</v>
      </c>
      <c r="X117">
        <v>28.9</v>
      </c>
      <c r="Y117">
        <v>25</v>
      </c>
      <c r="Z117">
        <v>24.3</v>
      </c>
      <c r="AA117">
        <v>19.899999999999999</v>
      </c>
      <c r="AB117">
        <f t="shared" si="22"/>
        <v>29.7</v>
      </c>
      <c r="AC117">
        <f t="shared" si="23"/>
        <v>27.5</v>
      </c>
      <c r="AD117">
        <f t="shared" si="24"/>
        <v>31</v>
      </c>
      <c r="AE117">
        <f t="shared" si="25"/>
        <v>21.4</v>
      </c>
      <c r="AF117">
        <f t="shared" si="26"/>
        <v>28.9</v>
      </c>
      <c r="AG117">
        <f t="shared" si="27"/>
        <v>25</v>
      </c>
      <c r="AH117">
        <f t="shared" si="28"/>
        <v>24.3</v>
      </c>
      <c r="AI117">
        <f t="shared" si="29"/>
        <v>19.899999999999999</v>
      </c>
      <c r="AJ117">
        <f t="shared" si="30"/>
        <v>415.40000000000003</v>
      </c>
    </row>
    <row r="118" spans="1:36">
      <c r="A118" s="1">
        <f t="shared" si="42"/>
        <v>40127</v>
      </c>
      <c r="B118">
        <f t="shared" si="43"/>
        <v>44</v>
      </c>
      <c r="C118" t="str">
        <f>VLOOKUP(B118,'treatment structure'!$A$2:$I$65,9,FALSE)</f>
        <v>nil</v>
      </c>
      <c r="D118" t="str">
        <f>VLOOKUP(B118,'treatment structure'!$A$2:$I$65,7,FALSE)</f>
        <v>Dash</v>
      </c>
      <c r="E118" t="str">
        <f>VLOOKUP(B118,'treatment structure'!$A$2:$I$65,8,FALSE)</f>
        <v>irr</v>
      </c>
      <c r="F118" t="str">
        <f>VLOOKUP(B118,'treatment structure'!$A$2:$I$65,9,FALSE)</f>
        <v>nil</v>
      </c>
      <c r="G118">
        <f>VLOOKUP(B118,'treatment structure'!$A$2:$I$65,2,FALSE)</f>
        <v>3</v>
      </c>
      <c r="H118">
        <f t="shared" si="44"/>
        <v>1503</v>
      </c>
      <c r="I118">
        <f t="shared" si="45"/>
        <v>7535</v>
      </c>
      <c r="J118">
        <f t="shared" si="46"/>
        <v>21.48</v>
      </c>
      <c r="K118">
        <f t="shared" si="47"/>
        <v>-6.78</v>
      </c>
      <c r="L118">
        <v>445</v>
      </c>
      <c r="M118">
        <v>44</v>
      </c>
      <c r="N118">
        <v>3</v>
      </c>
      <c r="O118">
        <v>9</v>
      </c>
      <c r="P118">
        <v>11</v>
      </c>
      <c r="Q118">
        <v>10</v>
      </c>
      <c r="R118">
        <v>16</v>
      </c>
      <c r="S118">
        <v>53</v>
      </c>
      <c r="T118">
        <v>15.7</v>
      </c>
      <c r="U118">
        <v>26.7</v>
      </c>
      <c r="V118">
        <v>21.1</v>
      </c>
      <c r="W118">
        <v>26.3</v>
      </c>
      <c r="X118">
        <v>30.4</v>
      </c>
      <c r="Y118">
        <v>25.9</v>
      </c>
      <c r="Z118">
        <v>25.5</v>
      </c>
      <c r="AA118">
        <v>18.899999999999999</v>
      </c>
      <c r="AB118">
        <f t="shared" si="22"/>
        <v>15.7</v>
      </c>
      <c r="AC118">
        <f t="shared" si="23"/>
        <v>26.7</v>
      </c>
      <c r="AD118">
        <f t="shared" si="24"/>
        <v>21.1</v>
      </c>
      <c r="AE118">
        <f t="shared" si="25"/>
        <v>26.3</v>
      </c>
      <c r="AF118">
        <f t="shared" si="26"/>
        <v>30.4</v>
      </c>
      <c r="AG118">
        <f t="shared" si="27"/>
        <v>25.9</v>
      </c>
      <c r="AH118">
        <f t="shared" si="28"/>
        <v>25.5</v>
      </c>
      <c r="AI118">
        <f t="shared" si="29"/>
        <v>18.899999999999999</v>
      </c>
      <c r="AJ118">
        <f t="shared" si="30"/>
        <v>381</v>
      </c>
    </row>
    <row r="119" spans="1:36">
      <c r="A119" s="1">
        <f t="shared" si="42"/>
        <v>40127</v>
      </c>
      <c r="B119">
        <f t="shared" si="43"/>
        <v>46</v>
      </c>
      <c r="C119" t="str">
        <f>VLOOKUP(B119,'treatment structure'!$A$2:$I$65,9,FALSE)</f>
        <v>nil</v>
      </c>
      <c r="D119" t="str">
        <f>VLOOKUP(B119,'treatment structure'!$A$2:$I$65,7,FALSE)</f>
        <v>CR125</v>
      </c>
      <c r="E119" t="str">
        <f>VLOOKUP(B119,'treatment structure'!$A$2:$I$65,8,FALSE)</f>
        <v>dry</v>
      </c>
      <c r="F119" t="str">
        <f>VLOOKUP(B119,'treatment structure'!$A$2:$I$65,9,FALSE)</f>
        <v>nil</v>
      </c>
      <c r="G119">
        <f>VLOOKUP(B119,'treatment structure'!$A$2:$I$65,2,FALSE)</f>
        <v>3</v>
      </c>
      <c r="H119">
        <f t="shared" si="44"/>
        <v>1503</v>
      </c>
      <c r="I119">
        <f t="shared" si="45"/>
        <v>7535</v>
      </c>
      <c r="J119">
        <f t="shared" si="46"/>
        <v>21.48</v>
      </c>
      <c r="K119">
        <f t="shared" si="47"/>
        <v>-6.78</v>
      </c>
      <c r="L119">
        <v>444</v>
      </c>
      <c r="M119">
        <v>46</v>
      </c>
      <c r="N119">
        <v>3</v>
      </c>
      <c r="O119">
        <v>9</v>
      </c>
      <c r="P119">
        <v>11</v>
      </c>
      <c r="Q119">
        <v>10</v>
      </c>
      <c r="R119">
        <v>17</v>
      </c>
      <c r="S119">
        <v>1</v>
      </c>
      <c r="T119">
        <v>36.4</v>
      </c>
      <c r="U119">
        <v>27.8</v>
      </c>
      <c r="V119">
        <v>29.2</v>
      </c>
      <c r="W119">
        <v>31.4</v>
      </c>
      <c r="X119">
        <v>26.3</v>
      </c>
      <c r="Y119">
        <v>23.3</v>
      </c>
      <c r="Z119">
        <v>24.8</v>
      </c>
      <c r="AA119">
        <v>19.2</v>
      </c>
      <c r="AB119">
        <f t="shared" si="22"/>
        <v>36.4</v>
      </c>
      <c r="AC119">
        <f t="shared" si="23"/>
        <v>27.8</v>
      </c>
      <c r="AD119">
        <f t="shared" si="24"/>
        <v>29.2</v>
      </c>
      <c r="AE119">
        <f t="shared" si="25"/>
        <v>31.4</v>
      </c>
      <c r="AF119">
        <f t="shared" si="26"/>
        <v>26.3</v>
      </c>
      <c r="AG119">
        <f t="shared" si="27"/>
        <v>23.3</v>
      </c>
      <c r="AH119">
        <f t="shared" si="28"/>
        <v>24.8</v>
      </c>
      <c r="AI119">
        <f t="shared" si="29"/>
        <v>19.2</v>
      </c>
      <c r="AJ119">
        <f t="shared" si="30"/>
        <v>436.80000000000007</v>
      </c>
    </row>
    <row r="120" spans="1:36">
      <c r="A120" s="1">
        <f t="shared" si="42"/>
        <v>40127</v>
      </c>
      <c r="B120">
        <f t="shared" si="43"/>
        <v>48</v>
      </c>
      <c r="C120" t="str">
        <f>VLOOKUP(B120,'treatment structure'!$A$2:$I$65,9,FALSE)</f>
        <v>nil</v>
      </c>
      <c r="D120" t="str">
        <f>VLOOKUP(B120,'treatment structure'!$A$2:$I$65,7,FALSE)</f>
        <v>Dash</v>
      </c>
      <c r="E120" t="str">
        <f>VLOOKUP(B120,'treatment structure'!$A$2:$I$65,8,FALSE)</f>
        <v>dry</v>
      </c>
      <c r="F120" t="str">
        <f>VLOOKUP(B120,'treatment structure'!$A$2:$I$65,9,FALSE)</f>
        <v>nil</v>
      </c>
      <c r="G120">
        <f>VLOOKUP(B120,'treatment structure'!$A$2:$I$65,2,FALSE)</f>
        <v>3</v>
      </c>
      <c r="H120">
        <f t="shared" si="44"/>
        <v>1503</v>
      </c>
      <c r="I120">
        <f t="shared" si="45"/>
        <v>7535</v>
      </c>
      <c r="J120">
        <f t="shared" si="46"/>
        <v>21.48</v>
      </c>
      <c r="K120">
        <f t="shared" si="47"/>
        <v>-6.78</v>
      </c>
      <c r="L120">
        <v>443</v>
      </c>
      <c r="M120">
        <v>48</v>
      </c>
      <c r="N120">
        <v>3</v>
      </c>
      <c r="O120">
        <v>9</v>
      </c>
      <c r="P120">
        <v>11</v>
      </c>
      <c r="Q120">
        <v>10</v>
      </c>
      <c r="R120">
        <v>17</v>
      </c>
      <c r="S120">
        <v>0</v>
      </c>
      <c r="T120">
        <v>24.5</v>
      </c>
      <c r="U120">
        <v>28.2</v>
      </c>
      <c r="V120">
        <v>33.4</v>
      </c>
      <c r="W120">
        <v>33.299999999999997</v>
      </c>
      <c r="X120">
        <v>25.2</v>
      </c>
      <c r="Y120">
        <v>25.1</v>
      </c>
      <c r="Z120">
        <v>24.5</v>
      </c>
      <c r="AA120">
        <v>20.9</v>
      </c>
      <c r="AB120">
        <f t="shared" si="22"/>
        <v>24.5</v>
      </c>
      <c r="AC120">
        <f t="shared" si="23"/>
        <v>28.2</v>
      </c>
      <c r="AD120">
        <f t="shared" si="24"/>
        <v>33.4</v>
      </c>
      <c r="AE120">
        <f t="shared" si="25"/>
        <v>33.299999999999997</v>
      </c>
      <c r="AF120">
        <f t="shared" si="26"/>
        <v>25.2</v>
      </c>
      <c r="AG120">
        <f t="shared" si="27"/>
        <v>25.1</v>
      </c>
      <c r="AH120">
        <f t="shared" si="28"/>
        <v>24.5</v>
      </c>
      <c r="AI120">
        <f t="shared" si="29"/>
        <v>20.9</v>
      </c>
      <c r="AJ120">
        <f t="shared" si="30"/>
        <v>430.2</v>
      </c>
    </row>
    <row r="121" spans="1:36">
      <c r="A121" s="1">
        <f t="shared" si="42"/>
        <v>40127</v>
      </c>
      <c r="B121">
        <f t="shared" si="43"/>
        <v>52</v>
      </c>
      <c r="C121" t="str">
        <f>VLOOKUP(B121,'treatment structure'!$A$2:$I$65,9,FALSE)</f>
        <v>nil</v>
      </c>
      <c r="D121" t="str">
        <f>VLOOKUP(B121,'treatment structure'!$A$2:$I$65,7,FALSE)</f>
        <v>Dash</v>
      </c>
      <c r="E121" t="str">
        <f>VLOOKUP(B121,'treatment structure'!$A$2:$I$65,8,FALSE)</f>
        <v>irr</v>
      </c>
      <c r="F121" t="str">
        <f>VLOOKUP(B121,'treatment structure'!$A$2:$I$65,9,FALSE)</f>
        <v>nil</v>
      </c>
      <c r="G121">
        <f>VLOOKUP(B121,'treatment structure'!$A$2:$I$65,2,FALSE)</f>
        <v>4</v>
      </c>
      <c r="H121">
        <f t="shared" si="44"/>
        <v>1503</v>
      </c>
      <c r="I121">
        <f t="shared" si="45"/>
        <v>7535</v>
      </c>
      <c r="J121">
        <f t="shared" si="46"/>
        <v>21.48</v>
      </c>
      <c r="K121">
        <f t="shared" si="47"/>
        <v>-6.78</v>
      </c>
      <c r="L121">
        <v>442</v>
      </c>
      <c r="M121">
        <v>52</v>
      </c>
      <c r="N121">
        <v>3</v>
      </c>
      <c r="O121">
        <v>9</v>
      </c>
      <c r="P121">
        <v>11</v>
      </c>
      <c r="Q121">
        <v>10</v>
      </c>
      <c r="R121">
        <v>17</v>
      </c>
      <c r="S121">
        <v>16</v>
      </c>
      <c r="T121">
        <v>19.2</v>
      </c>
      <c r="U121">
        <v>27.4</v>
      </c>
      <c r="V121">
        <v>30.3</v>
      </c>
      <c r="W121">
        <v>31.8</v>
      </c>
      <c r="X121">
        <v>26.1</v>
      </c>
      <c r="Y121">
        <v>22</v>
      </c>
      <c r="Z121">
        <v>24.8</v>
      </c>
      <c r="AA121">
        <v>18.3</v>
      </c>
      <c r="AB121">
        <f t="shared" si="22"/>
        <v>19.2</v>
      </c>
      <c r="AC121">
        <f t="shared" si="23"/>
        <v>27.4</v>
      </c>
      <c r="AD121">
        <f t="shared" si="24"/>
        <v>30.3</v>
      </c>
      <c r="AE121">
        <f t="shared" si="25"/>
        <v>31.8</v>
      </c>
      <c r="AF121">
        <f t="shared" si="26"/>
        <v>26.1</v>
      </c>
      <c r="AG121">
        <f t="shared" si="27"/>
        <v>22</v>
      </c>
      <c r="AH121">
        <f t="shared" si="28"/>
        <v>24.8</v>
      </c>
      <c r="AI121">
        <f t="shared" si="29"/>
        <v>18.3</v>
      </c>
      <c r="AJ121">
        <f t="shared" si="30"/>
        <v>399.8</v>
      </c>
    </row>
    <row r="122" spans="1:36">
      <c r="A122" s="1">
        <f t="shared" si="42"/>
        <v>40127</v>
      </c>
      <c r="B122">
        <f t="shared" si="43"/>
        <v>54</v>
      </c>
      <c r="C122" t="str">
        <f>VLOOKUP(B122,'treatment structure'!$A$2:$I$65,9,FALSE)</f>
        <v>nil</v>
      </c>
      <c r="D122" t="str">
        <f>VLOOKUP(B122,'treatment structure'!$A$2:$I$65,7,FALSE)</f>
        <v>Sherwood</v>
      </c>
      <c r="E122" t="str">
        <f>VLOOKUP(B122,'treatment structure'!$A$2:$I$65,8,FALSE)</f>
        <v>irr</v>
      </c>
      <c r="F122" t="str">
        <f>VLOOKUP(B122,'treatment structure'!$A$2:$I$65,9,FALSE)</f>
        <v>nil</v>
      </c>
      <c r="G122">
        <f>VLOOKUP(B122,'treatment structure'!$A$2:$I$65,2,FALSE)</f>
        <v>4</v>
      </c>
      <c r="H122">
        <f t="shared" si="44"/>
        <v>1503</v>
      </c>
      <c r="I122">
        <f t="shared" si="45"/>
        <v>7535</v>
      </c>
      <c r="J122">
        <f t="shared" si="46"/>
        <v>21.48</v>
      </c>
      <c r="K122">
        <f t="shared" si="47"/>
        <v>-6.78</v>
      </c>
      <c r="L122">
        <v>441</v>
      </c>
      <c r="M122">
        <v>54</v>
      </c>
      <c r="N122">
        <v>3</v>
      </c>
      <c r="O122">
        <v>9</v>
      </c>
      <c r="P122">
        <v>11</v>
      </c>
      <c r="Q122">
        <v>10</v>
      </c>
      <c r="R122">
        <v>17</v>
      </c>
      <c r="S122">
        <v>22</v>
      </c>
      <c r="T122">
        <v>19.100000000000001</v>
      </c>
      <c r="U122">
        <v>17.600000000000001</v>
      </c>
      <c r="V122">
        <v>26.4</v>
      </c>
      <c r="W122">
        <v>32.5</v>
      </c>
      <c r="X122">
        <v>31.3</v>
      </c>
      <c r="Y122">
        <v>26.7</v>
      </c>
      <c r="Z122">
        <v>23.9</v>
      </c>
      <c r="AA122">
        <v>23.7</v>
      </c>
      <c r="AB122">
        <f t="shared" si="22"/>
        <v>19.100000000000001</v>
      </c>
      <c r="AC122">
        <f t="shared" si="23"/>
        <v>17.600000000000001</v>
      </c>
      <c r="AD122">
        <f t="shared" si="24"/>
        <v>26.4</v>
      </c>
      <c r="AE122">
        <f t="shared" si="25"/>
        <v>32.5</v>
      </c>
      <c r="AF122">
        <f t="shared" si="26"/>
        <v>31.3</v>
      </c>
      <c r="AG122">
        <f t="shared" si="27"/>
        <v>26.7</v>
      </c>
      <c r="AH122">
        <f t="shared" si="28"/>
        <v>23.9</v>
      </c>
      <c r="AI122">
        <f t="shared" si="29"/>
        <v>23.7</v>
      </c>
      <c r="AJ122">
        <f t="shared" si="30"/>
        <v>402.4</v>
      </c>
    </row>
    <row r="123" spans="1:36">
      <c r="A123" s="1">
        <f t="shared" si="42"/>
        <v>40127</v>
      </c>
      <c r="B123">
        <f t="shared" si="43"/>
        <v>55</v>
      </c>
      <c r="C123" t="str">
        <f>VLOOKUP(B123,'treatment structure'!$A$2:$I$65,9,FALSE)</f>
        <v>nil</v>
      </c>
      <c r="D123" t="str">
        <f>VLOOKUP(B123,'treatment structure'!$A$2:$I$65,7,FALSE)</f>
        <v>Omaka</v>
      </c>
      <c r="E123" t="str">
        <f>VLOOKUP(B123,'treatment structure'!$A$2:$I$65,8,FALSE)</f>
        <v>dry</v>
      </c>
      <c r="F123" t="str">
        <f>VLOOKUP(B123,'treatment structure'!$A$2:$I$65,9,FALSE)</f>
        <v>nil</v>
      </c>
      <c r="G123">
        <f>VLOOKUP(B123,'treatment structure'!$A$2:$I$65,2,FALSE)</f>
        <v>4</v>
      </c>
      <c r="H123">
        <f t="shared" si="44"/>
        <v>1503</v>
      </c>
      <c r="I123">
        <f t="shared" si="45"/>
        <v>7535</v>
      </c>
      <c r="J123">
        <f t="shared" si="46"/>
        <v>21.48</v>
      </c>
      <c r="K123">
        <f t="shared" si="47"/>
        <v>-6.78</v>
      </c>
      <c r="L123">
        <v>440</v>
      </c>
      <c r="M123">
        <v>55</v>
      </c>
      <c r="N123">
        <v>3</v>
      </c>
      <c r="O123">
        <v>9</v>
      </c>
      <c r="P123">
        <v>11</v>
      </c>
      <c r="Q123">
        <v>10</v>
      </c>
      <c r="R123">
        <v>17</v>
      </c>
      <c r="S123">
        <v>20</v>
      </c>
      <c r="T123">
        <v>13.6</v>
      </c>
      <c r="U123">
        <v>24.3</v>
      </c>
      <c r="V123">
        <v>31.9</v>
      </c>
      <c r="W123">
        <v>28.9</v>
      </c>
      <c r="X123">
        <v>31.1</v>
      </c>
      <c r="Y123">
        <v>25.7</v>
      </c>
      <c r="Z123">
        <v>25.7</v>
      </c>
      <c r="AA123">
        <v>21.3</v>
      </c>
      <c r="AB123">
        <f t="shared" si="22"/>
        <v>13.6</v>
      </c>
      <c r="AC123">
        <f t="shared" si="23"/>
        <v>24.3</v>
      </c>
      <c r="AD123">
        <f t="shared" si="24"/>
        <v>31.9</v>
      </c>
      <c r="AE123">
        <f t="shared" si="25"/>
        <v>28.9</v>
      </c>
      <c r="AF123">
        <f t="shared" si="26"/>
        <v>31.1</v>
      </c>
      <c r="AG123">
        <f t="shared" si="27"/>
        <v>25.7</v>
      </c>
      <c r="AH123">
        <f t="shared" si="28"/>
        <v>25.7</v>
      </c>
      <c r="AI123">
        <f t="shared" si="29"/>
        <v>21.3</v>
      </c>
      <c r="AJ123">
        <f t="shared" si="30"/>
        <v>404.99999999999994</v>
      </c>
    </row>
    <row r="124" spans="1:36">
      <c r="A124" s="1">
        <f t="shared" si="42"/>
        <v>40127</v>
      </c>
      <c r="B124">
        <f t="shared" si="43"/>
        <v>57</v>
      </c>
      <c r="C124" t="str">
        <f>VLOOKUP(B124,'treatment structure'!$A$2:$I$65,9,FALSE)</f>
        <v>nil</v>
      </c>
      <c r="D124" t="str">
        <f>VLOOKUP(B124,'treatment structure'!$A$2:$I$65,7,FALSE)</f>
        <v>CR125</v>
      </c>
      <c r="E124" t="str">
        <f>VLOOKUP(B124,'treatment structure'!$A$2:$I$65,8,FALSE)</f>
        <v>irr</v>
      </c>
      <c r="F124" t="str">
        <f>VLOOKUP(B124,'treatment structure'!$A$2:$I$65,9,FALSE)</f>
        <v>nil</v>
      </c>
      <c r="G124">
        <f>VLOOKUP(B124,'treatment structure'!$A$2:$I$65,2,FALSE)</f>
        <v>4</v>
      </c>
      <c r="H124">
        <f t="shared" si="44"/>
        <v>1503</v>
      </c>
      <c r="I124">
        <f t="shared" si="45"/>
        <v>7535</v>
      </c>
      <c r="J124">
        <f t="shared" si="46"/>
        <v>21.48</v>
      </c>
      <c r="K124">
        <f t="shared" si="47"/>
        <v>-6.78</v>
      </c>
      <c r="L124">
        <v>439</v>
      </c>
      <c r="M124">
        <v>57</v>
      </c>
      <c r="N124">
        <v>3</v>
      </c>
      <c r="O124">
        <v>9</v>
      </c>
      <c r="P124">
        <v>11</v>
      </c>
      <c r="Q124">
        <v>10</v>
      </c>
      <c r="R124">
        <v>17</v>
      </c>
      <c r="S124">
        <v>36</v>
      </c>
      <c r="T124">
        <v>20.9</v>
      </c>
      <c r="U124">
        <v>14.3</v>
      </c>
      <c r="V124">
        <v>25.7</v>
      </c>
      <c r="W124">
        <v>31.7</v>
      </c>
      <c r="X124">
        <v>28.3</v>
      </c>
      <c r="Y124">
        <v>26.1</v>
      </c>
      <c r="Z124">
        <v>24.2</v>
      </c>
      <c r="AA124">
        <v>20.7</v>
      </c>
      <c r="AB124">
        <f t="shared" si="22"/>
        <v>20.9</v>
      </c>
      <c r="AC124">
        <f t="shared" si="23"/>
        <v>14.3</v>
      </c>
      <c r="AD124">
        <f t="shared" si="24"/>
        <v>25.7</v>
      </c>
      <c r="AE124">
        <f t="shared" si="25"/>
        <v>31.7</v>
      </c>
      <c r="AF124">
        <f t="shared" si="26"/>
        <v>28.3</v>
      </c>
      <c r="AG124">
        <f t="shared" si="27"/>
        <v>26.1</v>
      </c>
      <c r="AH124">
        <f t="shared" si="28"/>
        <v>24.2</v>
      </c>
      <c r="AI124">
        <f t="shared" si="29"/>
        <v>20.7</v>
      </c>
      <c r="AJ124">
        <f t="shared" si="30"/>
        <v>383.79999999999995</v>
      </c>
    </row>
    <row r="125" spans="1:36">
      <c r="A125" s="1">
        <f t="shared" si="42"/>
        <v>40127</v>
      </c>
      <c r="B125">
        <f t="shared" si="43"/>
        <v>59</v>
      </c>
      <c r="C125" t="str">
        <f>VLOOKUP(B125,'treatment structure'!$A$2:$I$65,9,FALSE)</f>
        <v>nil</v>
      </c>
      <c r="D125" t="str">
        <f>VLOOKUP(B125,'treatment structure'!$A$2:$I$65,7,FALSE)</f>
        <v>Dash</v>
      </c>
      <c r="E125" t="str">
        <f>VLOOKUP(B125,'treatment structure'!$A$2:$I$65,8,FALSE)</f>
        <v>dry</v>
      </c>
      <c r="F125" t="str">
        <f>VLOOKUP(B125,'treatment structure'!$A$2:$I$65,9,FALSE)</f>
        <v>nil</v>
      </c>
      <c r="G125">
        <f>VLOOKUP(B125,'treatment structure'!$A$2:$I$65,2,FALSE)</f>
        <v>4</v>
      </c>
      <c r="H125">
        <f t="shared" si="44"/>
        <v>1503</v>
      </c>
      <c r="I125">
        <f t="shared" si="45"/>
        <v>7535</v>
      </c>
      <c r="J125">
        <f t="shared" si="46"/>
        <v>21.48</v>
      </c>
      <c r="K125">
        <f t="shared" si="47"/>
        <v>-6.78</v>
      </c>
      <c r="L125">
        <v>438</v>
      </c>
      <c r="M125">
        <v>59</v>
      </c>
      <c r="N125">
        <v>3</v>
      </c>
      <c r="O125">
        <v>9</v>
      </c>
      <c r="P125">
        <v>11</v>
      </c>
      <c r="Q125">
        <v>10</v>
      </c>
      <c r="R125">
        <v>17</v>
      </c>
      <c r="S125">
        <v>45</v>
      </c>
      <c r="T125">
        <v>17.3</v>
      </c>
      <c r="U125">
        <v>18.5</v>
      </c>
      <c r="V125">
        <v>27.4</v>
      </c>
      <c r="W125">
        <v>32.1</v>
      </c>
      <c r="X125">
        <v>31.7</v>
      </c>
      <c r="Y125">
        <v>27.4</v>
      </c>
      <c r="Z125">
        <v>25.9</v>
      </c>
      <c r="AA125">
        <v>21.6</v>
      </c>
      <c r="AB125">
        <f t="shared" si="22"/>
        <v>17.3</v>
      </c>
      <c r="AC125">
        <f t="shared" si="23"/>
        <v>18.5</v>
      </c>
      <c r="AD125">
        <f t="shared" si="24"/>
        <v>27.4</v>
      </c>
      <c r="AE125">
        <f t="shared" si="25"/>
        <v>32.1</v>
      </c>
      <c r="AF125">
        <f t="shared" si="26"/>
        <v>31.7</v>
      </c>
      <c r="AG125">
        <f t="shared" si="27"/>
        <v>27.4</v>
      </c>
      <c r="AH125">
        <f t="shared" si="28"/>
        <v>25.9</v>
      </c>
      <c r="AI125">
        <f t="shared" si="29"/>
        <v>21.6</v>
      </c>
      <c r="AJ125">
        <f t="shared" si="30"/>
        <v>403.8</v>
      </c>
    </row>
    <row r="126" spans="1:36">
      <c r="A126" s="1">
        <f t="shared" si="42"/>
        <v>40127</v>
      </c>
      <c r="B126">
        <f t="shared" si="43"/>
        <v>62</v>
      </c>
      <c r="C126" t="str">
        <f>VLOOKUP(B126,'treatment structure'!$A$2:$I$65,9,FALSE)</f>
        <v>nil</v>
      </c>
      <c r="D126" t="str">
        <f>VLOOKUP(B126,'treatment structure'!$A$2:$I$65,7,FALSE)</f>
        <v>CR125</v>
      </c>
      <c r="E126" t="str">
        <f>VLOOKUP(B126,'treatment structure'!$A$2:$I$65,8,FALSE)</f>
        <v>dry</v>
      </c>
      <c r="F126" t="str">
        <f>VLOOKUP(B126,'treatment structure'!$A$2:$I$65,9,FALSE)</f>
        <v>nil</v>
      </c>
      <c r="G126">
        <f>VLOOKUP(B126,'treatment structure'!$A$2:$I$65,2,FALSE)</f>
        <v>4</v>
      </c>
      <c r="H126">
        <f t="shared" si="44"/>
        <v>1503</v>
      </c>
      <c r="I126">
        <f t="shared" si="45"/>
        <v>7535</v>
      </c>
      <c r="J126">
        <f t="shared" si="46"/>
        <v>21.48</v>
      </c>
      <c r="K126">
        <f t="shared" si="47"/>
        <v>-6.78</v>
      </c>
      <c r="L126">
        <v>437</v>
      </c>
      <c r="M126">
        <v>62</v>
      </c>
      <c r="N126">
        <v>3</v>
      </c>
      <c r="O126">
        <v>9</v>
      </c>
      <c r="P126">
        <v>11</v>
      </c>
      <c r="Q126">
        <v>10</v>
      </c>
      <c r="R126">
        <v>17</v>
      </c>
      <c r="S126">
        <v>54</v>
      </c>
      <c r="T126">
        <v>12.8</v>
      </c>
      <c r="U126">
        <v>30.6</v>
      </c>
      <c r="V126">
        <v>28.8</v>
      </c>
      <c r="W126">
        <v>29.6</v>
      </c>
      <c r="X126">
        <v>27</v>
      </c>
      <c r="Y126">
        <v>21.8</v>
      </c>
      <c r="Z126">
        <v>24.6</v>
      </c>
      <c r="AA126">
        <v>17.100000000000001</v>
      </c>
      <c r="AB126">
        <f t="shared" si="22"/>
        <v>12.8</v>
      </c>
      <c r="AC126">
        <f t="shared" si="23"/>
        <v>30.6</v>
      </c>
      <c r="AD126">
        <f t="shared" si="24"/>
        <v>28.8</v>
      </c>
      <c r="AE126">
        <f t="shared" si="25"/>
        <v>29.6</v>
      </c>
      <c r="AF126">
        <f t="shared" si="26"/>
        <v>27</v>
      </c>
      <c r="AG126">
        <f t="shared" si="27"/>
        <v>21.8</v>
      </c>
      <c r="AH126">
        <f t="shared" si="28"/>
        <v>24.6</v>
      </c>
      <c r="AI126">
        <f t="shared" si="29"/>
        <v>17.100000000000001</v>
      </c>
      <c r="AJ126">
        <f t="shared" si="30"/>
        <v>384.6</v>
      </c>
    </row>
    <row r="127" spans="1:36">
      <c r="A127" s="1">
        <f t="shared" si="42"/>
        <v>40127</v>
      </c>
      <c r="B127">
        <f t="shared" si="43"/>
        <v>64</v>
      </c>
      <c r="C127" t="str">
        <f>VLOOKUP(B127,'treatment structure'!$A$2:$I$65,9,FALSE)</f>
        <v>nil</v>
      </c>
      <c r="D127" t="str">
        <f>VLOOKUP(B127,'treatment structure'!$A$2:$I$65,7,FALSE)</f>
        <v>Omaka</v>
      </c>
      <c r="E127" t="str">
        <f>VLOOKUP(B127,'treatment structure'!$A$2:$I$65,8,FALSE)</f>
        <v>irr</v>
      </c>
      <c r="F127" t="str">
        <f>VLOOKUP(B127,'treatment structure'!$A$2:$I$65,9,FALSE)</f>
        <v>nil</v>
      </c>
      <c r="G127">
        <f>VLOOKUP(B127,'treatment structure'!$A$2:$I$65,2,FALSE)</f>
        <v>4</v>
      </c>
      <c r="H127">
        <f t="shared" si="44"/>
        <v>1503</v>
      </c>
      <c r="I127">
        <f t="shared" si="45"/>
        <v>7535</v>
      </c>
      <c r="J127">
        <f t="shared" si="46"/>
        <v>21.48</v>
      </c>
      <c r="K127">
        <f t="shared" si="47"/>
        <v>-6.78</v>
      </c>
      <c r="L127">
        <v>436</v>
      </c>
      <c r="M127">
        <v>64</v>
      </c>
      <c r="N127">
        <v>3</v>
      </c>
      <c r="O127">
        <v>9</v>
      </c>
      <c r="P127">
        <v>11</v>
      </c>
      <c r="Q127">
        <v>10</v>
      </c>
      <c r="R127">
        <v>18</v>
      </c>
      <c r="S127">
        <v>5</v>
      </c>
      <c r="T127">
        <v>22.7</v>
      </c>
      <c r="U127">
        <v>24.9</v>
      </c>
      <c r="V127">
        <v>31.9</v>
      </c>
      <c r="W127">
        <v>33.4</v>
      </c>
      <c r="X127">
        <v>28.6</v>
      </c>
      <c r="Y127">
        <v>21.2</v>
      </c>
      <c r="Z127">
        <v>24.5</v>
      </c>
      <c r="AA127">
        <v>17.3</v>
      </c>
      <c r="AB127">
        <f t="shared" si="22"/>
        <v>22.7</v>
      </c>
      <c r="AC127">
        <f t="shared" si="23"/>
        <v>24.9</v>
      </c>
      <c r="AD127">
        <f t="shared" si="24"/>
        <v>31.9</v>
      </c>
      <c r="AE127">
        <f t="shared" si="25"/>
        <v>33.4</v>
      </c>
      <c r="AF127">
        <f t="shared" si="26"/>
        <v>28.6</v>
      </c>
      <c r="AG127">
        <f t="shared" si="27"/>
        <v>21.2</v>
      </c>
      <c r="AH127">
        <f t="shared" si="28"/>
        <v>24.5</v>
      </c>
      <c r="AI127">
        <f t="shared" si="29"/>
        <v>17.3</v>
      </c>
      <c r="AJ127">
        <f t="shared" si="30"/>
        <v>409</v>
      </c>
    </row>
    <row r="128" spans="1:36">
      <c r="A128" s="1">
        <f t="shared" si="42"/>
        <v>40133</v>
      </c>
      <c r="B128">
        <f t="shared" si="43"/>
        <v>2</v>
      </c>
      <c r="C128" t="str">
        <f>VLOOKUP(B128,'treatment structure'!$A$2:$I$65,9,FALSE)</f>
        <v>nil</v>
      </c>
      <c r="D128" t="str">
        <f>VLOOKUP(B128,'treatment structure'!$A$2:$I$65,7,FALSE)</f>
        <v>Sherwood</v>
      </c>
      <c r="E128" t="str">
        <f>VLOOKUP(B128,'treatment structure'!$A$2:$I$65,8,FALSE)</f>
        <v>dry</v>
      </c>
      <c r="F128" t="str">
        <f>VLOOKUP(B128,'treatment structure'!$A$2:$I$65,9,FALSE)</f>
        <v>nil</v>
      </c>
      <c r="G128">
        <f>VLOOKUP(B128,'treatment structure'!$A$2:$I$65,2,FALSE)</f>
        <v>1</v>
      </c>
      <c r="H128">
        <v>1503</v>
      </c>
      <c r="I128">
        <v>7584</v>
      </c>
      <c r="J128">
        <v>21.48</v>
      </c>
      <c r="K128">
        <v>0</v>
      </c>
      <c r="L128">
        <v>585</v>
      </c>
      <c r="M128">
        <v>2</v>
      </c>
      <c r="N128">
        <v>3</v>
      </c>
      <c r="O128">
        <v>9</v>
      </c>
      <c r="P128">
        <v>11</v>
      </c>
      <c r="Q128">
        <v>16</v>
      </c>
      <c r="R128">
        <v>9</v>
      </c>
      <c r="S128">
        <v>20</v>
      </c>
      <c r="T128">
        <v>40</v>
      </c>
      <c r="U128">
        <v>40</v>
      </c>
      <c r="V128">
        <v>38.299999999999997</v>
      </c>
      <c r="W128">
        <v>36.799999999999997</v>
      </c>
      <c r="X128">
        <v>33.5</v>
      </c>
      <c r="Y128">
        <v>31.7</v>
      </c>
      <c r="Z128">
        <v>29.3</v>
      </c>
      <c r="AA128">
        <v>15.3</v>
      </c>
      <c r="AB128">
        <f t="shared" ref="AB128:AB159" si="48">T128-6.78-$K128</f>
        <v>33.22</v>
      </c>
      <c r="AC128">
        <f t="shared" ref="AC128:AC159" si="49">U128-6.78-$K128</f>
        <v>33.22</v>
      </c>
      <c r="AD128">
        <f t="shared" ref="AD128:AD159" si="50">V128-6.78-$K128</f>
        <v>31.519999999999996</v>
      </c>
      <c r="AE128">
        <f t="shared" ref="AE128:AE159" si="51">W128-6.78-$K128</f>
        <v>30.019999999999996</v>
      </c>
      <c r="AF128">
        <f t="shared" ref="AF128:AF159" si="52">X128-6.78-$K128</f>
        <v>26.72</v>
      </c>
      <c r="AG128">
        <f t="shared" ref="AG128:AG159" si="53">Y128-6.78-$K128</f>
        <v>24.919999999999998</v>
      </c>
      <c r="AH128">
        <f t="shared" ref="AH128:AH159" si="54">Z128-6.78-$K128</f>
        <v>22.52</v>
      </c>
      <c r="AI128">
        <f t="shared" si="29"/>
        <v>15.3</v>
      </c>
      <c r="AJ128">
        <f t="shared" si="30"/>
        <v>434.88</v>
      </c>
    </row>
    <row r="129" spans="1:36">
      <c r="A129" s="1">
        <f t="shared" si="42"/>
        <v>40133</v>
      </c>
      <c r="B129">
        <f t="shared" si="43"/>
        <v>3</v>
      </c>
      <c r="C129" t="str">
        <f>VLOOKUP(B129,'treatment structure'!$A$2:$I$65,9,FALSE)</f>
        <v>nil</v>
      </c>
      <c r="D129" t="str">
        <f>VLOOKUP(B129,'treatment structure'!$A$2:$I$65,7,FALSE)</f>
        <v>Sherwood</v>
      </c>
      <c r="E129" t="str">
        <f>VLOOKUP(B129,'treatment structure'!$A$2:$I$65,8,FALSE)</f>
        <v>irr</v>
      </c>
      <c r="F129" t="str">
        <f>VLOOKUP(B129,'treatment structure'!$A$2:$I$65,9,FALSE)</f>
        <v>nil</v>
      </c>
      <c r="G129">
        <f>VLOOKUP(B129,'treatment structure'!$A$2:$I$65,2,FALSE)</f>
        <v>1</v>
      </c>
      <c r="H129">
        <v>1503</v>
      </c>
      <c r="I129">
        <v>7584</v>
      </c>
      <c r="J129">
        <v>21.48</v>
      </c>
      <c r="K129">
        <v>0</v>
      </c>
      <c r="L129">
        <v>584</v>
      </c>
      <c r="M129">
        <v>3</v>
      </c>
      <c r="N129">
        <v>3</v>
      </c>
      <c r="O129">
        <v>9</v>
      </c>
      <c r="P129">
        <v>11</v>
      </c>
      <c r="Q129">
        <v>16</v>
      </c>
      <c r="R129">
        <v>9</v>
      </c>
      <c r="S129">
        <v>21</v>
      </c>
      <c r="T129">
        <v>25.5</v>
      </c>
      <c r="U129">
        <v>26.2</v>
      </c>
      <c r="V129">
        <v>21.5</v>
      </c>
      <c r="W129">
        <v>25.4</v>
      </c>
      <c r="X129">
        <v>30</v>
      </c>
      <c r="Y129">
        <v>34.9</v>
      </c>
      <c r="Z129">
        <v>32.1</v>
      </c>
      <c r="AA129">
        <v>25</v>
      </c>
      <c r="AB129">
        <f t="shared" si="48"/>
        <v>18.72</v>
      </c>
      <c r="AC129">
        <f t="shared" si="49"/>
        <v>19.419999999999998</v>
      </c>
      <c r="AD129">
        <f t="shared" si="50"/>
        <v>14.719999999999999</v>
      </c>
      <c r="AE129">
        <f t="shared" si="51"/>
        <v>18.619999999999997</v>
      </c>
      <c r="AF129">
        <f t="shared" si="52"/>
        <v>23.22</v>
      </c>
      <c r="AG129">
        <f t="shared" si="53"/>
        <v>28.119999999999997</v>
      </c>
      <c r="AH129">
        <f t="shared" si="54"/>
        <v>25.32</v>
      </c>
      <c r="AI129">
        <f t="shared" si="29"/>
        <v>25</v>
      </c>
      <c r="AJ129">
        <f t="shared" si="30"/>
        <v>346.28</v>
      </c>
    </row>
    <row r="130" spans="1:36">
      <c r="A130" s="1">
        <f t="shared" si="42"/>
        <v>40133</v>
      </c>
      <c r="B130">
        <f t="shared" si="43"/>
        <v>5</v>
      </c>
      <c r="C130" t="str">
        <f>VLOOKUP(B130,'treatment structure'!$A$2:$I$65,9,FALSE)</f>
        <v>nil</v>
      </c>
      <c r="D130" t="str">
        <f>VLOOKUP(B130,'treatment structure'!$A$2:$I$65,7,FALSE)</f>
        <v>Dash</v>
      </c>
      <c r="E130" t="str">
        <f>VLOOKUP(B130,'treatment structure'!$A$2:$I$65,8,FALSE)</f>
        <v>dry</v>
      </c>
      <c r="F130" t="str">
        <f>VLOOKUP(B130,'treatment structure'!$A$2:$I$65,9,FALSE)</f>
        <v>nil</v>
      </c>
      <c r="G130">
        <f>VLOOKUP(B130,'treatment structure'!$A$2:$I$65,2,FALSE)</f>
        <v>1</v>
      </c>
      <c r="H130">
        <v>1503</v>
      </c>
      <c r="I130">
        <v>7584</v>
      </c>
      <c r="J130">
        <v>21.48</v>
      </c>
      <c r="K130">
        <v>0</v>
      </c>
      <c r="L130">
        <v>583</v>
      </c>
      <c r="M130">
        <v>5</v>
      </c>
      <c r="N130">
        <v>3</v>
      </c>
      <c r="O130">
        <v>9</v>
      </c>
      <c r="P130">
        <v>11</v>
      </c>
      <c r="Q130">
        <v>16</v>
      </c>
      <c r="R130">
        <v>9</v>
      </c>
      <c r="S130">
        <v>31</v>
      </c>
      <c r="T130">
        <v>23.4</v>
      </c>
      <c r="U130">
        <v>18.100000000000001</v>
      </c>
      <c r="V130">
        <v>33.6</v>
      </c>
      <c r="W130">
        <v>34</v>
      </c>
      <c r="X130">
        <v>32.200000000000003</v>
      </c>
      <c r="Y130">
        <v>34.799999999999997</v>
      </c>
      <c r="Z130">
        <v>28.7</v>
      </c>
      <c r="AB130">
        <f t="shared" si="48"/>
        <v>16.619999999999997</v>
      </c>
      <c r="AC130">
        <f t="shared" si="49"/>
        <v>11.32</v>
      </c>
      <c r="AD130">
        <f t="shared" si="50"/>
        <v>26.82</v>
      </c>
      <c r="AE130">
        <f t="shared" si="51"/>
        <v>27.22</v>
      </c>
      <c r="AF130">
        <f t="shared" si="52"/>
        <v>25.42</v>
      </c>
      <c r="AG130">
        <f t="shared" si="53"/>
        <v>28.019999999999996</v>
      </c>
      <c r="AH130">
        <f t="shared" si="54"/>
        <v>21.919999999999998</v>
      </c>
      <c r="AJ130" t="str">
        <f t="shared" si="30"/>
        <v/>
      </c>
    </row>
    <row r="131" spans="1:36">
      <c r="A131" s="1">
        <f t="shared" si="42"/>
        <v>40133</v>
      </c>
      <c r="B131">
        <f t="shared" si="43"/>
        <v>8</v>
      </c>
      <c r="C131" t="str">
        <f>VLOOKUP(B131,'treatment structure'!$A$2:$I$65,9,FALSE)</f>
        <v>nil</v>
      </c>
      <c r="D131" t="str">
        <f>VLOOKUP(B131,'treatment structure'!$A$2:$I$65,7,FALSE)</f>
        <v>Dash</v>
      </c>
      <c r="E131" t="str">
        <f>VLOOKUP(B131,'treatment structure'!$A$2:$I$65,8,FALSE)</f>
        <v>irr</v>
      </c>
      <c r="F131" t="str">
        <f>VLOOKUP(B131,'treatment structure'!$A$2:$I$65,9,FALSE)</f>
        <v>nil</v>
      </c>
      <c r="G131">
        <f>VLOOKUP(B131,'treatment structure'!$A$2:$I$65,2,FALSE)</f>
        <v>1</v>
      </c>
      <c r="H131">
        <v>1503</v>
      </c>
      <c r="I131">
        <v>7584</v>
      </c>
      <c r="J131">
        <v>21.48</v>
      </c>
      <c r="K131">
        <v>0</v>
      </c>
      <c r="L131">
        <v>582</v>
      </c>
      <c r="M131">
        <v>8</v>
      </c>
      <c r="N131">
        <v>3</v>
      </c>
      <c r="O131">
        <v>9</v>
      </c>
      <c r="P131">
        <v>11</v>
      </c>
      <c r="Q131">
        <v>16</v>
      </c>
      <c r="R131">
        <v>9</v>
      </c>
      <c r="S131">
        <v>47</v>
      </c>
      <c r="T131">
        <v>28.4</v>
      </c>
      <c r="U131">
        <v>29.6</v>
      </c>
      <c r="V131">
        <v>35.200000000000003</v>
      </c>
      <c r="W131">
        <v>38</v>
      </c>
      <c r="X131">
        <v>36.6</v>
      </c>
      <c r="Y131">
        <v>36.200000000000003</v>
      </c>
      <c r="Z131">
        <v>33.200000000000003</v>
      </c>
      <c r="AA131">
        <v>25.1</v>
      </c>
      <c r="AB131">
        <f t="shared" si="48"/>
        <v>21.619999999999997</v>
      </c>
      <c r="AC131">
        <f t="shared" si="49"/>
        <v>22.82</v>
      </c>
      <c r="AD131">
        <f t="shared" si="50"/>
        <v>28.42</v>
      </c>
      <c r="AE131">
        <f t="shared" si="51"/>
        <v>31.22</v>
      </c>
      <c r="AF131">
        <f t="shared" si="52"/>
        <v>29.82</v>
      </c>
      <c r="AG131">
        <f t="shared" si="53"/>
        <v>29.42</v>
      </c>
      <c r="AH131">
        <f t="shared" si="54"/>
        <v>26.42</v>
      </c>
      <c r="AI131">
        <f t="shared" ref="AI131:AI194" si="55">AA131</f>
        <v>25.1</v>
      </c>
      <c r="AJ131">
        <f t="shared" ref="AJ131:AJ194" si="56">IF(AI131="","",SUM(AB131:AI131)*2)</f>
        <v>429.68</v>
      </c>
    </row>
    <row r="132" spans="1:36">
      <c r="A132" s="1">
        <f t="shared" si="42"/>
        <v>40133</v>
      </c>
      <c r="B132">
        <f t="shared" si="43"/>
        <v>10</v>
      </c>
      <c r="C132" t="str">
        <f>VLOOKUP(B132,'treatment structure'!$A$2:$I$65,9,FALSE)</f>
        <v>nil</v>
      </c>
      <c r="D132" t="str">
        <f>VLOOKUP(B132,'treatment structure'!$A$2:$I$65,7,FALSE)</f>
        <v>Omaka</v>
      </c>
      <c r="E132" t="str">
        <f>VLOOKUP(B132,'treatment structure'!$A$2:$I$65,8,FALSE)</f>
        <v>dry</v>
      </c>
      <c r="F132" t="str">
        <f>VLOOKUP(B132,'treatment structure'!$A$2:$I$65,9,FALSE)</f>
        <v>nil</v>
      </c>
      <c r="G132">
        <f>VLOOKUP(B132,'treatment structure'!$A$2:$I$65,2,FALSE)</f>
        <v>1</v>
      </c>
      <c r="H132">
        <v>1503</v>
      </c>
      <c r="I132">
        <v>7584</v>
      </c>
      <c r="J132">
        <v>21.48</v>
      </c>
      <c r="K132">
        <v>0</v>
      </c>
      <c r="L132">
        <v>581</v>
      </c>
      <c r="M132">
        <v>10</v>
      </c>
      <c r="N132">
        <v>3</v>
      </c>
      <c r="O132">
        <v>9</v>
      </c>
      <c r="P132">
        <v>11</v>
      </c>
      <c r="Q132">
        <v>16</v>
      </c>
      <c r="R132">
        <v>9</v>
      </c>
      <c r="S132">
        <v>55</v>
      </c>
      <c r="T132">
        <v>35.4</v>
      </c>
      <c r="U132">
        <v>17.100000000000001</v>
      </c>
      <c r="V132">
        <v>19.899999999999999</v>
      </c>
      <c r="W132">
        <v>22.9</v>
      </c>
      <c r="X132">
        <v>27.8</v>
      </c>
      <c r="Y132">
        <v>30.4</v>
      </c>
      <c r="Z132">
        <v>31.1</v>
      </c>
      <c r="AA132">
        <v>16.600000000000001</v>
      </c>
      <c r="AB132">
        <f t="shared" si="48"/>
        <v>28.619999999999997</v>
      </c>
      <c r="AC132">
        <f t="shared" si="49"/>
        <v>10.32</v>
      </c>
      <c r="AD132">
        <f t="shared" si="50"/>
        <v>13.119999999999997</v>
      </c>
      <c r="AE132">
        <f t="shared" si="51"/>
        <v>16.119999999999997</v>
      </c>
      <c r="AF132">
        <f t="shared" si="52"/>
        <v>21.02</v>
      </c>
      <c r="AG132">
        <f t="shared" si="53"/>
        <v>23.619999999999997</v>
      </c>
      <c r="AH132">
        <f t="shared" si="54"/>
        <v>24.32</v>
      </c>
      <c r="AI132">
        <f t="shared" si="55"/>
        <v>16.600000000000001</v>
      </c>
      <c r="AJ132">
        <f t="shared" si="56"/>
        <v>307.47999999999996</v>
      </c>
    </row>
    <row r="133" spans="1:36">
      <c r="A133" s="1">
        <f t="shared" si="42"/>
        <v>40133</v>
      </c>
      <c r="B133">
        <f t="shared" si="43"/>
        <v>12</v>
      </c>
      <c r="C133" t="str">
        <f>VLOOKUP(B133,'treatment structure'!$A$2:$I$65,9,FALSE)</f>
        <v>nil</v>
      </c>
      <c r="D133" t="str">
        <f>VLOOKUP(B133,'treatment structure'!$A$2:$I$65,7,FALSE)</f>
        <v>CR125</v>
      </c>
      <c r="E133" t="str">
        <f>VLOOKUP(B133,'treatment structure'!$A$2:$I$65,8,FALSE)</f>
        <v>dry</v>
      </c>
      <c r="F133" t="str">
        <f>VLOOKUP(B133,'treatment structure'!$A$2:$I$65,9,FALSE)</f>
        <v>nil</v>
      </c>
      <c r="G133">
        <f>VLOOKUP(B133,'treatment structure'!$A$2:$I$65,2,FALSE)</f>
        <v>1</v>
      </c>
      <c r="H133">
        <v>1503</v>
      </c>
      <c r="I133">
        <v>7584</v>
      </c>
      <c r="J133">
        <v>21.48</v>
      </c>
      <c r="K133">
        <v>0</v>
      </c>
      <c r="L133">
        <v>580</v>
      </c>
      <c r="M133">
        <v>12</v>
      </c>
      <c r="N133">
        <v>3</v>
      </c>
      <c r="O133">
        <v>9</v>
      </c>
      <c r="P133">
        <v>11</v>
      </c>
      <c r="Q133">
        <v>16</v>
      </c>
      <c r="R133">
        <v>10</v>
      </c>
      <c r="S133">
        <v>4</v>
      </c>
      <c r="T133">
        <v>36.1</v>
      </c>
      <c r="U133">
        <v>35.5</v>
      </c>
      <c r="V133">
        <v>34.200000000000003</v>
      </c>
      <c r="W133">
        <v>35.200000000000003</v>
      </c>
      <c r="X133">
        <v>34</v>
      </c>
      <c r="Y133">
        <v>33</v>
      </c>
      <c r="Z133">
        <v>30</v>
      </c>
      <c r="AA133">
        <v>19.399999999999999</v>
      </c>
      <c r="AB133">
        <f t="shared" si="48"/>
        <v>29.32</v>
      </c>
      <c r="AC133">
        <f t="shared" si="49"/>
        <v>28.72</v>
      </c>
      <c r="AD133">
        <f t="shared" si="50"/>
        <v>27.42</v>
      </c>
      <c r="AE133">
        <f t="shared" si="51"/>
        <v>28.42</v>
      </c>
      <c r="AF133">
        <f t="shared" si="52"/>
        <v>27.22</v>
      </c>
      <c r="AG133">
        <f t="shared" si="53"/>
        <v>26.22</v>
      </c>
      <c r="AH133">
        <f t="shared" si="54"/>
        <v>23.22</v>
      </c>
      <c r="AI133">
        <f t="shared" si="55"/>
        <v>19.399999999999999</v>
      </c>
      <c r="AJ133">
        <f t="shared" si="56"/>
        <v>419.88000000000005</v>
      </c>
    </row>
    <row r="134" spans="1:36">
      <c r="A134" s="1">
        <f t="shared" si="42"/>
        <v>40133</v>
      </c>
      <c r="B134">
        <f t="shared" si="43"/>
        <v>13</v>
      </c>
      <c r="C134" t="str">
        <f>VLOOKUP(B134,'treatment structure'!$A$2:$I$65,9,FALSE)</f>
        <v>nil</v>
      </c>
      <c r="D134" t="str">
        <f>VLOOKUP(B134,'treatment structure'!$A$2:$I$65,7,FALSE)</f>
        <v>CR125</v>
      </c>
      <c r="E134" t="str">
        <f>VLOOKUP(B134,'treatment structure'!$A$2:$I$65,8,FALSE)</f>
        <v>irr</v>
      </c>
      <c r="F134" t="str">
        <f>VLOOKUP(B134,'treatment structure'!$A$2:$I$65,9,FALSE)</f>
        <v>nil</v>
      </c>
      <c r="G134">
        <f>VLOOKUP(B134,'treatment structure'!$A$2:$I$65,2,FALSE)</f>
        <v>1</v>
      </c>
      <c r="H134">
        <v>1503</v>
      </c>
      <c r="I134">
        <v>7584</v>
      </c>
      <c r="J134">
        <v>21.48</v>
      </c>
      <c r="K134">
        <v>0</v>
      </c>
      <c r="L134">
        <v>579</v>
      </c>
      <c r="M134">
        <v>13</v>
      </c>
      <c r="N134">
        <v>3</v>
      </c>
      <c r="O134">
        <v>9</v>
      </c>
      <c r="P134">
        <v>11</v>
      </c>
      <c r="Q134">
        <v>16</v>
      </c>
      <c r="R134">
        <v>10</v>
      </c>
      <c r="S134">
        <v>11</v>
      </c>
      <c r="T134">
        <v>14</v>
      </c>
      <c r="U134">
        <v>19.899999999999999</v>
      </c>
      <c r="V134">
        <v>28.1</v>
      </c>
      <c r="W134">
        <v>22</v>
      </c>
      <c r="X134">
        <v>25.8</v>
      </c>
      <c r="Y134">
        <v>30.4</v>
      </c>
      <c r="Z134">
        <v>32</v>
      </c>
      <c r="AA134">
        <v>20</v>
      </c>
      <c r="AB134">
        <f t="shared" si="48"/>
        <v>7.22</v>
      </c>
      <c r="AC134">
        <f t="shared" si="49"/>
        <v>13.119999999999997</v>
      </c>
      <c r="AD134">
        <f t="shared" si="50"/>
        <v>21.32</v>
      </c>
      <c r="AE134">
        <f t="shared" si="51"/>
        <v>15.219999999999999</v>
      </c>
      <c r="AF134">
        <f t="shared" si="52"/>
        <v>19.02</v>
      </c>
      <c r="AG134">
        <f t="shared" si="53"/>
        <v>23.619999999999997</v>
      </c>
      <c r="AH134">
        <f t="shared" si="54"/>
        <v>25.22</v>
      </c>
      <c r="AI134">
        <f t="shared" si="55"/>
        <v>20</v>
      </c>
      <c r="AJ134">
        <f t="shared" si="56"/>
        <v>289.47999999999996</v>
      </c>
    </row>
    <row r="135" spans="1:36">
      <c r="A135" s="1">
        <f t="shared" si="42"/>
        <v>40133</v>
      </c>
      <c r="B135">
        <v>16</v>
      </c>
      <c r="C135" t="str">
        <f>VLOOKUP(B135,'treatment structure'!$A$2:$I$65,9,FALSE)</f>
        <v>nil</v>
      </c>
      <c r="D135" t="str">
        <f>VLOOKUP(B135,'treatment structure'!$A$2:$I$65,7,FALSE)</f>
        <v>Omaka</v>
      </c>
      <c r="E135" t="str">
        <f>VLOOKUP(B135,'treatment structure'!$A$2:$I$65,8,FALSE)</f>
        <v>irr</v>
      </c>
      <c r="F135" t="str">
        <f>VLOOKUP(B135,'treatment structure'!$A$2:$I$65,9,FALSE)</f>
        <v>nil</v>
      </c>
      <c r="G135">
        <f>VLOOKUP(B135,'treatment structure'!$A$2:$I$65,2,FALSE)</f>
        <v>1</v>
      </c>
      <c r="H135">
        <v>1503</v>
      </c>
      <c r="I135">
        <v>7584</v>
      </c>
      <c r="J135">
        <v>21.48</v>
      </c>
      <c r="K135">
        <v>0</v>
      </c>
      <c r="L135">
        <v>578</v>
      </c>
      <c r="M135">
        <v>12</v>
      </c>
      <c r="N135">
        <v>3</v>
      </c>
      <c r="O135">
        <v>9</v>
      </c>
      <c r="P135">
        <v>11</v>
      </c>
      <c r="Q135">
        <v>16</v>
      </c>
      <c r="R135">
        <v>10</v>
      </c>
      <c r="S135">
        <v>20</v>
      </c>
      <c r="T135">
        <v>34.700000000000003</v>
      </c>
      <c r="U135">
        <v>34.799999999999997</v>
      </c>
      <c r="V135">
        <v>34.6</v>
      </c>
      <c r="W135">
        <v>32.799999999999997</v>
      </c>
      <c r="X135">
        <v>32.4</v>
      </c>
      <c r="Y135">
        <v>29</v>
      </c>
      <c r="Z135">
        <v>31.2</v>
      </c>
      <c r="AA135">
        <v>23.4</v>
      </c>
      <c r="AB135">
        <f t="shared" si="48"/>
        <v>27.92</v>
      </c>
      <c r="AC135">
        <f t="shared" si="49"/>
        <v>28.019999999999996</v>
      </c>
      <c r="AD135">
        <f t="shared" si="50"/>
        <v>27.82</v>
      </c>
      <c r="AE135">
        <f t="shared" si="51"/>
        <v>26.019999999999996</v>
      </c>
      <c r="AF135">
        <f t="shared" si="52"/>
        <v>25.619999999999997</v>
      </c>
      <c r="AG135">
        <f t="shared" si="53"/>
        <v>22.22</v>
      </c>
      <c r="AH135">
        <f t="shared" si="54"/>
        <v>24.419999999999998</v>
      </c>
      <c r="AI135">
        <f t="shared" si="55"/>
        <v>23.4</v>
      </c>
      <c r="AJ135">
        <f t="shared" si="56"/>
        <v>410.87999999999994</v>
      </c>
    </row>
    <row r="136" spans="1:36">
      <c r="A136" s="1">
        <f t="shared" si="42"/>
        <v>40133</v>
      </c>
      <c r="B136">
        <f t="shared" si="43"/>
        <v>17</v>
      </c>
      <c r="C136" t="str">
        <f>VLOOKUP(B136,'treatment structure'!$A$2:$I$65,9,FALSE)</f>
        <v>nil</v>
      </c>
      <c r="D136" t="str">
        <f>VLOOKUP(B136,'treatment structure'!$A$2:$I$65,7,FALSE)</f>
        <v>Sherwood</v>
      </c>
      <c r="E136" t="str">
        <f>VLOOKUP(B136,'treatment structure'!$A$2:$I$65,8,FALSE)</f>
        <v>irr</v>
      </c>
      <c r="F136" t="str">
        <f>VLOOKUP(B136,'treatment structure'!$A$2:$I$65,9,FALSE)</f>
        <v>nil</v>
      </c>
      <c r="G136">
        <f>VLOOKUP(B136,'treatment structure'!$A$2:$I$65,2,FALSE)</f>
        <v>2</v>
      </c>
      <c r="H136">
        <v>1503</v>
      </c>
      <c r="I136">
        <v>7584</v>
      </c>
      <c r="J136">
        <v>21.48</v>
      </c>
      <c r="K136">
        <v>0</v>
      </c>
      <c r="L136">
        <v>577</v>
      </c>
      <c r="M136">
        <v>17</v>
      </c>
      <c r="N136">
        <v>3</v>
      </c>
      <c r="O136">
        <v>9</v>
      </c>
      <c r="P136">
        <v>11</v>
      </c>
      <c r="Q136">
        <v>16</v>
      </c>
      <c r="R136">
        <v>10</v>
      </c>
      <c r="S136">
        <v>27</v>
      </c>
      <c r="T136">
        <v>29.6</v>
      </c>
      <c r="U136">
        <v>40.1</v>
      </c>
      <c r="V136">
        <v>35.5</v>
      </c>
      <c r="W136">
        <v>27</v>
      </c>
      <c r="X136">
        <v>36.1</v>
      </c>
      <c r="Y136">
        <v>29.1</v>
      </c>
      <c r="Z136">
        <v>27.1</v>
      </c>
      <c r="AA136">
        <v>19.3</v>
      </c>
      <c r="AB136">
        <f t="shared" si="48"/>
        <v>22.82</v>
      </c>
      <c r="AC136">
        <f t="shared" si="49"/>
        <v>33.32</v>
      </c>
      <c r="AD136">
        <f t="shared" si="50"/>
        <v>28.72</v>
      </c>
      <c r="AE136">
        <f t="shared" si="51"/>
        <v>20.22</v>
      </c>
      <c r="AF136">
        <f t="shared" si="52"/>
        <v>29.32</v>
      </c>
      <c r="AG136">
        <f t="shared" si="53"/>
        <v>22.32</v>
      </c>
      <c r="AH136">
        <f t="shared" si="54"/>
        <v>20.32</v>
      </c>
      <c r="AI136">
        <f t="shared" si="55"/>
        <v>19.3</v>
      </c>
      <c r="AJ136">
        <f t="shared" si="56"/>
        <v>392.68</v>
      </c>
    </row>
    <row r="137" spans="1:36">
      <c r="A137" s="1">
        <f t="shared" si="42"/>
        <v>40133</v>
      </c>
      <c r="B137">
        <f t="shared" si="43"/>
        <v>19</v>
      </c>
      <c r="C137" t="str">
        <f>VLOOKUP(B137,'treatment structure'!$A$2:$I$65,9,FALSE)</f>
        <v>nil</v>
      </c>
      <c r="D137" t="str">
        <f>VLOOKUP(B137,'treatment structure'!$A$2:$I$65,7,FALSE)</f>
        <v>CR125</v>
      </c>
      <c r="E137" t="str">
        <f>VLOOKUP(B137,'treatment structure'!$A$2:$I$65,8,FALSE)</f>
        <v>irr</v>
      </c>
      <c r="F137" t="str">
        <f>VLOOKUP(B137,'treatment structure'!$A$2:$I$65,9,FALSE)</f>
        <v>nil</v>
      </c>
      <c r="G137">
        <f>VLOOKUP(B137,'treatment structure'!$A$2:$I$65,2,FALSE)</f>
        <v>2</v>
      </c>
      <c r="H137">
        <v>1503</v>
      </c>
      <c r="I137">
        <v>7584</v>
      </c>
      <c r="J137">
        <v>21.48</v>
      </c>
      <c r="K137">
        <v>0</v>
      </c>
      <c r="L137">
        <v>576</v>
      </c>
      <c r="M137">
        <v>19</v>
      </c>
      <c r="N137">
        <v>3</v>
      </c>
      <c r="O137">
        <v>9</v>
      </c>
      <c r="P137">
        <v>11</v>
      </c>
      <c r="Q137">
        <v>16</v>
      </c>
      <c r="R137">
        <v>10</v>
      </c>
      <c r="S137">
        <v>34</v>
      </c>
      <c r="T137">
        <v>32</v>
      </c>
      <c r="U137">
        <v>35</v>
      </c>
      <c r="V137">
        <v>36.9</v>
      </c>
      <c r="W137">
        <v>32.9</v>
      </c>
      <c r="X137">
        <v>35.1</v>
      </c>
      <c r="Y137">
        <v>31.9</v>
      </c>
      <c r="Z137">
        <v>30.6</v>
      </c>
      <c r="AA137">
        <v>20.6</v>
      </c>
      <c r="AB137">
        <f t="shared" si="48"/>
        <v>25.22</v>
      </c>
      <c r="AC137">
        <f t="shared" si="49"/>
        <v>28.22</v>
      </c>
      <c r="AD137">
        <f t="shared" si="50"/>
        <v>30.119999999999997</v>
      </c>
      <c r="AE137">
        <f t="shared" si="51"/>
        <v>26.119999999999997</v>
      </c>
      <c r="AF137">
        <f t="shared" si="52"/>
        <v>28.32</v>
      </c>
      <c r="AG137">
        <f t="shared" si="53"/>
        <v>25.119999999999997</v>
      </c>
      <c r="AH137">
        <f t="shared" si="54"/>
        <v>23.82</v>
      </c>
      <c r="AI137">
        <f t="shared" si="55"/>
        <v>20.6</v>
      </c>
      <c r="AJ137">
        <f t="shared" si="56"/>
        <v>415.08</v>
      </c>
    </row>
    <row r="138" spans="1:36">
      <c r="A138" s="1">
        <f t="shared" si="42"/>
        <v>40133</v>
      </c>
      <c r="B138">
        <f t="shared" si="43"/>
        <v>21</v>
      </c>
      <c r="C138" t="str">
        <f>VLOOKUP(B138,'treatment structure'!$A$2:$I$65,9,FALSE)</f>
        <v>nil</v>
      </c>
      <c r="D138" t="str">
        <f>VLOOKUP(B138,'treatment structure'!$A$2:$I$65,7,FALSE)</f>
        <v>Omaka</v>
      </c>
      <c r="E138" t="str">
        <f>VLOOKUP(B138,'treatment structure'!$A$2:$I$65,8,FALSE)</f>
        <v>dry</v>
      </c>
      <c r="F138" t="str">
        <f>VLOOKUP(B138,'treatment structure'!$A$2:$I$65,9,FALSE)</f>
        <v>nil</v>
      </c>
      <c r="G138">
        <f>VLOOKUP(B138,'treatment structure'!$A$2:$I$65,2,FALSE)</f>
        <v>2</v>
      </c>
      <c r="H138">
        <v>1503</v>
      </c>
      <c r="I138">
        <v>7584</v>
      </c>
      <c r="J138">
        <v>21.48</v>
      </c>
      <c r="K138">
        <v>0</v>
      </c>
      <c r="L138">
        <v>575</v>
      </c>
      <c r="M138">
        <v>21</v>
      </c>
      <c r="N138">
        <v>3</v>
      </c>
      <c r="O138">
        <v>9</v>
      </c>
      <c r="P138">
        <v>11</v>
      </c>
      <c r="Q138">
        <v>16</v>
      </c>
      <c r="R138">
        <v>10</v>
      </c>
      <c r="S138">
        <v>42</v>
      </c>
      <c r="T138">
        <v>42.8</v>
      </c>
      <c r="U138">
        <v>38.4</v>
      </c>
      <c r="V138">
        <v>32.9</v>
      </c>
      <c r="W138">
        <v>36</v>
      </c>
      <c r="X138">
        <v>33.1</v>
      </c>
      <c r="Y138">
        <v>31.2</v>
      </c>
      <c r="Z138">
        <v>27.5</v>
      </c>
      <c r="AA138">
        <v>15.9</v>
      </c>
      <c r="AB138">
        <f t="shared" si="48"/>
        <v>36.019999999999996</v>
      </c>
      <c r="AC138">
        <f t="shared" si="49"/>
        <v>31.619999999999997</v>
      </c>
      <c r="AD138">
        <f t="shared" si="50"/>
        <v>26.119999999999997</v>
      </c>
      <c r="AE138">
        <f t="shared" si="51"/>
        <v>29.22</v>
      </c>
      <c r="AF138">
        <f t="shared" si="52"/>
        <v>26.32</v>
      </c>
      <c r="AG138">
        <f t="shared" si="53"/>
        <v>24.419999999999998</v>
      </c>
      <c r="AH138">
        <f t="shared" si="54"/>
        <v>20.72</v>
      </c>
      <c r="AI138">
        <f t="shared" si="55"/>
        <v>15.9</v>
      </c>
      <c r="AJ138">
        <f t="shared" si="56"/>
        <v>420.67999999999995</v>
      </c>
    </row>
    <row r="139" spans="1:36">
      <c r="A139" s="1">
        <f t="shared" si="42"/>
        <v>40133</v>
      </c>
      <c r="B139">
        <f t="shared" si="43"/>
        <v>24</v>
      </c>
      <c r="C139" t="str">
        <f>VLOOKUP(B139,'treatment structure'!$A$2:$I$65,9,FALSE)</f>
        <v>nil</v>
      </c>
      <c r="D139" t="str">
        <f>VLOOKUP(B139,'treatment structure'!$A$2:$I$65,7,FALSE)</f>
        <v>Dash</v>
      </c>
      <c r="E139" t="str">
        <f>VLOOKUP(B139,'treatment structure'!$A$2:$I$65,8,FALSE)</f>
        <v>irr</v>
      </c>
      <c r="F139" t="str">
        <f>VLOOKUP(B139,'treatment structure'!$A$2:$I$65,9,FALSE)</f>
        <v>nil</v>
      </c>
      <c r="G139">
        <f>VLOOKUP(B139,'treatment structure'!$A$2:$I$65,2,FALSE)</f>
        <v>2</v>
      </c>
      <c r="H139">
        <v>1503</v>
      </c>
      <c r="I139">
        <v>7584</v>
      </c>
      <c r="J139">
        <v>21.48</v>
      </c>
      <c r="K139">
        <v>0</v>
      </c>
      <c r="L139">
        <v>574</v>
      </c>
      <c r="M139">
        <v>24</v>
      </c>
      <c r="N139">
        <v>3</v>
      </c>
      <c r="O139">
        <v>9</v>
      </c>
      <c r="P139">
        <v>11</v>
      </c>
      <c r="Q139">
        <v>16</v>
      </c>
      <c r="R139">
        <v>10</v>
      </c>
      <c r="S139">
        <v>50</v>
      </c>
      <c r="T139">
        <v>35.1</v>
      </c>
      <c r="U139">
        <v>24.7</v>
      </c>
      <c r="V139">
        <v>29.2</v>
      </c>
      <c r="W139">
        <v>32.6</v>
      </c>
      <c r="X139">
        <v>34.299999999999997</v>
      </c>
      <c r="Y139">
        <v>30</v>
      </c>
      <c r="Z139">
        <v>31.7</v>
      </c>
      <c r="AA139">
        <v>17.5</v>
      </c>
      <c r="AB139">
        <f t="shared" si="48"/>
        <v>28.32</v>
      </c>
      <c r="AC139">
        <f t="shared" si="49"/>
        <v>17.919999999999998</v>
      </c>
      <c r="AD139">
        <f t="shared" si="50"/>
        <v>22.419999999999998</v>
      </c>
      <c r="AE139">
        <f t="shared" si="51"/>
        <v>25.82</v>
      </c>
      <c r="AF139">
        <f t="shared" si="52"/>
        <v>27.519999999999996</v>
      </c>
      <c r="AG139">
        <f t="shared" si="53"/>
        <v>23.22</v>
      </c>
      <c r="AH139">
        <f t="shared" si="54"/>
        <v>24.919999999999998</v>
      </c>
      <c r="AI139">
        <f t="shared" si="55"/>
        <v>17.5</v>
      </c>
      <c r="AJ139">
        <f t="shared" si="56"/>
        <v>375.27999999999992</v>
      </c>
    </row>
    <row r="140" spans="1:36">
      <c r="A140" s="1">
        <f t="shared" si="42"/>
        <v>40133</v>
      </c>
      <c r="B140">
        <f t="shared" si="43"/>
        <v>25</v>
      </c>
      <c r="C140" t="str">
        <f>VLOOKUP(B140,'treatment structure'!$A$2:$I$65,9,FALSE)</f>
        <v>nil</v>
      </c>
      <c r="D140" t="str">
        <f>VLOOKUP(B140,'treatment structure'!$A$2:$I$65,7,FALSE)</f>
        <v>Sherwood</v>
      </c>
      <c r="E140" t="str">
        <f>VLOOKUP(B140,'treatment structure'!$A$2:$I$65,8,FALSE)</f>
        <v>dry</v>
      </c>
      <c r="F140" t="str">
        <f>VLOOKUP(B140,'treatment structure'!$A$2:$I$65,9,FALSE)</f>
        <v>nil</v>
      </c>
      <c r="G140">
        <f>VLOOKUP(B140,'treatment structure'!$A$2:$I$65,2,FALSE)</f>
        <v>2</v>
      </c>
      <c r="H140">
        <v>1503</v>
      </c>
      <c r="I140">
        <v>7584</v>
      </c>
      <c r="J140">
        <v>21.48</v>
      </c>
      <c r="K140">
        <v>0</v>
      </c>
      <c r="L140">
        <v>573</v>
      </c>
      <c r="M140">
        <v>25</v>
      </c>
      <c r="N140">
        <v>3</v>
      </c>
      <c r="O140">
        <v>9</v>
      </c>
      <c r="P140">
        <v>11</v>
      </c>
      <c r="Q140">
        <v>16</v>
      </c>
      <c r="R140">
        <v>11</v>
      </c>
      <c r="S140">
        <v>6</v>
      </c>
      <c r="T140">
        <v>38.299999999999997</v>
      </c>
      <c r="U140">
        <v>36.299999999999997</v>
      </c>
      <c r="V140">
        <v>33.799999999999997</v>
      </c>
      <c r="W140">
        <v>28.3</v>
      </c>
      <c r="X140">
        <v>35.299999999999997</v>
      </c>
      <c r="Y140">
        <v>34.4</v>
      </c>
      <c r="Z140">
        <v>30.3</v>
      </c>
      <c r="AA140">
        <v>12.8</v>
      </c>
      <c r="AB140">
        <f t="shared" si="48"/>
        <v>31.519999999999996</v>
      </c>
      <c r="AC140">
        <f t="shared" si="49"/>
        <v>29.519999999999996</v>
      </c>
      <c r="AD140">
        <f t="shared" si="50"/>
        <v>27.019999999999996</v>
      </c>
      <c r="AE140">
        <f t="shared" si="51"/>
        <v>21.52</v>
      </c>
      <c r="AF140">
        <f t="shared" si="52"/>
        <v>28.519999999999996</v>
      </c>
      <c r="AG140">
        <f t="shared" si="53"/>
        <v>27.619999999999997</v>
      </c>
      <c r="AH140">
        <f t="shared" si="54"/>
        <v>23.52</v>
      </c>
      <c r="AI140">
        <f t="shared" si="55"/>
        <v>12.8</v>
      </c>
      <c r="AJ140">
        <f t="shared" si="56"/>
        <v>404.08</v>
      </c>
    </row>
    <row r="141" spans="1:36">
      <c r="A141" s="1">
        <f t="shared" si="42"/>
        <v>40133</v>
      </c>
      <c r="B141">
        <f t="shared" si="43"/>
        <v>27</v>
      </c>
      <c r="C141" t="str">
        <f>VLOOKUP(B141,'treatment structure'!$A$2:$I$65,9,FALSE)</f>
        <v>nil</v>
      </c>
      <c r="D141" t="str">
        <f>VLOOKUP(B141,'treatment structure'!$A$2:$I$65,7,FALSE)</f>
        <v>Dash</v>
      </c>
      <c r="E141" t="str">
        <f>VLOOKUP(B141,'treatment structure'!$A$2:$I$65,8,FALSE)</f>
        <v>dry</v>
      </c>
      <c r="F141" t="str">
        <f>VLOOKUP(B141,'treatment structure'!$A$2:$I$65,9,FALSE)</f>
        <v>nil</v>
      </c>
      <c r="G141">
        <f>VLOOKUP(B141,'treatment structure'!$A$2:$I$65,2,FALSE)</f>
        <v>2</v>
      </c>
      <c r="H141">
        <v>1503</v>
      </c>
      <c r="I141">
        <v>7584</v>
      </c>
      <c r="J141">
        <v>21.48</v>
      </c>
      <c r="K141">
        <v>0</v>
      </c>
      <c r="L141">
        <v>572</v>
      </c>
      <c r="M141">
        <v>27</v>
      </c>
      <c r="N141">
        <v>3</v>
      </c>
      <c r="O141">
        <v>9</v>
      </c>
      <c r="P141">
        <v>11</v>
      </c>
      <c r="Q141">
        <v>16</v>
      </c>
      <c r="R141">
        <v>11</v>
      </c>
      <c r="S141">
        <v>14</v>
      </c>
      <c r="T141">
        <v>29.2</v>
      </c>
      <c r="U141">
        <v>31.3</v>
      </c>
      <c r="V141">
        <v>40.799999999999997</v>
      </c>
      <c r="W141">
        <v>36</v>
      </c>
      <c r="X141">
        <v>34.700000000000003</v>
      </c>
      <c r="Y141">
        <v>32.1</v>
      </c>
      <c r="Z141">
        <v>29.1</v>
      </c>
      <c r="AA141">
        <v>15</v>
      </c>
      <c r="AB141">
        <f t="shared" si="48"/>
        <v>22.419999999999998</v>
      </c>
      <c r="AC141">
        <f t="shared" si="49"/>
        <v>24.52</v>
      </c>
      <c r="AD141">
        <f t="shared" si="50"/>
        <v>34.019999999999996</v>
      </c>
      <c r="AE141">
        <f t="shared" si="51"/>
        <v>29.22</v>
      </c>
      <c r="AF141">
        <f t="shared" si="52"/>
        <v>27.92</v>
      </c>
      <c r="AG141">
        <f t="shared" si="53"/>
        <v>25.32</v>
      </c>
      <c r="AH141">
        <f t="shared" si="54"/>
        <v>22.32</v>
      </c>
      <c r="AI141">
        <f t="shared" si="55"/>
        <v>15</v>
      </c>
      <c r="AJ141">
        <f t="shared" si="56"/>
        <v>401.47999999999996</v>
      </c>
    </row>
    <row r="142" spans="1:36">
      <c r="A142" s="1">
        <f t="shared" si="42"/>
        <v>40133</v>
      </c>
      <c r="B142">
        <f t="shared" si="43"/>
        <v>30</v>
      </c>
      <c r="C142" t="str">
        <f>VLOOKUP(B142,'treatment structure'!$A$2:$I$65,9,FALSE)</f>
        <v>nil</v>
      </c>
      <c r="D142" t="str">
        <f>VLOOKUP(B142,'treatment structure'!$A$2:$I$65,7,FALSE)</f>
        <v>Omaka</v>
      </c>
      <c r="E142" t="str">
        <f>VLOOKUP(B142,'treatment structure'!$A$2:$I$65,8,FALSE)</f>
        <v>irr</v>
      </c>
      <c r="F142" t="str">
        <f>VLOOKUP(B142,'treatment structure'!$A$2:$I$65,9,FALSE)</f>
        <v>nil</v>
      </c>
      <c r="G142">
        <f>VLOOKUP(B142,'treatment structure'!$A$2:$I$65,2,FALSE)</f>
        <v>2</v>
      </c>
      <c r="H142">
        <v>1503</v>
      </c>
      <c r="I142">
        <v>7584</v>
      </c>
      <c r="J142">
        <v>21.48</v>
      </c>
      <c r="K142">
        <v>0</v>
      </c>
      <c r="L142">
        <v>571</v>
      </c>
      <c r="M142">
        <v>30</v>
      </c>
      <c r="N142">
        <v>3</v>
      </c>
      <c r="O142">
        <v>9</v>
      </c>
      <c r="P142">
        <v>11</v>
      </c>
      <c r="Q142">
        <v>16</v>
      </c>
      <c r="R142">
        <v>11</v>
      </c>
      <c r="S142">
        <v>23</v>
      </c>
      <c r="T142">
        <v>38.9</v>
      </c>
      <c r="U142">
        <v>33.299999999999997</v>
      </c>
      <c r="V142">
        <v>30.7</v>
      </c>
      <c r="W142">
        <v>23.4</v>
      </c>
      <c r="X142">
        <v>32.700000000000003</v>
      </c>
      <c r="Y142">
        <v>30.9</v>
      </c>
      <c r="Z142">
        <v>28.4</v>
      </c>
      <c r="AA142">
        <v>18.5</v>
      </c>
      <c r="AB142">
        <f t="shared" si="48"/>
        <v>32.119999999999997</v>
      </c>
      <c r="AC142">
        <f t="shared" si="49"/>
        <v>26.519999999999996</v>
      </c>
      <c r="AD142">
        <f t="shared" si="50"/>
        <v>23.919999999999998</v>
      </c>
      <c r="AE142">
        <f t="shared" si="51"/>
        <v>16.619999999999997</v>
      </c>
      <c r="AF142">
        <f t="shared" si="52"/>
        <v>25.92</v>
      </c>
      <c r="AG142">
        <f t="shared" si="53"/>
        <v>24.119999999999997</v>
      </c>
      <c r="AH142">
        <f t="shared" si="54"/>
        <v>21.619999999999997</v>
      </c>
      <c r="AI142">
        <f t="shared" si="55"/>
        <v>18.5</v>
      </c>
      <c r="AJ142">
        <f t="shared" si="56"/>
        <v>378.67999999999995</v>
      </c>
    </row>
    <row r="143" spans="1:36">
      <c r="A143" s="1">
        <f t="shared" si="42"/>
        <v>40133</v>
      </c>
      <c r="B143">
        <f t="shared" si="43"/>
        <v>32</v>
      </c>
      <c r="C143" t="str">
        <f>VLOOKUP(B143,'treatment structure'!$A$2:$I$65,9,FALSE)</f>
        <v>nil</v>
      </c>
      <c r="D143" t="str">
        <f>VLOOKUP(B143,'treatment structure'!$A$2:$I$65,7,FALSE)</f>
        <v>CR125</v>
      </c>
      <c r="E143" t="str">
        <f>VLOOKUP(B143,'treatment structure'!$A$2:$I$65,8,FALSE)</f>
        <v>dry</v>
      </c>
      <c r="F143" t="str">
        <f>VLOOKUP(B143,'treatment structure'!$A$2:$I$65,9,FALSE)</f>
        <v>nil</v>
      </c>
      <c r="G143">
        <f>VLOOKUP(B143,'treatment structure'!$A$2:$I$65,2,FALSE)</f>
        <v>2</v>
      </c>
      <c r="H143">
        <v>1503</v>
      </c>
      <c r="I143">
        <v>7584</v>
      </c>
      <c r="J143">
        <v>21.48</v>
      </c>
      <c r="K143">
        <v>0</v>
      </c>
      <c r="L143">
        <v>570</v>
      </c>
      <c r="M143">
        <v>32</v>
      </c>
      <c r="N143">
        <v>3</v>
      </c>
      <c r="O143">
        <v>9</v>
      </c>
      <c r="P143">
        <v>11</v>
      </c>
      <c r="Q143">
        <v>16</v>
      </c>
      <c r="R143">
        <v>11</v>
      </c>
      <c r="S143">
        <v>31</v>
      </c>
      <c r="T143">
        <v>41.7</v>
      </c>
      <c r="U143">
        <v>38.299999999999997</v>
      </c>
      <c r="V143">
        <v>35.9</v>
      </c>
      <c r="W143">
        <v>34.799999999999997</v>
      </c>
      <c r="X143">
        <v>30.6</v>
      </c>
      <c r="Y143">
        <v>33.299999999999997</v>
      </c>
      <c r="Z143">
        <v>28.4</v>
      </c>
      <c r="AA143">
        <v>9.9</v>
      </c>
      <c r="AB143">
        <f t="shared" si="48"/>
        <v>34.92</v>
      </c>
      <c r="AC143">
        <f t="shared" si="49"/>
        <v>31.519999999999996</v>
      </c>
      <c r="AD143">
        <f t="shared" si="50"/>
        <v>29.119999999999997</v>
      </c>
      <c r="AE143">
        <f t="shared" si="51"/>
        <v>28.019999999999996</v>
      </c>
      <c r="AF143">
        <f t="shared" si="52"/>
        <v>23.82</v>
      </c>
      <c r="AG143">
        <f t="shared" si="53"/>
        <v>26.519999999999996</v>
      </c>
      <c r="AH143">
        <f t="shared" si="54"/>
        <v>21.619999999999997</v>
      </c>
      <c r="AI143">
        <f t="shared" si="55"/>
        <v>9.9</v>
      </c>
      <c r="AJ143">
        <f t="shared" si="56"/>
        <v>410.88000000000005</v>
      </c>
    </row>
    <row r="144" spans="1:36">
      <c r="A144" s="1">
        <f t="shared" si="42"/>
        <v>40133</v>
      </c>
      <c r="B144">
        <f t="shared" si="43"/>
        <v>34</v>
      </c>
      <c r="C144" t="str">
        <f>VLOOKUP(B144,'treatment structure'!$A$2:$I$65,9,FALSE)</f>
        <v>nil</v>
      </c>
      <c r="D144" t="str">
        <f>VLOOKUP(B144,'treatment structure'!$A$2:$I$65,7,FALSE)</f>
        <v>CR125</v>
      </c>
      <c r="E144" t="str">
        <f>VLOOKUP(B144,'treatment structure'!$A$2:$I$65,8,FALSE)</f>
        <v>irr</v>
      </c>
      <c r="F144" t="str">
        <f>VLOOKUP(B144,'treatment structure'!$A$2:$I$65,9,FALSE)</f>
        <v>nil</v>
      </c>
      <c r="G144">
        <f>VLOOKUP(B144,'treatment structure'!$A$2:$I$65,2,FALSE)</f>
        <v>3</v>
      </c>
      <c r="H144">
        <v>1503</v>
      </c>
      <c r="I144">
        <v>7584</v>
      </c>
      <c r="J144">
        <v>21.48</v>
      </c>
      <c r="K144">
        <v>0</v>
      </c>
      <c r="L144">
        <v>569</v>
      </c>
      <c r="M144">
        <v>34</v>
      </c>
      <c r="N144">
        <v>3</v>
      </c>
      <c r="O144">
        <v>9</v>
      </c>
      <c r="P144">
        <v>11</v>
      </c>
      <c r="Q144">
        <v>16</v>
      </c>
      <c r="R144">
        <v>13</v>
      </c>
      <c r="S144">
        <v>12</v>
      </c>
      <c r="T144">
        <v>41.1</v>
      </c>
      <c r="U144">
        <v>33.700000000000003</v>
      </c>
      <c r="V144">
        <v>30.6</v>
      </c>
      <c r="W144">
        <v>36.799999999999997</v>
      </c>
      <c r="X144">
        <v>29.1</v>
      </c>
      <c r="Y144">
        <v>30.1</v>
      </c>
      <c r="Z144">
        <v>29.7</v>
      </c>
      <c r="AA144">
        <v>23.9</v>
      </c>
      <c r="AB144">
        <f t="shared" si="48"/>
        <v>34.32</v>
      </c>
      <c r="AC144">
        <f t="shared" si="49"/>
        <v>26.92</v>
      </c>
      <c r="AD144">
        <f t="shared" si="50"/>
        <v>23.82</v>
      </c>
      <c r="AE144">
        <f t="shared" si="51"/>
        <v>30.019999999999996</v>
      </c>
      <c r="AF144">
        <f t="shared" si="52"/>
        <v>22.32</v>
      </c>
      <c r="AG144">
        <f t="shared" si="53"/>
        <v>23.32</v>
      </c>
      <c r="AH144">
        <f t="shared" si="54"/>
        <v>22.919999999999998</v>
      </c>
      <c r="AI144">
        <f t="shared" si="55"/>
        <v>23.9</v>
      </c>
      <c r="AJ144">
        <f t="shared" si="56"/>
        <v>415.08</v>
      </c>
    </row>
    <row r="145" spans="1:36">
      <c r="A145" s="1">
        <f t="shared" si="42"/>
        <v>40133</v>
      </c>
      <c r="B145">
        <f t="shared" si="43"/>
        <v>35</v>
      </c>
      <c r="C145" t="str">
        <f>VLOOKUP(B145,'treatment structure'!$A$2:$I$65,9,FALSE)</f>
        <v>nil</v>
      </c>
      <c r="D145" t="str">
        <f>VLOOKUP(B145,'treatment structure'!$A$2:$I$65,7,FALSE)</f>
        <v>Omaka</v>
      </c>
      <c r="E145" t="str">
        <f>VLOOKUP(B145,'treatment structure'!$A$2:$I$65,8,FALSE)</f>
        <v>dry</v>
      </c>
      <c r="F145" t="str">
        <f>VLOOKUP(B145,'treatment structure'!$A$2:$I$65,9,FALSE)</f>
        <v>nil</v>
      </c>
      <c r="G145">
        <f>VLOOKUP(B145,'treatment structure'!$A$2:$I$65,2,FALSE)</f>
        <v>3</v>
      </c>
      <c r="H145">
        <v>1503</v>
      </c>
      <c r="I145">
        <v>7584</v>
      </c>
      <c r="J145">
        <v>21.48</v>
      </c>
      <c r="K145">
        <v>0</v>
      </c>
      <c r="L145">
        <v>568</v>
      </c>
      <c r="M145">
        <v>35</v>
      </c>
      <c r="N145">
        <v>3</v>
      </c>
      <c r="O145">
        <v>9</v>
      </c>
      <c r="P145">
        <v>11</v>
      </c>
      <c r="Q145">
        <v>16</v>
      </c>
      <c r="R145">
        <v>13</v>
      </c>
      <c r="S145">
        <v>20</v>
      </c>
      <c r="T145">
        <v>35.5</v>
      </c>
      <c r="U145">
        <v>29.5</v>
      </c>
      <c r="V145">
        <v>36.4</v>
      </c>
      <c r="W145">
        <v>35.4</v>
      </c>
      <c r="X145">
        <v>33.9</v>
      </c>
      <c r="Y145">
        <v>31.1</v>
      </c>
      <c r="Z145">
        <v>27.1</v>
      </c>
      <c r="AA145">
        <v>15.1</v>
      </c>
      <c r="AB145">
        <f t="shared" si="48"/>
        <v>28.72</v>
      </c>
      <c r="AC145">
        <f t="shared" si="49"/>
        <v>22.72</v>
      </c>
      <c r="AD145">
        <f t="shared" si="50"/>
        <v>29.619999999999997</v>
      </c>
      <c r="AE145">
        <f t="shared" si="51"/>
        <v>28.619999999999997</v>
      </c>
      <c r="AF145">
        <f t="shared" si="52"/>
        <v>27.119999999999997</v>
      </c>
      <c r="AG145">
        <f t="shared" si="53"/>
        <v>24.32</v>
      </c>
      <c r="AH145">
        <f t="shared" si="54"/>
        <v>20.32</v>
      </c>
      <c r="AI145">
        <f t="shared" si="55"/>
        <v>15.1</v>
      </c>
      <c r="AJ145">
        <f t="shared" si="56"/>
        <v>393.08</v>
      </c>
    </row>
    <row r="146" spans="1:36">
      <c r="A146" s="1">
        <f t="shared" si="42"/>
        <v>40133</v>
      </c>
      <c r="B146">
        <f t="shared" si="43"/>
        <v>38</v>
      </c>
      <c r="C146" t="str">
        <f>VLOOKUP(B146,'treatment structure'!$A$2:$I$65,9,FALSE)</f>
        <v>nil</v>
      </c>
      <c r="D146" t="str">
        <f>VLOOKUP(B146,'treatment structure'!$A$2:$I$65,7,FALSE)</f>
        <v>Omaka</v>
      </c>
      <c r="E146" t="str">
        <f>VLOOKUP(B146,'treatment structure'!$A$2:$I$65,8,FALSE)</f>
        <v>irr</v>
      </c>
      <c r="F146" t="str">
        <f>VLOOKUP(B146,'treatment structure'!$A$2:$I$65,9,FALSE)</f>
        <v>nil</v>
      </c>
      <c r="G146">
        <f>VLOOKUP(B146,'treatment structure'!$A$2:$I$65,2,FALSE)</f>
        <v>3</v>
      </c>
      <c r="H146">
        <v>1503</v>
      </c>
      <c r="I146">
        <v>7584</v>
      </c>
      <c r="J146">
        <v>21.48</v>
      </c>
      <c r="K146">
        <v>0</v>
      </c>
      <c r="L146">
        <v>567</v>
      </c>
      <c r="M146">
        <v>38</v>
      </c>
      <c r="N146">
        <v>3</v>
      </c>
      <c r="O146">
        <v>9</v>
      </c>
      <c r="P146">
        <v>11</v>
      </c>
      <c r="Q146">
        <v>16</v>
      </c>
      <c r="R146">
        <v>13</v>
      </c>
      <c r="S146">
        <v>20</v>
      </c>
      <c r="T146">
        <v>24</v>
      </c>
      <c r="U146">
        <v>25.9</v>
      </c>
      <c r="V146">
        <v>40.4</v>
      </c>
      <c r="W146">
        <v>35.200000000000003</v>
      </c>
      <c r="X146">
        <v>36.1</v>
      </c>
      <c r="Y146">
        <v>33.5</v>
      </c>
      <c r="Z146">
        <v>31.9</v>
      </c>
      <c r="AA146">
        <v>22.2</v>
      </c>
      <c r="AB146">
        <f t="shared" si="48"/>
        <v>17.22</v>
      </c>
      <c r="AC146">
        <f t="shared" si="49"/>
        <v>19.119999999999997</v>
      </c>
      <c r="AD146">
        <f t="shared" si="50"/>
        <v>33.619999999999997</v>
      </c>
      <c r="AE146">
        <f t="shared" si="51"/>
        <v>28.42</v>
      </c>
      <c r="AF146">
        <f t="shared" si="52"/>
        <v>29.32</v>
      </c>
      <c r="AG146">
        <f t="shared" si="53"/>
        <v>26.72</v>
      </c>
      <c r="AH146">
        <f t="shared" si="54"/>
        <v>25.119999999999997</v>
      </c>
      <c r="AI146">
        <f t="shared" si="55"/>
        <v>22.2</v>
      </c>
      <c r="AJ146">
        <f t="shared" si="56"/>
        <v>403.47999999999996</v>
      </c>
    </row>
    <row r="147" spans="1:36">
      <c r="A147" s="1">
        <f t="shared" si="42"/>
        <v>40133</v>
      </c>
      <c r="B147">
        <f t="shared" si="43"/>
        <v>39</v>
      </c>
      <c r="C147" t="str">
        <f>VLOOKUP(B147,'treatment structure'!$A$2:$I$65,9,FALSE)</f>
        <v>nil</v>
      </c>
      <c r="D147" t="str">
        <f>VLOOKUP(B147,'treatment structure'!$A$2:$I$65,7,FALSE)</f>
        <v>Sherwood</v>
      </c>
      <c r="E147" t="str">
        <f>VLOOKUP(B147,'treatment structure'!$A$2:$I$65,8,FALSE)</f>
        <v>dry</v>
      </c>
      <c r="F147" t="str">
        <f>VLOOKUP(B147,'treatment structure'!$A$2:$I$65,9,FALSE)</f>
        <v>nil</v>
      </c>
      <c r="G147">
        <f>VLOOKUP(B147,'treatment structure'!$A$2:$I$65,2,FALSE)</f>
        <v>3</v>
      </c>
      <c r="H147">
        <v>1503</v>
      </c>
      <c r="I147">
        <v>7584</v>
      </c>
      <c r="J147">
        <v>21.48</v>
      </c>
      <c r="K147">
        <v>0</v>
      </c>
      <c r="L147">
        <v>566</v>
      </c>
      <c r="M147">
        <v>39</v>
      </c>
      <c r="N147">
        <v>3</v>
      </c>
      <c r="O147">
        <v>9</v>
      </c>
      <c r="P147">
        <v>11</v>
      </c>
      <c r="Q147">
        <v>16</v>
      </c>
      <c r="R147">
        <v>13</v>
      </c>
      <c r="S147">
        <v>35</v>
      </c>
      <c r="T147">
        <v>24.9</v>
      </c>
      <c r="U147">
        <v>28.6</v>
      </c>
      <c r="V147">
        <v>40.6</v>
      </c>
      <c r="W147">
        <v>27.6</v>
      </c>
      <c r="X147">
        <v>35</v>
      </c>
      <c r="Y147">
        <v>33.299999999999997</v>
      </c>
      <c r="Z147">
        <v>28.6</v>
      </c>
      <c r="AA147">
        <v>19.600000000000001</v>
      </c>
      <c r="AB147">
        <f t="shared" si="48"/>
        <v>18.119999999999997</v>
      </c>
      <c r="AC147">
        <f t="shared" si="49"/>
        <v>21.82</v>
      </c>
      <c r="AD147">
        <f t="shared" si="50"/>
        <v>33.82</v>
      </c>
      <c r="AE147">
        <f t="shared" si="51"/>
        <v>20.82</v>
      </c>
      <c r="AF147">
        <f t="shared" si="52"/>
        <v>28.22</v>
      </c>
      <c r="AG147">
        <f t="shared" si="53"/>
        <v>26.519999999999996</v>
      </c>
      <c r="AH147">
        <f t="shared" si="54"/>
        <v>21.82</v>
      </c>
      <c r="AI147">
        <f t="shared" si="55"/>
        <v>19.600000000000001</v>
      </c>
      <c r="AJ147">
        <f t="shared" si="56"/>
        <v>381.47999999999996</v>
      </c>
    </row>
    <row r="148" spans="1:36">
      <c r="A148" s="1">
        <f t="shared" si="42"/>
        <v>40133</v>
      </c>
      <c r="B148">
        <f t="shared" si="43"/>
        <v>42</v>
      </c>
      <c r="C148" t="str">
        <f>VLOOKUP(B148,'treatment structure'!$A$2:$I$65,9,FALSE)</f>
        <v>nil</v>
      </c>
      <c r="D148" t="str">
        <f>VLOOKUP(B148,'treatment structure'!$A$2:$I$65,7,FALSE)</f>
        <v>Sherwood</v>
      </c>
      <c r="E148" t="str">
        <f>VLOOKUP(B148,'treatment structure'!$A$2:$I$65,8,FALSE)</f>
        <v>irr</v>
      </c>
      <c r="F148" t="str">
        <f>VLOOKUP(B148,'treatment structure'!$A$2:$I$65,9,FALSE)</f>
        <v>nil</v>
      </c>
      <c r="G148">
        <f>VLOOKUP(B148,'treatment structure'!$A$2:$I$65,2,FALSE)</f>
        <v>3</v>
      </c>
      <c r="H148">
        <v>1503</v>
      </c>
      <c r="I148">
        <v>7584</v>
      </c>
      <c r="J148">
        <v>21.48</v>
      </c>
      <c r="K148">
        <v>0</v>
      </c>
      <c r="L148">
        <v>565</v>
      </c>
      <c r="M148">
        <v>42</v>
      </c>
      <c r="N148">
        <v>3</v>
      </c>
      <c r="O148">
        <v>9</v>
      </c>
      <c r="P148">
        <v>11</v>
      </c>
      <c r="Q148">
        <v>16</v>
      </c>
      <c r="R148">
        <v>13</v>
      </c>
      <c r="S148">
        <v>43</v>
      </c>
      <c r="T148">
        <v>37.200000000000003</v>
      </c>
      <c r="U148">
        <v>34.5</v>
      </c>
      <c r="V148">
        <v>37.9</v>
      </c>
      <c r="W148">
        <v>28.2</v>
      </c>
      <c r="X148">
        <v>36.200000000000003</v>
      </c>
      <c r="Y148">
        <v>31.1</v>
      </c>
      <c r="Z148">
        <v>30.3</v>
      </c>
      <c r="AA148">
        <v>20.6</v>
      </c>
      <c r="AB148">
        <f t="shared" si="48"/>
        <v>30.42</v>
      </c>
      <c r="AC148">
        <f t="shared" si="49"/>
        <v>27.72</v>
      </c>
      <c r="AD148">
        <f t="shared" si="50"/>
        <v>31.119999999999997</v>
      </c>
      <c r="AE148">
        <f t="shared" si="51"/>
        <v>21.419999999999998</v>
      </c>
      <c r="AF148">
        <f t="shared" si="52"/>
        <v>29.42</v>
      </c>
      <c r="AG148">
        <f t="shared" si="53"/>
        <v>24.32</v>
      </c>
      <c r="AH148">
        <f t="shared" si="54"/>
        <v>23.52</v>
      </c>
      <c r="AI148">
        <f t="shared" si="55"/>
        <v>20.6</v>
      </c>
      <c r="AJ148">
        <f t="shared" si="56"/>
        <v>417.08</v>
      </c>
    </row>
    <row r="149" spans="1:36">
      <c r="A149" s="1">
        <f t="shared" si="42"/>
        <v>40133</v>
      </c>
      <c r="B149">
        <f t="shared" si="43"/>
        <v>44</v>
      </c>
      <c r="C149" t="str">
        <f>VLOOKUP(B149,'treatment structure'!$A$2:$I$65,9,FALSE)</f>
        <v>nil</v>
      </c>
      <c r="D149" t="str">
        <f>VLOOKUP(B149,'treatment structure'!$A$2:$I$65,7,FALSE)</f>
        <v>Dash</v>
      </c>
      <c r="E149" t="str">
        <f>VLOOKUP(B149,'treatment structure'!$A$2:$I$65,8,FALSE)</f>
        <v>irr</v>
      </c>
      <c r="F149" t="str">
        <f>VLOOKUP(B149,'treatment structure'!$A$2:$I$65,9,FALSE)</f>
        <v>nil</v>
      </c>
      <c r="G149">
        <f>VLOOKUP(B149,'treatment structure'!$A$2:$I$65,2,FALSE)</f>
        <v>3</v>
      </c>
      <c r="H149">
        <v>1503</v>
      </c>
      <c r="I149">
        <v>7584</v>
      </c>
      <c r="J149">
        <v>21.48</v>
      </c>
      <c r="K149">
        <v>0</v>
      </c>
      <c r="L149">
        <v>564</v>
      </c>
      <c r="M149">
        <v>44</v>
      </c>
      <c r="N149">
        <v>3</v>
      </c>
      <c r="O149">
        <v>9</v>
      </c>
      <c r="P149">
        <v>11</v>
      </c>
      <c r="Q149">
        <v>16</v>
      </c>
      <c r="R149">
        <v>13</v>
      </c>
      <c r="S149">
        <v>50</v>
      </c>
      <c r="T149">
        <v>22.3</v>
      </c>
      <c r="U149">
        <v>33.4</v>
      </c>
      <c r="V149">
        <v>27.6</v>
      </c>
      <c r="W149">
        <v>33.1</v>
      </c>
      <c r="X149">
        <v>37.5</v>
      </c>
      <c r="Y149">
        <v>32.9</v>
      </c>
      <c r="Z149">
        <v>31.9</v>
      </c>
      <c r="AA149">
        <v>18.100000000000001</v>
      </c>
      <c r="AB149">
        <f t="shared" si="48"/>
        <v>15.52</v>
      </c>
      <c r="AC149">
        <f t="shared" si="49"/>
        <v>26.619999999999997</v>
      </c>
      <c r="AD149">
        <f t="shared" si="50"/>
        <v>20.82</v>
      </c>
      <c r="AE149">
        <f t="shared" si="51"/>
        <v>26.32</v>
      </c>
      <c r="AF149">
        <f t="shared" si="52"/>
        <v>30.72</v>
      </c>
      <c r="AG149">
        <f t="shared" si="53"/>
        <v>26.119999999999997</v>
      </c>
      <c r="AH149">
        <f t="shared" si="54"/>
        <v>25.119999999999997</v>
      </c>
      <c r="AI149">
        <f t="shared" si="55"/>
        <v>18.100000000000001</v>
      </c>
      <c r="AJ149">
        <f t="shared" si="56"/>
        <v>378.68</v>
      </c>
    </row>
    <row r="150" spans="1:36">
      <c r="A150" s="1">
        <f t="shared" si="42"/>
        <v>40133</v>
      </c>
      <c r="B150">
        <f t="shared" si="43"/>
        <v>46</v>
      </c>
      <c r="C150" t="str">
        <f>VLOOKUP(B150,'treatment structure'!$A$2:$I$65,9,FALSE)</f>
        <v>nil</v>
      </c>
      <c r="D150" t="str">
        <f>VLOOKUP(B150,'treatment structure'!$A$2:$I$65,7,FALSE)</f>
        <v>CR125</v>
      </c>
      <c r="E150" t="str">
        <f>VLOOKUP(B150,'treatment structure'!$A$2:$I$65,8,FALSE)</f>
        <v>dry</v>
      </c>
      <c r="F150" t="str">
        <f>VLOOKUP(B150,'treatment structure'!$A$2:$I$65,9,FALSE)</f>
        <v>nil</v>
      </c>
      <c r="G150">
        <f>VLOOKUP(B150,'treatment structure'!$A$2:$I$65,2,FALSE)</f>
        <v>3</v>
      </c>
      <c r="H150">
        <v>1503</v>
      </c>
      <c r="I150">
        <v>7584</v>
      </c>
      <c r="J150">
        <v>21.48</v>
      </c>
      <c r="K150">
        <v>0</v>
      </c>
      <c r="L150">
        <v>563</v>
      </c>
      <c r="M150">
        <v>46</v>
      </c>
      <c r="N150">
        <v>3</v>
      </c>
      <c r="O150">
        <v>9</v>
      </c>
      <c r="P150">
        <v>11</v>
      </c>
      <c r="Q150">
        <v>16</v>
      </c>
      <c r="R150">
        <v>14</v>
      </c>
      <c r="S150">
        <v>6</v>
      </c>
      <c r="T150">
        <v>43.1</v>
      </c>
      <c r="U150">
        <v>34.200000000000003</v>
      </c>
      <c r="V150">
        <v>36.1</v>
      </c>
      <c r="W150">
        <v>37.4</v>
      </c>
      <c r="X150">
        <v>32.799999999999997</v>
      </c>
      <c r="Y150">
        <v>29.4</v>
      </c>
      <c r="Z150">
        <v>28.5</v>
      </c>
      <c r="AA150">
        <v>16.100000000000001</v>
      </c>
      <c r="AB150">
        <f t="shared" si="48"/>
        <v>36.32</v>
      </c>
      <c r="AC150">
        <f t="shared" si="49"/>
        <v>27.42</v>
      </c>
      <c r="AD150">
        <f t="shared" si="50"/>
        <v>29.32</v>
      </c>
      <c r="AE150">
        <f t="shared" si="51"/>
        <v>30.619999999999997</v>
      </c>
      <c r="AF150">
        <f t="shared" si="52"/>
        <v>26.019999999999996</v>
      </c>
      <c r="AG150">
        <f t="shared" si="53"/>
        <v>22.619999999999997</v>
      </c>
      <c r="AH150">
        <f t="shared" si="54"/>
        <v>21.72</v>
      </c>
      <c r="AI150">
        <f t="shared" si="55"/>
        <v>16.100000000000001</v>
      </c>
      <c r="AJ150">
        <f t="shared" si="56"/>
        <v>420.28</v>
      </c>
    </row>
    <row r="151" spans="1:36">
      <c r="A151" s="1">
        <f t="shared" si="42"/>
        <v>40133</v>
      </c>
      <c r="B151">
        <f t="shared" si="43"/>
        <v>48</v>
      </c>
      <c r="C151" t="str">
        <f>VLOOKUP(B151,'treatment structure'!$A$2:$I$65,9,FALSE)</f>
        <v>nil</v>
      </c>
      <c r="D151" t="str">
        <f>VLOOKUP(B151,'treatment structure'!$A$2:$I$65,7,FALSE)</f>
        <v>Dash</v>
      </c>
      <c r="E151" t="str">
        <f>VLOOKUP(B151,'treatment structure'!$A$2:$I$65,8,FALSE)</f>
        <v>dry</v>
      </c>
      <c r="F151" t="str">
        <f>VLOOKUP(B151,'treatment structure'!$A$2:$I$65,9,FALSE)</f>
        <v>nil</v>
      </c>
      <c r="G151">
        <f>VLOOKUP(B151,'treatment structure'!$A$2:$I$65,2,FALSE)</f>
        <v>3</v>
      </c>
      <c r="H151">
        <v>1503</v>
      </c>
      <c r="I151">
        <v>7584</v>
      </c>
      <c r="J151">
        <v>21.48</v>
      </c>
      <c r="K151">
        <v>0</v>
      </c>
      <c r="L151">
        <v>562</v>
      </c>
      <c r="M151">
        <v>48</v>
      </c>
      <c r="N151">
        <v>3</v>
      </c>
      <c r="O151">
        <v>9</v>
      </c>
      <c r="P151">
        <v>11</v>
      </c>
      <c r="Q151">
        <v>16</v>
      </c>
      <c r="R151">
        <v>14</v>
      </c>
      <c r="S151">
        <v>14</v>
      </c>
      <c r="T151">
        <v>31.8</v>
      </c>
      <c r="U151">
        <v>34.299999999999997</v>
      </c>
      <c r="V151">
        <v>40</v>
      </c>
      <c r="W151">
        <v>39.4</v>
      </c>
      <c r="X151">
        <v>29.8</v>
      </c>
      <c r="Y151">
        <v>30.2</v>
      </c>
      <c r="Z151">
        <v>29</v>
      </c>
      <c r="AA151">
        <v>18.3</v>
      </c>
      <c r="AB151">
        <f t="shared" si="48"/>
        <v>25.02</v>
      </c>
      <c r="AC151">
        <f t="shared" si="49"/>
        <v>27.519999999999996</v>
      </c>
      <c r="AD151">
        <f t="shared" si="50"/>
        <v>33.22</v>
      </c>
      <c r="AE151">
        <f t="shared" si="51"/>
        <v>32.619999999999997</v>
      </c>
      <c r="AF151">
        <f t="shared" si="52"/>
        <v>23.02</v>
      </c>
      <c r="AG151">
        <f t="shared" si="53"/>
        <v>23.419999999999998</v>
      </c>
      <c r="AH151">
        <f t="shared" si="54"/>
        <v>22.22</v>
      </c>
      <c r="AI151">
        <f t="shared" si="55"/>
        <v>18.3</v>
      </c>
      <c r="AJ151">
        <f t="shared" si="56"/>
        <v>410.68</v>
      </c>
    </row>
    <row r="152" spans="1:36">
      <c r="A152" s="1">
        <f t="shared" si="42"/>
        <v>40133</v>
      </c>
      <c r="B152">
        <f t="shared" si="43"/>
        <v>50</v>
      </c>
      <c r="C152" t="str">
        <f>VLOOKUP(B152,'treatment structure'!$A$2:$I$65,9,FALSE)</f>
        <v>nil</v>
      </c>
      <c r="D152" t="str">
        <f>VLOOKUP(B152,'treatment structure'!$A$2:$I$65,7,FALSE)</f>
        <v>Sherwood</v>
      </c>
      <c r="E152" t="str">
        <f>VLOOKUP(B152,'treatment structure'!$A$2:$I$65,8,FALSE)</f>
        <v>dry</v>
      </c>
      <c r="F152" t="str">
        <f>VLOOKUP(B152,'treatment structure'!$A$2:$I$65,9,FALSE)</f>
        <v>nil</v>
      </c>
      <c r="G152">
        <f>VLOOKUP(B152,'treatment structure'!$A$2:$I$65,2,FALSE)</f>
        <v>4</v>
      </c>
      <c r="H152">
        <v>1503</v>
      </c>
      <c r="I152">
        <v>7584</v>
      </c>
      <c r="J152">
        <v>21.48</v>
      </c>
      <c r="K152">
        <v>0</v>
      </c>
      <c r="L152">
        <v>561</v>
      </c>
      <c r="M152">
        <v>50</v>
      </c>
      <c r="N152">
        <v>3</v>
      </c>
      <c r="O152">
        <v>9</v>
      </c>
      <c r="P152">
        <v>11</v>
      </c>
      <c r="Q152">
        <v>16</v>
      </c>
      <c r="R152">
        <v>14</v>
      </c>
      <c r="S152">
        <v>24</v>
      </c>
      <c r="T152">
        <v>41.8</v>
      </c>
      <c r="U152">
        <v>33.299999999999997</v>
      </c>
      <c r="V152">
        <v>33.700000000000003</v>
      </c>
      <c r="W152">
        <v>37</v>
      </c>
      <c r="X152">
        <v>31.9</v>
      </c>
      <c r="Y152">
        <v>32.200000000000003</v>
      </c>
      <c r="Z152">
        <v>28.2</v>
      </c>
      <c r="AA152">
        <v>14.9</v>
      </c>
      <c r="AB152">
        <f t="shared" si="48"/>
        <v>35.019999999999996</v>
      </c>
      <c r="AC152">
        <f t="shared" si="49"/>
        <v>26.519999999999996</v>
      </c>
      <c r="AD152">
        <f t="shared" si="50"/>
        <v>26.92</v>
      </c>
      <c r="AE152">
        <f t="shared" si="51"/>
        <v>30.22</v>
      </c>
      <c r="AF152">
        <f t="shared" si="52"/>
        <v>25.119999999999997</v>
      </c>
      <c r="AG152">
        <f t="shared" si="53"/>
        <v>25.42</v>
      </c>
      <c r="AH152">
        <f t="shared" si="54"/>
        <v>21.419999999999998</v>
      </c>
      <c r="AI152">
        <f t="shared" si="55"/>
        <v>14.9</v>
      </c>
      <c r="AJ152">
        <f t="shared" si="56"/>
        <v>411.07999999999993</v>
      </c>
    </row>
    <row r="153" spans="1:36">
      <c r="A153" s="1">
        <f t="shared" si="42"/>
        <v>40133</v>
      </c>
      <c r="B153">
        <f t="shared" si="43"/>
        <v>52</v>
      </c>
      <c r="C153" t="str">
        <f>VLOOKUP(B153,'treatment structure'!$A$2:$I$65,9,FALSE)</f>
        <v>nil</v>
      </c>
      <c r="D153" t="str">
        <f>VLOOKUP(B153,'treatment structure'!$A$2:$I$65,7,FALSE)</f>
        <v>Dash</v>
      </c>
      <c r="E153" t="str">
        <f>VLOOKUP(B153,'treatment structure'!$A$2:$I$65,8,FALSE)</f>
        <v>irr</v>
      </c>
      <c r="F153" t="str">
        <f>VLOOKUP(B153,'treatment structure'!$A$2:$I$65,9,FALSE)</f>
        <v>nil</v>
      </c>
      <c r="G153">
        <f>VLOOKUP(B153,'treatment structure'!$A$2:$I$65,2,FALSE)</f>
        <v>4</v>
      </c>
      <c r="H153">
        <v>1503</v>
      </c>
      <c r="I153">
        <v>7584</v>
      </c>
      <c r="J153">
        <v>21.48</v>
      </c>
      <c r="K153">
        <v>0</v>
      </c>
      <c r="L153">
        <v>560</v>
      </c>
      <c r="M153">
        <v>52</v>
      </c>
      <c r="N153">
        <v>3</v>
      </c>
      <c r="O153">
        <v>9</v>
      </c>
      <c r="P153">
        <v>11</v>
      </c>
      <c r="Q153">
        <v>16</v>
      </c>
      <c r="R153">
        <v>14</v>
      </c>
      <c r="S153">
        <v>32</v>
      </c>
      <c r="T153">
        <v>26</v>
      </c>
      <c r="U153">
        <v>34.200000000000003</v>
      </c>
      <c r="V153">
        <v>36.200000000000003</v>
      </c>
      <c r="W153">
        <v>38.299999999999997</v>
      </c>
      <c r="X153">
        <v>32.4</v>
      </c>
      <c r="Y153">
        <v>28.1</v>
      </c>
      <c r="Z153">
        <v>30.3</v>
      </c>
      <c r="AA153">
        <v>20.2</v>
      </c>
      <c r="AB153">
        <f t="shared" si="48"/>
        <v>19.22</v>
      </c>
      <c r="AC153">
        <f t="shared" si="49"/>
        <v>27.42</v>
      </c>
      <c r="AD153">
        <f t="shared" si="50"/>
        <v>29.42</v>
      </c>
      <c r="AE153">
        <f t="shared" si="51"/>
        <v>31.519999999999996</v>
      </c>
      <c r="AF153">
        <f t="shared" si="52"/>
        <v>25.619999999999997</v>
      </c>
      <c r="AG153">
        <f t="shared" si="53"/>
        <v>21.32</v>
      </c>
      <c r="AH153">
        <f t="shared" si="54"/>
        <v>23.52</v>
      </c>
      <c r="AI153">
        <f t="shared" si="55"/>
        <v>20.2</v>
      </c>
      <c r="AJ153">
        <f t="shared" si="56"/>
        <v>396.47999999999996</v>
      </c>
    </row>
    <row r="154" spans="1:36">
      <c r="A154" s="1">
        <f t="shared" si="42"/>
        <v>40133</v>
      </c>
      <c r="B154">
        <f t="shared" si="43"/>
        <v>54</v>
      </c>
      <c r="C154" t="str">
        <f>VLOOKUP(B154,'treatment structure'!$A$2:$I$65,9,FALSE)</f>
        <v>nil</v>
      </c>
      <c r="D154" t="str">
        <f>VLOOKUP(B154,'treatment structure'!$A$2:$I$65,7,FALSE)</f>
        <v>Sherwood</v>
      </c>
      <c r="E154" t="str">
        <f>VLOOKUP(B154,'treatment structure'!$A$2:$I$65,8,FALSE)</f>
        <v>irr</v>
      </c>
      <c r="F154" t="str">
        <f>VLOOKUP(B154,'treatment structure'!$A$2:$I$65,9,FALSE)</f>
        <v>nil</v>
      </c>
      <c r="G154">
        <f>VLOOKUP(B154,'treatment structure'!$A$2:$I$65,2,FALSE)</f>
        <v>4</v>
      </c>
      <c r="H154">
        <v>1503</v>
      </c>
      <c r="I154">
        <v>7584</v>
      </c>
      <c r="J154">
        <v>21.48</v>
      </c>
      <c r="K154">
        <v>0</v>
      </c>
      <c r="L154">
        <v>559</v>
      </c>
      <c r="M154">
        <v>54</v>
      </c>
      <c r="N154">
        <v>3</v>
      </c>
      <c r="O154">
        <v>9</v>
      </c>
      <c r="P154">
        <v>11</v>
      </c>
      <c r="Q154">
        <v>16</v>
      </c>
      <c r="R154">
        <v>14</v>
      </c>
      <c r="S154">
        <v>40</v>
      </c>
      <c r="T154">
        <v>26</v>
      </c>
      <c r="U154">
        <v>24.4</v>
      </c>
      <c r="V154">
        <v>33.200000000000003</v>
      </c>
      <c r="W154">
        <v>39.4</v>
      </c>
      <c r="X154">
        <v>38</v>
      </c>
      <c r="Y154">
        <v>33.6</v>
      </c>
      <c r="Z154">
        <v>30.4</v>
      </c>
      <c r="AA154">
        <v>24.4</v>
      </c>
      <c r="AB154">
        <f t="shared" si="48"/>
        <v>19.22</v>
      </c>
      <c r="AC154">
        <f t="shared" si="49"/>
        <v>17.619999999999997</v>
      </c>
      <c r="AD154">
        <f t="shared" si="50"/>
        <v>26.42</v>
      </c>
      <c r="AE154">
        <f t="shared" si="51"/>
        <v>32.619999999999997</v>
      </c>
      <c r="AF154">
        <f t="shared" si="52"/>
        <v>31.22</v>
      </c>
      <c r="AG154">
        <f t="shared" si="53"/>
        <v>26.82</v>
      </c>
      <c r="AH154">
        <f t="shared" si="54"/>
        <v>23.619999999999997</v>
      </c>
      <c r="AI154">
        <f t="shared" si="55"/>
        <v>24.4</v>
      </c>
      <c r="AJ154">
        <f t="shared" si="56"/>
        <v>403.88</v>
      </c>
    </row>
    <row r="155" spans="1:36">
      <c r="A155" s="1">
        <f t="shared" si="42"/>
        <v>40133</v>
      </c>
      <c r="B155">
        <f t="shared" si="43"/>
        <v>55</v>
      </c>
      <c r="C155" t="str">
        <f>VLOOKUP(B155,'treatment structure'!$A$2:$I$65,9,FALSE)</f>
        <v>nil</v>
      </c>
      <c r="D155" t="str">
        <f>VLOOKUP(B155,'treatment structure'!$A$2:$I$65,7,FALSE)</f>
        <v>Omaka</v>
      </c>
      <c r="E155" t="str">
        <f>VLOOKUP(B155,'treatment structure'!$A$2:$I$65,8,FALSE)</f>
        <v>dry</v>
      </c>
      <c r="F155" t="str">
        <f>VLOOKUP(B155,'treatment structure'!$A$2:$I$65,9,FALSE)</f>
        <v>nil</v>
      </c>
      <c r="G155">
        <f>VLOOKUP(B155,'treatment structure'!$A$2:$I$65,2,FALSE)</f>
        <v>4</v>
      </c>
      <c r="H155">
        <v>1503</v>
      </c>
      <c r="I155">
        <v>7584</v>
      </c>
      <c r="J155">
        <v>21.48</v>
      </c>
      <c r="K155">
        <v>0</v>
      </c>
      <c r="L155">
        <v>558</v>
      </c>
      <c r="M155">
        <v>55</v>
      </c>
      <c r="N155">
        <v>3</v>
      </c>
      <c r="O155">
        <v>9</v>
      </c>
      <c r="P155">
        <v>11</v>
      </c>
      <c r="Q155">
        <v>16</v>
      </c>
      <c r="R155">
        <v>14</v>
      </c>
      <c r="S155">
        <v>40</v>
      </c>
      <c r="T155">
        <v>20.6</v>
      </c>
      <c r="U155">
        <v>31.8</v>
      </c>
      <c r="V155">
        <v>39</v>
      </c>
      <c r="W155">
        <v>35.9</v>
      </c>
      <c r="X155">
        <v>37.5</v>
      </c>
      <c r="Y155">
        <v>31.8</v>
      </c>
      <c r="Z155">
        <v>28.3</v>
      </c>
      <c r="AA155">
        <v>17.899999999999999</v>
      </c>
      <c r="AB155">
        <f t="shared" si="48"/>
        <v>13.82</v>
      </c>
      <c r="AC155">
        <f t="shared" si="49"/>
        <v>25.02</v>
      </c>
      <c r="AD155">
        <f t="shared" si="50"/>
        <v>32.22</v>
      </c>
      <c r="AE155">
        <f t="shared" si="51"/>
        <v>29.119999999999997</v>
      </c>
      <c r="AF155">
        <f t="shared" si="52"/>
        <v>30.72</v>
      </c>
      <c r="AG155">
        <f t="shared" si="53"/>
        <v>25.02</v>
      </c>
      <c r="AH155">
        <f t="shared" si="54"/>
        <v>21.52</v>
      </c>
      <c r="AI155">
        <f t="shared" si="55"/>
        <v>17.899999999999999</v>
      </c>
      <c r="AJ155">
        <f t="shared" si="56"/>
        <v>390.68000000000006</v>
      </c>
    </row>
    <row r="156" spans="1:36">
      <c r="A156" s="1">
        <f t="shared" si="42"/>
        <v>40133</v>
      </c>
      <c r="B156">
        <f t="shared" si="43"/>
        <v>57</v>
      </c>
      <c r="C156" t="str">
        <f>VLOOKUP(B156,'treatment structure'!$A$2:$I$65,9,FALSE)</f>
        <v>nil</v>
      </c>
      <c r="D156" t="str">
        <f>VLOOKUP(B156,'treatment structure'!$A$2:$I$65,7,FALSE)</f>
        <v>CR125</v>
      </c>
      <c r="E156" t="str">
        <f>VLOOKUP(B156,'treatment structure'!$A$2:$I$65,8,FALSE)</f>
        <v>irr</v>
      </c>
      <c r="F156" t="str">
        <f>VLOOKUP(B156,'treatment structure'!$A$2:$I$65,9,FALSE)</f>
        <v>nil</v>
      </c>
      <c r="G156">
        <f>VLOOKUP(B156,'treatment structure'!$A$2:$I$65,2,FALSE)</f>
        <v>4</v>
      </c>
      <c r="H156">
        <v>1503</v>
      </c>
      <c r="I156">
        <v>7584</v>
      </c>
      <c r="J156">
        <v>21.48</v>
      </c>
      <c r="K156">
        <v>0</v>
      </c>
      <c r="L156">
        <v>557</v>
      </c>
      <c r="M156">
        <v>57</v>
      </c>
      <c r="N156">
        <v>3</v>
      </c>
      <c r="O156">
        <v>9</v>
      </c>
      <c r="P156">
        <v>11</v>
      </c>
      <c r="Q156">
        <v>16</v>
      </c>
      <c r="R156">
        <v>15</v>
      </c>
      <c r="S156">
        <v>2</v>
      </c>
      <c r="T156">
        <v>27.6</v>
      </c>
      <c r="U156">
        <v>21.4</v>
      </c>
      <c r="V156">
        <v>32.299999999999997</v>
      </c>
      <c r="W156">
        <v>38.799999999999997</v>
      </c>
      <c r="X156">
        <v>34.5</v>
      </c>
      <c r="Y156">
        <v>32.4</v>
      </c>
      <c r="Z156">
        <v>30.7</v>
      </c>
      <c r="AA156">
        <v>22.3</v>
      </c>
      <c r="AB156">
        <f t="shared" si="48"/>
        <v>20.82</v>
      </c>
      <c r="AC156">
        <f t="shared" si="49"/>
        <v>14.619999999999997</v>
      </c>
      <c r="AD156">
        <f t="shared" si="50"/>
        <v>25.519999999999996</v>
      </c>
      <c r="AE156">
        <f t="shared" si="51"/>
        <v>32.019999999999996</v>
      </c>
      <c r="AF156">
        <f t="shared" si="52"/>
        <v>27.72</v>
      </c>
      <c r="AG156">
        <f t="shared" si="53"/>
        <v>25.619999999999997</v>
      </c>
      <c r="AH156">
        <f t="shared" si="54"/>
        <v>23.919999999999998</v>
      </c>
      <c r="AI156">
        <f t="shared" si="55"/>
        <v>22.3</v>
      </c>
      <c r="AJ156">
        <f t="shared" si="56"/>
        <v>385.08</v>
      </c>
    </row>
    <row r="157" spans="1:36">
      <c r="A157" s="1">
        <f t="shared" si="42"/>
        <v>40133</v>
      </c>
      <c r="B157">
        <f t="shared" si="43"/>
        <v>59</v>
      </c>
      <c r="C157" t="str">
        <f>VLOOKUP(B157,'treatment structure'!$A$2:$I$65,9,FALSE)</f>
        <v>nil</v>
      </c>
      <c r="D157" t="str">
        <f>VLOOKUP(B157,'treatment structure'!$A$2:$I$65,7,FALSE)</f>
        <v>Dash</v>
      </c>
      <c r="E157" t="str">
        <f>VLOOKUP(B157,'treatment structure'!$A$2:$I$65,8,FALSE)</f>
        <v>dry</v>
      </c>
      <c r="F157" t="str">
        <f>VLOOKUP(B157,'treatment structure'!$A$2:$I$65,9,FALSE)</f>
        <v>nil</v>
      </c>
      <c r="G157">
        <f>VLOOKUP(B157,'treatment structure'!$A$2:$I$65,2,FALSE)</f>
        <v>4</v>
      </c>
      <c r="H157">
        <v>1503</v>
      </c>
      <c r="I157">
        <v>7584</v>
      </c>
      <c r="J157">
        <v>21.48</v>
      </c>
      <c r="K157">
        <v>0</v>
      </c>
      <c r="L157">
        <v>556</v>
      </c>
      <c r="M157">
        <v>59</v>
      </c>
      <c r="N157">
        <v>3</v>
      </c>
      <c r="O157">
        <v>9</v>
      </c>
      <c r="P157">
        <v>11</v>
      </c>
      <c r="Q157">
        <v>16</v>
      </c>
      <c r="R157">
        <v>15</v>
      </c>
      <c r="S157">
        <v>1</v>
      </c>
      <c r="T157">
        <v>24.2</v>
      </c>
      <c r="U157">
        <v>25.9</v>
      </c>
      <c r="V157">
        <v>34</v>
      </c>
      <c r="W157">
        <v>39.1</v>
      </c>
      <c r="X157">
        <v>38.6</v>
      </c>
      <c r="Y157">
        <v>32.5</v>
      </c>
      <c r="Z157">
        <v>28.3</v>
      </c>
      <c r="AA157">
        <v>18.399999999999999</v>
      </c>
      <c r="AB157">
        <f t="shared" si="48"/>
        <v>17.419999999999998</v>
      </c>
      <c r="AC157">
        <f t="shared" si="49"/>
        <v>19.119999999999997</v>
      </c>
      <c r="AD157">
        <f t="shared" si="50"/>
        <v>27.22</v>
      </c>
      <c r="AE157">
        <f t="shared" si="51"/>
        <v>32.32</v>
      </c>
      <c r="AF157">
        <f t="shared" si="52"/>
        <v>31.82</v>
      </c>
      <c r="AG157">
        <f t="shared" si="53"/>
        <v>25.72</v>
      </c>
      <c r="AH157">
        <f t="shared" si="54"/>
        <v>21.52</v>
      </c>
      <c r="AI157">
        <f t="shared" si="55"/>
        <v>18.399999999999999</v>
      </c>
      <c r="AJ157">
        <f t="shared" si="56"/>
        <v>387.08</v>
      </c>
    </row>
    <row r="158" spans="1:36">
      <c r="A158" s="1">
        <f t="shared" si="42"/>
        <v>40133</v>
      </c>
      <c r="B158">
        <f t="shared" si="43"/>
        <v>62</v>
      </c>
      <c r="C158" t="str">
        <f>VLOOKUP(B158,'treatment structure'!$A$2:$I$65,9,FALSE)</f>
        <v>nil</v>
      </c>
      <c r="D158" t="str">
        <f>VLOOKUP(B158,'treatment structure'!$A$2:$I$65,7,FALSE)</f>
        <v>CR125</v>
      </c>
      <c r="E158" t="str">
        <f>VLOOKUP(B158,'treatment structure'!$A$2:$I$65,8,FALSE)</f>
        <v>dry</v>
      </c>
      <c r="F158" t="str">
        <f>VLOOKUP(B158,'treatment structure'!$A$2:$I$65,9,FALSE)</f>
        <v>nil</v>
      </c>
      <c r="G158">
        <f>VLOOKUP(B158,'treatment structure'!$A$2:$I$65,2,FALSE)</f>
        <v>4</v>
      </c>
      <c r="H158">
        <v>1503</v>
      </c>
      <c r="I158">
        <v>7584</v>
      </c>
      <c r="J158">
        <v>21.48</v>
      </c>
      <c r="K158">
        <v>0</v>
      </c>
      <c r="L158">
        <v>555</v>
      </c>
      <c r="M158">
        <v>62</v>
      </c>
      <c r="N158">
        <v>3</v>
      </c>
      <c r="O158">
        <v>9</v>
      </c>
      <c r="P158">
        <v>11</v>
      </c>
      <c r="Q158">
        <v>16</v>
      </c>
      <c r="R158">
        <v>15</v>
      </c>
      <c r="S158">
        <v>17</v>
      </c>
      <c r="T158">
        <v>20</v>
      </c>
      <c r="U158">
        <v>37.1</v>
      </c>
      <c r="V158">
        <v>35.5</v>
      </c>
      <c r="W158">
        <v>36</v>
      </c>
      <c r="X158">
        <v>33</v>
      </c>
      <c r="Y158">
        <v>27.2</v>
      </c>
      <c r="Z158">
        <v>27.8</v>
      </c>
      <c r="AA158">
        <v>14.6</v>
      </c>
      <c r="AB158">
        <f t="shared" si="48"/>
        <v>13.219999999999999</v>
      </c>
      <c r="AC158">
        <f t="shared" si="49"/>
        <v>30.32</v>
      </c>
      <c r="AD158">
        <f t="shared" si="50"/>
        <v>28.72</v>
      </c>
      <c r="AE158">
        <f t="shared" si="51"/>
        <v>29.22</v>
      </c>
      <c r="AF158">
        <f t="shared" si="52"/>
        <v>26.22</v>
      </c>
      <c r="AG158">
        <f t="shared" si="53"/>
        <v>20.419999999999998</v>
      </c>
      <c r="AH158">
        <f t="shared" si="54"/>
        <v>21.02</v>
      </c>
      <c r="AI158">
        <f t="shared" si="55"/>
        <v>14.6</v>
      </c>
      <c r="AJ158">
        <f t="shared" si="56"/>
        <v>367.47999999999996</v>
      </c>
    </row>
    <row r="159" spans="1:36">
      <c r="A159" s="1">
        <f t="shared" si="42"/>
        <v>40133</v>
      </c>
      <c r="B159">
        <f t="shared" si="43"/>
        <v>64</v>
      </c>
      <c r="C159" t="str">
        <f>VLOOKUP(B159,'treatment structure'!$A$2:$I$65,9,FALSE)</f>
        <v>nil</v>
      </c>
      <c r="D159" t="str">
        <f>VLOOKUP(B159,'treatment structure'!$A$2:$I$65,7,FALSE)</f>
        <v>Omaka</v>
      </c>
      <c r="E159" t="str">
        <f>VLOOKUP(B159,'treatment structure'!$A$2:$I$65,8,FALSE)</f>
        <v>irr</v>
      </c>
      <c r="F159" t="str">
        <f>VLOOKUP(B159,'treatment structure'!$A$2:$I$65,9,FALSE)</f>
        <v>nil</v>
      </c>
      <c r="G159">
        <f>VLOOKUP(B159,'treatment structure'!$A$2:$I$65,2,FALSE)</f>
        <v>4</v>
      </c>
      <c r="H159">
        <v>1503</v>
      </c>
      <c r="I159">
        <v>7584</v>
      </c>
      <c r="J159">
        <v>21.48</v>
      </c>
      <c r="K159">
        <v>0</v>
      </c>
      <c r="L159">
        <v>554</v>
      </c>
      <c r="M159">
        <v>64</v>
      </c>
      <c r="N159">
        <v>3</v>
      </c>
      <c r="O159">
        <v>9</v>
      </c>
      <c r="P159">
        <v>11</v>
      </c>
      <c r="Q159">
        <v>16</v>
      </c>
      <c r="R159">
        <v>15</v>
      </c>
      <c r="S159">
        <v>24</v>
      </c>
      <c r="T159">
        <v>29.4</v>
      </c>
      <c r="U159">
        <v>31.5</v>
      </c>
      <c r="V159">
        <v>39.1</v>
      </c>
      <c r="W159">
        <v>40.5</v>
      </c>
      <c r="X159">
        <v>34.6</v>
      </c>
      <c r="Y159">
        <v>27</v>
      </c>
      <c r="Z159">
        <v>29.9</v>
      </c>
      <c r="AA159">
        <v>18.2</v>
      </c>
      <c r="AB159">
        <f t="shared" si="48"/>
        <v>22.619999999999997</v>
      </c>
      <c r="AC159">
        <f t="shared" si="49"/>
        <v>24.72</v>
      </c>
      <c r="AD159">
        <f t="shared" si="50"/>
        <v>32.32</v>
      </c>
      <c r="AE159">
        <f t="shared" si="51"/>
        <v>33.72</v>
      </c>
      <c r="AF159">
        <f t="shared" si="52"/>
        <v>27.82</v>
      </c>
      <c r="AG159">
        <f t="shared" si="53"/>
        <v>20.22</v>
      </c>
      <c r="AH159">
        <f t="shared" si="54"/>
        <v>23.119999999999997</v>
      </c>
      <c r="AI159">
        <f t="shared" si="55"/>
        <v>18.2</v>
      </c>
      <c r="AJ159">
        <f t="shared" si="56"/>
        <v>405.47999999999996</v>
      </c>
    </row>
    <row r="160" spans="1:36">
      <c r="A160" s="1">
        <f t="shared" ref="A160:A190" si="57">DATE(2000+O160,P160,Q160)</f>
        <v>40137</v>
      </c>
      <c r="B160">
        <f t="shared" ref="B160:B190" si="58">M160</f>
        <v>5</v>
      </c>
      <c r="C160" t="str">
        <f>VLOOKUP(B160,'treatment structure'!$A$2:$I$65,9,FALSE)</f>
        <v>nil</v>
      </c>
      <c r="D160" t="str">
        <f>VLOOKUP(B160,'treatment structure'!$A$2:$I$65,7,FALSE)</f>
        <v>Dash</v>
      </c>
      <c r="E160" t="str">
        <f>VLOOKUP(B160,'treatment structure'!$A$2:$I$65,8,FALSE)</f>
        <v>dry</v>
      </c>
      <c r="F160" t="str">
        <f>VLOOKUP(B160,'treatment structure'!$A$2:$I$65,9,FALSE)</f>
        <v>nil</v>
      </c>
      <c r="G160">
        <f>VLOOKUP(B160,'treatment structure'!$A$2:$I$65,2,FALSE)</f>
        <v>1</v>
      </c>
      <c r="H160">
        <v>1503</v>
      </c>
      <c r="I160">
        <v>7584</v>
      </c>
      <c r="J160">
        <v>21.48</v>
      </c>
      <c r="K160">
        <v>0</v>
      </c>
      <c r="L160">
        <v>553</v>
      </c>
      <c r="M160">
        <v>5</v>
      </c>
      <c r="N160">
        <v>3</v>
      </c>
      <c r="O160">
        <v>9</v>
      </c>
      <c r="P160">
        <v>11</v>
      </c>
      <c r="Q160">
        <v>20</v>
      </c>
      <c r="R160">
        <v>7</v>
      </c>
      <c r="S160">
        <v>51</v>
      </c>
      <c r="T160">
        <v>23.2</v>
      </c>
      <c r="U160">
        <v>17.899999999999999</v>
      </c>
      <c r="V160">
        <v>33</v>
      </c>
      <c r="W160">
        <v>33.299999999999997</v>
      </c>
      <c r="X160">
        <v>30.9</v>
      </c>
      <c r="Y160">
        <v>34.1</v>
      </c>
      <c r="Z160">
        <v>26.4</v>
      </c>
      <c r="AA160">
        <v>17.100000000000001</v>
      </c>
      <c r="AB160">
        <f t="shared" si="22"/>
        <v>16.419999999999998</v>
      </c>
      <c r="AC160">
        <f t="shared" si="23"/>
        <v>11.119999999999997</v>
      </c>
      <c r="AD160">
        <f t="shared" si="24"/>
        <v>26.22</v>
      </c>
      <c r="AE160">
        <f t="shared" si="25"/>
        <v>26.519999999999996</v>
      </c>
      <c r="AF160">
        <f t="shared" si="26"/>
        <v>24.119999999999997</v>
      </c>
      <c r="AG160">
        <f t="shared" si="27"/>
        <v>27.32</v>
      </c>
      <c r="AH160">
        <f t="shared" si="28"/>
        <v>19.619999999999997</v>
      </c>
      <c r="AI160">
        <f t="shared" si="55"/>
        <v>17.100000000000001</v>
      </c>
      <c r="AJ160">
        <f t="shared" si="56"/>
        <v>336.87999999999994</v>
      </c>
    </row>
    <row r="161" spans="1:36">
      <c r="A161" s="1">
        <f t="shared" si="57"/>
        <v>40137</v>
      </c>
      <c r="B161">
        <f t="shared" si="58"/>
        <v>2</v>
      </c>
      <c r="C161" t="str">
        <f>VLOOKUP(B161,'treatment structure'!$A$2:$I$65,9,FALSE)</f>
        <v>nil</v>
      </c>
      <c r="D161" t="str">
        <f>VLOOKUP(B161,'treatment structure'!$A$2:$I$65,7,FALSE)</f>
        <v>Sherwood</v>
      </c>
      <c r="E161" t="str">
        <f>VLOOKUP(B161,'treatment structure'!$A$2:$I$65,8,FALSE)</f>
        <v>dry</v>
      </c>
      <c r="F161" t="str">
        <f>VLOOKUP(B161,'treatment structure'!$A$2:$I$65,9,FALSE)</f>
        <v>nil</v>
      </c>
      <c r="G161">
        <f>VLOOKUP(B161,'treatment structure'!$A$2:$I$65,2,FALSE)</f>
        <v>1</v>
      </c>
      <c r="H161">
        <f t="shared" ref="H161:H190" si="59">H160</f>
        <v>1503</v>
      </c>
      <c r="I161">
        <f t="shared" ref="I161:I190" si="60">I160</f>
        <v>7584</v>
      </c>
      <c r="J161">
        <f t="shared" ref="J161:J190" si="61">J160</f>
        <v>21.48</v>
      </c>
      <c r="K161">
        <f t="shared" ref="K161:K190" si="62">K160</f>
        <v>0</v>
      </c>
      <c r="L161">
        <v>552</v>
      </c>
      <c r="M161">
        <v>2</v>
      </c>
      <c r="N161">
        <v>3</v>
      </c>
      <c r="O161">
        <v>9</v>
      </c>
      <c r="P161">
        <v>11</v>
      </c>
      <c r="Q161">
        <v>20</v>
      </c>
      <c r="R161">
        <v>8</v>
      </c>
      <c r="S161">
        <v>4</v>
      </c>
      <c r="T161">
        <v>39.200000000000003</v>
      </c>
      <c r="U161">
        <v>39.299999999999997</v>
      </c>
      <c r="V161">
        <v>37.4</v>
      </c>
      <c r="W161">
        <v>36.200000000000003</v>
      </c>
      <c r="X161">
        <v>32.6</v>
      </c>
      <c r="Y161">
        <v>30.1</v>
      </c>
      <c r="Z161">
        <v>27</v>
      </c>
      <c r="AA161">
        <v>12.9</v>
      </c>
      <c r="AB161">
        <f t="shared" si="22"/>
        <v>32.42</v>
      </c>
      <c r="AC161">
        <f t="shared" si="23"/>
        <v>32.519999999999996</v>
      </c>
      <c r="AD161">
        <f t="shared" si="24"/>
        <v>30.619999999999997</v>
      </c>
      <c r="AE161">
        <f t="shared" si="25"/>
        <v>29.42</v>
      </c>
      <c r="AF161">
        <f t="shared" si="26"/>
        <v>25.82</v>
      </c>
      <c r="AG161">
        <f t="shared" si="27"/>
        <v>23.32</v>
      </c>
      <c r="AH161">
        <f t="shared" si="28"/>
        <v>20.22</v>
      </c>
      <c r="AI161">
        <f t="shared" si="55"/>
        <v>12.9</v>
      </c>
      <c r="AJ161">
        <f t="shared" si="56"/>
        <v>414.48</v>
      </c>
    </row>
    <row r="162" spans="1:36">
      <c r="A162" s="1">
        <f t="shared" si="57"/>
        <v>40137</v>
      </c>
      <c r="B162">
        <f t="shared" si="58"/>
        <v>3</v>
      </c>
      <c r="C162" t="str">
        <f>VLOOKUP(B162,'treatment structure'!$A$2:$I$65,9,FALSE)</f>
        <v>nil</v>
      </c>
      <c r="D162" t="str">
        <f>VLOOKUP(B162,'treatment structure'!$A$2:$I$65,7,FALSE)</f>
        <v>Sherwood</v>
      </c>
      <c r="E162" t="str">
        <f>VLOOKUP(B162,'treatment structure'!$A$2:$I$65,8,FALSE)</f>
        <v>irr</v>
      </c>
      <c r="F162" t="str">
        <f>VLOOKUP(B162,'treatment structure'!$A$2:$I$65,9,FALSE)</f>
        <v>nil</v>
      </c>
      <c r="G162">
        <f>VLOOKUP(B162,'treatment structure'!$A$2:$I$65,2,FALSE)</f>
        <v>1</v>
      </c>
      <c r="H162">
        <f t="shared" si="59"/>
        <v>1503</v>
      </c>
      <c r="I162">
        <f t="shared" si="60"/>
        <v>7584</v>
      </c>
      <c r="J162">
        <f t="shared" si="61"/>
        <v>21.48</v>
      </c>
      <c r="K162">
        <f t="shared" si="62"/>
        <v>0</v>
      </c>
      <c r="L162">
        <v>551</v>
      </c>
      <c r="M162">
        <v>3</v>
      </c>
      <c r="N162">
        <v>3</v>
      </c>
      <c r="O162">
        <v>9</v>
      </c>
      <c r="P162">
        <v>11</v>
      </c>
      <c r="Q162">
        <v>20</v>
      </c>
      <c r="R162">
        <v>8</v>
      </c>
      <c r="S162">
        <v>1</v>
      </c>
      <c r="T162">
        <v>25</v>
      </c>
      <c r="U162">
        <v>25.8</v>
      </c>
      <c r="V162">
        <v>20.6</v>
      </c>
      <c r="W162">
        <v>24</v>
      </c>
      <c r="X162">
        <v>29</v>
      </c>
      <c r="Y162">
        <v>33.9</v>
      </c>
      <c r="Z162">
        <v>30.7</v>
      </c>
      <c r="AA162">
        <v>31.9</v>
      </c>
      <c r="AB162">
        <f t="shared" si="22"/>
        <v>18.22</v>
      </c>
      <c r="AC162">
        <f t="shared" si="23"/>
        <v>19.02</v>
      </c>
      <c r="AD162">
        <f t="shared" si="24"/>
        <v>13.82</v>
      </c>
      <c r="AE162">
        <f t="shared" si="25"/>
        <v>17.22</v>
      </c>
      <c r="AF162">
        <f t="shared" si="26"/>
        <v>22.22</v>
      </c>
      <c r="AG162">
        <f t="shared" si="27"/>
        <v>27.119999999999997</v>
      </c>
      <c r="AH162">
        <f t="shared" si="28"/>
        <v>23.919999999999998</v>
      </c>
      <c r="AI162">
        <f t="shared" si="55"/>
        <v>31.9</v>
      </c>
      <c r="AJ162">
        <f t="shared" si="56"/>
        <v>346.88</v>
      </c>
    </row>
    <row r="163" spans="1:36">
      <c r="A163" s="1">
        <f t="shared" si="57"/>
        <v>40137</v>
      </c>
      <c r="B163">
        <f t="shared" si="58"/>
        <v>8</v>
      </c>
      <c r="C163" t="str">
        <f>VLOOKUP(B163,'treatment structure'!$A$2:$I$65,9,FALSE)</f>
        <v>nil</v>
      </c>
      <c r="D163" t="str">
        <f>VLOOKUP(B163,'treatment structure'!$A$2:$I$65,7,FALSE)</f>
        <v>Dash</v>
      </c>
      <c r="E163" t="str">
        <f>VLOOKUP(B163,'treatment structure'!$A$2:$I$65,8,FALSE)</f>
        <v>irr</v>
      </c>
      <c r="F163" t="str">
        <f>VLOOKUP(B163,'treatment structure'!$A$2:$I$65,9,FALSE)</f>
        <v>nil</v>
      </c>
      <c r="G163">
        <f>VLOOKUP(B163,'treatment structure'!$A$2:$I$65,2,FALSE)</f>
        <v>1</v>
      </c>
      <c r="H163">
        <f t="shared" si="59"/>
        <v>1503</v>
      </c>
      <c r="I163">
        <f t="shared" si="60"/>
        <v>7584</v>
      </c>
      <c r="J163">
        <f t="shared" si="61"/>
        <v>21.48</v>
      </c>
      <c r="K163">
        <f t="shared" si="62"/>
        <v>0</v>
      </c>
      <c r="L163">
        <v>550</v>
      </c>
      <c r="M163">
        <v>8</v>
      </c>
      <c r="N163">
        <v>3</v>
      </c>
      <c r="O163">
        <v>9</v>
      </c>
      <c r="P163">
        <v>11</v>
      </c>
      <c r="Q163">
        <v>20</v>
      </c>
      <c r="R163">
        <v>8</v>
      </c>
      <c r="S163">
        <v>15</v>
      </c>
      <c r="T163">
        <v>27.7</v>
      </c>
      <c r="U163">
        <v>29.3</v>
      </c>
      <c r="V163">
        <v>35.799999999999997</v>
      </c>
      <c r="W163">
        <v>38.299999999999997</v>
      </c>
      <c r="X163">
        <v>36.200000000000003</v>
      </c>
      <c r="Y163">
        <v>36</v>
      </c>
      <c r="Z163">
        <v>34.4</v>
      </c>
      <c r="AA163">
        <v>29.1</v>
      </c>
      <c r="AB163">
        <f t="shared" ref="AB163:AB226" si="63">T163-6.78-$K163</f>
        <v>20.919999999999998</v>
      </c>
      <c r="AC163">
        <f t="shared" ref="AC163:AC226" si="64">U163-6.78-$K163</f>
        <v>22.52</v>
      </c>
      <c r="AD163">
        <f t="shared" ref="AD163:AD226" si="65">V163-6.78-$K163</f>
        <v>29.019999999999996</v>
      </c>
      <c r="AE163">
        <f t="shared" ref="AE163:AE226" si="66">W163-6.78-$K163</f>
        <v>31.519999999999996</v>
      </c>
      <c r="AF163">
        <f t="shared" ref="AF163:AF226" si="67">X163-6.78-$K163</f>
        <v>29.42</v>
      </c>
      <c r="AG163">
        <f t="shared" ref="AG163:AG226" si="68">Y163-6.78-$K163</f>
        <v>29.22</v>
      </c>
      <c r="AH163">
        <f t="shared" ref="AH163:AH226" si="69">Z163-6.78-$K163</f>
        <v>27.619999999999997</v>
      </c>
      <c r="AI163">
        <f t="shared" si="55"/>
        <v>29.1</v>
      </c>
      <c r="AJ163">
        <f t="shared" si="56"/>
        <v>438.67999999999995</v>
      </c>
    </row>
    <row r="164" spans="1:36">
      <c r="A164" s="1">
        <f t="shared" si="57"/>
        <v>40137</v>
      </c>
      <c r="B164">
        <f t="shared" si="58"/>
        <v>10</v>
      </c>
      <c r="C164" t="str">
        <f>VLOOKUP(B164,'treatment structure'!$A$2:$I$65,9,FALSE)</f>
        <v>nil</v>
      </c>
      <c r="D164" t="str">
        <f>VLOOKUP(B164,'treatment structure'!$A$2:$I$65,7,FALSE)</f>
        <v>Omaka</v>
      </c>
      <c r="E164" t="str">
        <f>VLOOKUP(B164,'treatment structure'!$A$2:$I$65,8,FALSE)</f>
        <v>dry</v>
      </c>
      <c r="F164" t="str">
        <f>VLOOKUP(B164,'treatment structure'!$A$2:$I$65,9,FALSE)</f>
        <v>nil</v>
      </c>
      <c r="G164">
        <f>VLOOKUP(B164,'treatment structure'!$A$2:$I$65,2,FALSE)</f>
        <v>1</v>
      </c>
      <c r="H164">
        <f t="shared" si="59"/>
        <v>1503</v>
      </c>
      <c r="I164">
        <f t="shared" si="60"/>
        <v>7584</v>
      </c>
      <c r="J164">
        <f t="shared" si="61"/>
        <v>21.48</v>
      </c>
      <c r="K164">
        <f t="shared" si="62"/>
        <v>0</v>
      </c>
      <c r="L164">
        <v>549</v>
      </c>
      <c r="M164">
        <v>10</v>
      </c>
      <c r="N164">
        <v>3</v>
      </c>
      <c r="O164">
        <v>9</v>
      </c>
      <c r="P164">
        <v>11</v>
      </c>
      <c r="Q164">
        <v>20</v>
      </c>
      <c r="R164">
        <v>8</v>
      </c>
      <c r="S164">
        <v>20</v>
      </c>
      <c r="T164">
        <v>34.9</v>
      </c>
      <c r="U164">
        <v>17.3</v>
      </c>
      <c r="V164">
        <v>19.7</v>
      </c>
      <c r="W164">
        <v>22.5</v>
      </c>
      <c r="X164">
        <v>26.4</v>
      </c>
      <c r="Y164">
        <v>29.4</v>
      </c>
      <c r="Z164">
        <v>29</v>
      </c>
      <c r="AA164">
        <v>15.2</v>
      </c>
      <c r="AB164">
        <f t="shared" si="63"/>
        <v>28.119999999999997</v>
      </c>
      <c r="AC164">
        <f t="shared" si="64"/>
        <v>10.52</v>
      </c>
      <c r="AD164">
        <f t="shared" si="65"/>
        <v>12.919999999999998</v>
      </c>
      <c r="AE164">
        <f t="shared" si="66"/>
        <v>15.719999999999999</v>
      </c>
      <c r="AF164">
        <f t="shared" si="67"/>
        <v>19.619999999999997</v>
      </c>
      <c r="AG164">
        <f t="shared" si="68"/>
        <v>22.619999999999997</v>
      </c>
      <c r="AH164">
        <f t="shared" si="69"/>
        <v>22.22</v>
      </c>
      <c r="AI164">
        <f t="shared" si="55"/>
        <v>15.2</v>
      </c>
      <c r="AJ164">
        <f t="shared" si="56"/>
        <v>293.88</v>
      </c>
    </row>
    <row r="165" spans="1:36">
      <c r="A165" s="1">
        <f t="shared" si="57"/>
        <v>40137</v>
      </c>
      <c r="B165">
        <f t="shared" si="58"/>
        <v>12</v>
      </c>
      <c r="C165" t="str">
        <f>VLOOKUP(B165,'treatment structure'!$A$2:$I$65,9,FALSE)</f>
        <v>nil</v>
      </c>
      <c r="D165" t="str">
        <f>VLOOKUP(B165,'treatment structure'!$A$2:$I$65,7,FALSE)</f>
        <v>CR125</v>
      </c>
      <c r="E165" t="str">
        <f>VLOOKUP(B165,'treatment structure'!$A$2:$I$65,8,FALSE)</f>
        <v>dry</v>
      </c>
      <c r="F165" t="str">
        <f>VLOOKUP(B165,'treatment structure'!$A$2:$I$65,9,FALSE)</f>
        <v>nil</v>
      </c>
      <c r="G165">
        <f>VLOOKUP(B165,'treatment structure'!$A$2:$I$65,2,FALSE)</f>
        <v>1</v>
      </c>
      <c r="H165">
        <f t="shared" si="59"/>
        <v>1503</v>
      </c>
      <c r="I165">
        <f t="shared" si="60"/>
        <v>7584</v>
      </c>
      <c r="J165">
        <f t="shared" si="61"/>
        <v>21.48</v>
      </c>
      <c r="K165">
        <f t="shared" si="62"/>
        <v>0</v>
      </c>
      <c r="L165">
        <v>548</v>
      </c>
      <c r="M165">
        <v>12</v>
      </c>
      <c r="N165">
        <v>3</v>
      </c>
      <c r="O165">
        <v>9</v>
      </c>
      <c r="P165">
        <v>11</v>
      </c>
      <c r="Q165">
        <v>20</v>
      </c>
      <c r="R165">
        <v>8</v>
      </c>
      <c r="S165">
        <v>26</v>
      </c>
      <c r="T165">
        <v>35.1</v>
      </c>
      <c r="U165">
        <v>35.1</v>
      </c>
      <c r="V165">
        <v>33.6</v>
      </c>
      <c r="W165">
        <v>34.5</v>
      </c>
      <c r="X165">
        <v>33.4</v>
      </c>
      <c r="Y165">
        <v>31.8</v>
      </c>
      <c r="Z165">
        <v>27.7</v>
      </c>
      <c r="AA165">
        <v>17.100000000000001</v>
      </c>
      <c r="AB165">
        <f t="shared" si="63"/>
        <v>28.32</v>
      </c>
      <c r="AC165">
        <f t="shared" si="64"/>
        <v>28.32</v>
      </c>
      <c r="AD165">
        <f t="shared" si="65"/>
        <v>26.82</v>
      </c>
      <c r="AE165">
        <f t="shared" si="66"/>
        <v>27.72</v>
      </c>
      <c r="AF165">
        <f t="shared" si="67"/>
        <v>26.619999999999997</v>
      </c>
      <c r="AG165">
        <f t="shared" si="68"/>
        <v>25.02</v>
      </c>
      <c r="AH165">
        <f t="shared" si="69"/>
        <v>20.919999999999998</v>
      </c>
      <c r="AI165">
        <f t="shared" si="55"/>
        <v>17.100000000000001</v>
      </c>
      <c r="AJ165">
        <f t="shared" si="56"/>
        <v>401.68</v>
      </c>
    </row>
    <row r="166" spans="1:36">
      <c r="A166" s="1">
        <f t="shared" si="57"/>
        <v>40137</v>
      </c>
      <c r="B166">
        <f t="shared" si="58"/>
        <v>13</v>
      </c>
      <c r="C166" t="str">
        <f>VLOOKUP(B166,'treatment structure'!$A$2:$I$65,9,FALSE)</f>
        <v>nil</v>
      </c>
      <c r="D166" t="str">
        <f>VLOOKUP(B166,'treatment structure'!$A$2:$I$65,7,FALSE)</f>
        <v>CR125</v>
      </c>
      <c r="E166" t="str">
        <f>VLOOKUP(B166,'treatment structure'!$A$2:$I$65,8,FALSE)</f>
        <v>irr</v>
      </c>
      <c r="F166" t="str">
        <f>VLOOKUP(B166,'treatment structure'!$A$2:$I$65,9,FALSE)</f>
        <v>nil</v>
      </c>
      <c r="G166">
        <f>VLOOKUP(B166,'treatment structure'!$A$2:$I$65,2,FALSE)</f>
        <v>1</v>
      </c>
      <c r="H166">
        <f t="shared" si="59"/>
        <v>1503</v>
      </c>
      <c r="I166">
        <f t="shared" si="60"/>
        <v>7584</v>
      </c>
      <c r="J166">
        <f t="shared" si="61"/>
        <v>21.48</v>
      </c>
      <c r="K166">
        <f t="shared" si="62"/>
        <v>0</v>
      </c>
      <c r="L166">
        <v>547</v>
      </c>
      <c r="M166">
        <v>13</v>
      </c>
      <c r="N166">
        <v>3</v>
      </c>
      <c r="O166">
        <v>9</v>
      </c>
      <c r="P166">
        <v>11</v>
      </c>
      <c r="Q166">
        <v>20</v>
      </c>
      <c r="R166">
        <v>8</v>
      </c>
      <c r="S166">
        <v>31</v>
      </c>
      <c r="T166">
        <v>13.8</v>
      </c>
      <c r="U166">
        <v>19.2</v>
      </c>
      <c r="V166">
        <v>27.1</v>
      </c>
      <c r="W166">
        <v>21.6</v>
      </c>
      <c r="X166">
        <v>25.1</v>
      </c>
      <c r="Y166">
        <v>29.7</v>
      </c>
      <c r="Z166">
        <v>31.8</v>
      </c>
      <c r="AA166">
        <v>27.4</v>
      </c>
      <c r="AB166">
        <f t="shared" si="63"/>
        <v>7.0200000000000005</v>
      </c>
      <c r="AC166">
        <f t="shared" si="64"/>
        <v>12.419999999999998</v>
      </c>
      <c r="AD166">
        <f t="shared" si="65"/>
        <v>20.32</v>
      </c>
      <c r="AE166">
        <f t="shared" si="66"/>
        <v>14.82</v>
      </c>
      <c r="AF166">
        <f t="shared" si="67"/>
        <v>18.32</v>
      </c>
      <c r="AG166">
        <f t="shared" si="68"/>
        <v>22.919999999999998</v>
      </c>
      <c r="AH166">
        <f t="shared" si="69"/>
        <v>25.02</v>
      </c>
      <c r="AI166">
        <f t="shared" si="55"/>
        <v>27.4</v>
      </c>
      <c r="AJ166">
        <f t="shared" si="56"/>
        <v>296.48</v>
      </c>
    </row>
    <row r="167" spans="1:36">
      <c r="A167" s="1">
        <f t="shared" si="57"/>
        <v>40137</v>
      </c>
      <c r="B167">
        <f t="shared" si="58"/>
        <v>16</v>
      </c>
      <c r="C167" t="str">
        <f>VLOOKUP(B167,'treatment structure'!$A$2:$I$65,9,FALSE)</f>
        <v>nil</v>
      </c>
      <c r="D167" t="str">
        <f>VLOOKUP(B167,'treatment structure'!$A$2:$I$65,7,FALSE)</f>
        <v>Omaka</v>
      </c>
      <c r="E167" t="str">
        <f>VLOOKUP(B167,'treatment structure'!$A$2:$I$65,8,FALSE)</f>
        <v>irr</v>
      </c>
      <c r="F167" t="str">
        <f>VLOOKUP(B167,'treatment structure'!$A$2:$I$65,9,FALSE)</f>
        <v>nil</v>
      </c>
      <c r="G167">
        <f>VLOOKUP(B167,'treatment structure'!$A$2:$I$65,2,FALSE)</f>
        <v>1</v>
      </c>
      <c r="H167">
        <f t="shared" si="59"/>
        <v>1503</v>
      </c>
      <c r="I167">
        <f t="shared" si="60"/>
        <v>7584</v>
      </c>
      <c r="J167">
        <f t="shared" si="61"/>
        <v>21.48</v>
      </c>
      <c r="K167">
        <f t="shared" si="62"/>
        <v>0</v>
      </c>
      <c r="L167">
        <v>546</v>
      </c>
      <c r="M167">
        <v>16</v>
      </c>
      <c r="N167">
        <v>3</v>
      </c>
      <c r="O167">
        <v>9</v>
      </c>
      <c r="P167">
        <v>11</v>
      </c>
      <c r="Q167">
        <v>20</v>
      </c>
      <c r="R167">
        <v>8</v>
      </c>
      <c r="S167">
        <v>36</v>
      </c>
      <c r="T167">
        <v>34.9</v>
      </c>
      <c r="U167">
        <v>34.6</v>
      </c>
      <c r="V167">
        <v>34</v>
      </c>
      <c r="W167">
        <v>32.4</v>
      </c>
      <c r="X167">
        <v>32.4</v>
      </c>
      <c r="Y167">
        <v>28.6</v>
      </c>
      <c r="Z167">
        <v>31.2</v>
      </c>
      <c r="AA167">
        <v>28.1</v>
      </c>
      <c r="AB167">
        <f t="shared" si="63"/>
        <v>28.119999999999997</v>
      </c>
      <c r="AC167">
        <f t="shared" si="64"/>
        <v>27.82</v>
      </c>
      <c r="AD167">
        <f t="shared" si="65"/>
        <v>27.22</v>
      </c>
      <c r="AE167">
        <f t="shared" si="66"/>
        <v>25.619999999999997</v>
      </c>
      <c r="AF167">
        <f t="shared" si="67"/>
        <v>25.619999999999997</v>
      </c>
      <c r="AG167">
        <f t="shared" si="68"/>
        <v>21.82</v>
      </c>
      <c r="AH167">
        <f t="shared" si="69"/>
        <v>24.419999999999998</v>
      </c>
      <c r="AI167">
        <f t="shared" si="55"/>
        <v>28.1</v>
      </c>
      <c r="AJ167">
        <f t="shared" si="56"/>
        <v>417.47999999999996</v>
      </c>
    </row>
    <row r="168" spans="1:36">
      <c r="A168" s="1">
        <f t="shared" si="57"/>
        <v>40137</v>
      </c>
      <c r="B168">
        <f t="shared" si="58"/>
        <v>17</v>
      </c>
      <c r="C168" t="str">
        <f>VLOOKUP(B168,'treatment structure'!$A$2:$I$65,9,FALSE)</f>
        <v>nil</v>
      </c>
      <c r="D168" t="str">
        <f>VLOOKUP(B168,'treatment structure'!$A$2:$I$65,7,FALSE)</f>
        <v>Sherwood</v>
      </c>
      <c r="E168" t="str">
        <f>VLOOKUP(B168,'treatment structure'!$A$2:$I$65,8,FALSE)</f>
        <v>irr</v>
      </c>
      <c r="F168" t="str">
        <f>VLOOKUP(B168,'treatment structure'!$A$2:$I$65,9,FALSE)</f>
        <v>nil</v>
      </c>
      <c r="G168">
        <f>VLOOKUP(B168,'treatment structure'!$A$2:$I$65,2,FALSE)</f>
        <v>2</v>
      </c>
      <c r="H168">
        <f t="shared" si="59"/>
        <v>1503</v>
      </c>
      <c r="I168">
        <f t="shared" si="60"/>
        <v>7584</v>
      </c>
      <c r="J168">
        <f t="shared" si="61"/>
        <v>21.48</v>
      </c>
      <c r="K168">
        <f t="shared" si="62"/>
        <v>0</v>
      </c>
      <c r="L168">
        <v>545</v>
      </c>
      <c r="M168">
        <v>17</v>
      </c>
      <c r="N168">
        <v>3</v>
      </c>
      <c r="O168">
        <v>9</v>
      </c>
      <c r="P168">
        <v>11</v>
      </c>
      <c r="Q168">
        <v>20</v>
      </c>
      <c r="R168">
        <v>8</v>
      </c>
      <c r="S168">
        <v>42</v>
      </c>
      <c r="T168">
        <v>28.9</v>
      </c>
      <c r="U168">
        <v>39.6</v>
      </c>
      <c r="V168">
        <v>35.4</v>
      </c>
      <c r="W168">
        <v>26.5</v>
      </c>
      <c r="X168">
        <v>35.6</v>
      </c>
      <c r="Y168">
        <v>27.4</v>
      </c>
      <c r="Z168">
        <v>26.8</v>
      </c>
      <c r="AA168">
        <v>25.1</v>
      </c>
      <c r="AB168">
        <f t="shared" si="63"/>
        <v>22.119999999999997</v>
      </c>
      <c r="AC168">
        <f t="shared" si="64"/>
        <v>32.82</v>
      </c>
      <c r="AD168">
        <f t="shared" si="65"/>
        <v>28.619999999999997</v>
      </c>
      <c r="AE168">
        <f t="shared" si="66"/>
        <v>19.72</v>
      </c>
      <c r="AF168">
        <f t="shared" si="67"/>
        <v>28.82</v>
      </c>
      <c r="AG168">
        <f t="shared" si="68"/>
        <v>20.619999999999997</v>
      </c>
      <c r="AH168">
        <f t="shared" si="69"/>
        <v>20.02</v>
      </c>
      <c r="AI168">
        <f t="shared" si="55"/>
        <v>25.1</v>
      </c>
      <c r="AJ168">
        <f t="shared" si="56"/>
        <v>395.68</v>
      </c>
    </row>
    <row r="169" spans="1:36">
      <c r="A169" s="1">
        <f t="shared" si="57"/>
        <v>40137</v>
      </c>
      <c r="B169">
        <f t="shared" si="58"/>
        <v>19</v>
      </c>
      <c r="C169" t="str">
        <f>VLOOKUP(B169,'treatment structure'!$A$2:$I$65,9,FALSE)</f>
        <v>nil</v>
      </c>
      <c r="D169" t="str">
        <f>VLOOKUP(B169,'treatment structure'!$A$2:$I$65,7,FALSE)</f>
        <v>CR125</v>
      </c>
      <c r="E169" t="str">
        <f>VLOOKUP(B169,'treatment structure'!$A$2:$I$65,8,FALSE)</f>
        <v>irr</v>
      </c>
      <c r="F169" t="str">
        <f>VLOOKUP(B169,'treatment structure'!$A$2:$I$65,9,FALSE)</f>
        <v>nil</v>
      </c>
      <c r="G169">
        <f>VLOOKUP(B169,'treatment structure'!$A$2:$I$65,2,FALSE)</f>
        <v>2</v>
      </c>
      <c r="H169">
        <f t="shared" si="59"/>
        <v>1503</v>
      </c>
      <c r="I169">
        <f t="shared" si="60"/>
        <v>7584</v>
      </c>
      <c r="J169">
        <f t="shared" si="61"/>
        <v>21.48</v>
      </c>
      <c r="K169">
        <f t="shared" si="62"/>
        <v>0</v>
      </c>
      <c r="L169">
        <v>544</v>
      </c>
      <c r="M169">
        <v>19</v>
      </c>
      <c r="N169">
        <v>3</v>
      </c>
      <c r="O169">
        <v>9</v>
      </c>
      <c r="P169">
        <v>11</v>
      </c>
      <c r="Q169">
        <v>20</v>
      </c>
      <c r="R169">
        <v>8</v>
      </c>
      <c r="S169">
        <v>47</v>
      </c>
      <c r="T169">
        <v>31.6</v>
      </c>
      <c r="U169">
        <v>34.5</v>
      </c>
      <c r="V169">
        <v>36.5</v>
      </c>
      <c r="W169">
        <v>32.200000000000003</v>
      </c>
      <c r="X169">
        <v>34.4</v>
      </c>
      <c r="Y169">
        <v>31.4</v>
      </c>
      <c r="Z169">
        <v>32.200000000000003</v>
      </c>
      <c r="AA169">
        <v>26.3</v>
      </c>
      <c r="AB169">
        <f t="shared" si="63"/>
        <v>24.82</v>
      </c>
      <c r="AC169">
        <f t="shared" si="64"/>
        <v>27.72</v>
      </c>
      <c r="AD169">
        <f t="shared" si="65"/>
        <v>29.72</v>
      </c>
      <c r="AE169">
        <f t="shared" si="66"/>
        <v>25.42</v>
      </c>
      <c r="AF169">
        <f t="shared" si="67"/>
        <v>27.619999999999997</v>
      </c>
      <c r="AG169">
        <f t="shared" si="68"/>
        <v>24.619999999999997</v>
      </c>
      <c r="AH169">
        <f t="shared" si="69"/>
        <v>25.42</v>
      </c>
      <c r="AI169">
        <f t="shared" si="55"/>
        <v>26.3</v>
      </c>
      <c r="AJ169">
        <f t="shared" si="56"/>
        <v>423.28</v>
      </c>
    </row>
    <row r="170" spans="1:36">
      <c r="A170" s="1">
        <f t="shared" si="57"/>
        <v>40137</v>
      </c>
      <c r="B170">
        <f t="shared" si="58"/>
        <v>21</v>
      </c>
      <c r="C170" t="str">
        <f>VLOOKUP(B170,'treatment structure'!$A$2:$I$65,9,FALSE)</f>
        <v>nil</v>
      </c>
      <c r="D170" t="str">
        <f>VLOOKUP(B170,'treatment structure'!$A$2:$I$65,7,FALSE)</f>
        <v>Omaka</v>
      </c>
      <c r="E170" t="str">
        <f>VLOOKUP(B170,'treatment structure'!$A$2:$I$65,8,FALSE)</f>
        <v>dry</v>
      </c>
      <c r="F170" t="str">
        <f>VLOOKUP(B170,'treatment structure'!$A$2:$I$65,9,FALSE)</f>
        <v>nil</v>
      </c>
      <c r="G170">
        <f>VLOOKUP(B170,'treatment structure'!$A$2:$I$65,2,FALSE)</f>
        <v>2</v>
      </c>
      <c r="H170">
        <f t="shared" si="59"/>
        <v>1503</v>
      </c>
      <c r="I170">
        <f t="shared" si="60"/>
        <v>7584</v>
      </c>
      <c r="J170">
        <f t="shared" si="61"/>
        <v>21.48</v>
      </c>
      <c r="K170">
        <f t="shared" si="62"/>
        <v>0</v>
      </c>
      <c r="L170">
        <v>543</v>
      </c>
      <c r="M170">
        <v>21</v>
      </c>
      <c r="N170">
        <v>3</v>
      </c>
      <c r="O170">
        <v>9</v>
      </c>
      <c r="P170">
        <v>11</v>
      </c>
      <c r="Q170">
        <v>20</v>
      </c>
      <c r="R170">
        <v>8</v>
      </c>
      <c r="S170">
        <v>52</v>
      </c>
      <c r="T170">
        <v>42.3</v>
      </c>
      <c r="U170">
        <v>37.9</v>
      </c>
      <c r="V170">
        <v>31.8</v>
      </c>
      <c r="W170">
        <v>35.6</v>
      </c>
      <c r="X170">
        <v>32.200000000000003</v>
      </c>
      <c r="Y170">
        <v>30.1</v>
      </c>
      <c r="Z170">
        <v>25.4</v>
      </c>
      <c r="AA170">
        <v>13.8</v>
      </c>
      <c r="AB170">
        <f t="shared" si="63"/>
        <v>35.519999999999996</v>
      </c>
      <c r="AC170">
        <f t="shared" si="64"/>
        <v>31.119999999999997</v>
      </c>
      <c r="AD170">
        <f t="shared" si="65"/>
        <v>25.02</v>
      </c>
      <c r="AE170">
        <f t="shared" si="66"/>
        <v>28.82</v>
      </c>
      <c r="AF170">
        <f t="shared" si="67"/>
        <v>25.42</v>
      </c>
      <c r="AG170">
        <f t="shared" si="68"/>
        <v>23.32</v>
      </c>
      <c r="AH170">
        <f t="shared" si="69"/>
        <v>18.619999999999997</v>
      </c>
      <c r="AI170">
        <f t="shared" si="55"/>
        <v>13.8</v>
      </c>
      <c r="AJ170">
        <f t="shared" si="56"/>
        <v>403.28</v>
      </c>
    </row>
    <row r="171" spans="1:36">
      <c r="A171" s="1">
        <f t="shared" si="57"/>
        <v>40137</v>
      </c>
      <c r="B171">
        <f t="shared" si="58"/>
        <v>24</v>
      </c>
      <c r="C171" t="str">
        <f>VLOOKUP(B171,'treatment structure'!$A$2:$I$65,9,FALSE)</f>
        <v>nil</v>
      </c>
      <c r="D171" t="str">
        <f>VLOOKUP(B171,'treatment structure'!$A$2:$I$65,7,FALSE)</f>
        <v>Dash</v>
      </c>
      <c r="E171" t="str">
        <f>VLOOKUP(B171,'treatment structure'!$A$2:$I$65,8,FALSE)</f>
        <v>irr</v>
      </c>
      <c r="F171" t="str">
        <f>VLOOKUP(B171,'treatment structure'!$A$2:$I$65,9,FALSE)</f>
        <v>nil</v>
      </c>
      <c r="G171">
        <f>VLOOKUP(B171,'treatment structure'!$A$2:$I$65,2,FALSE)</f>
        <v>2</v>
      </c>
      <c r="H171">
        <f t="shared" si="59"/>
        <v>1503</v>
      </c>
      <c r="I171">
        <f t="shared" si="60"/>
        <v>7584</v>
      </c>
      <c r="J171">
        <f t="shared" si="61"/>
        <v>21.48</v>
      </c>
      <c r="K171">
        <f t="shared" si="62"/>
        <v>0</v>
      </c>
      <c r="L171">
        <v>542</v>
      </c>
      <c r="M171">
        <v>24</v>
      </c>
      <c r="N171">
        <v>3</v>
      </c>
      <c r="O171">
        <v>9</v>
      </c>
      <c r="P171">
        <v>11</v>
      </c>
      <c r="Q171">
        <v>20</v>
      </c>
      <c r="R171">
        <v>8</v>
      </c>
      <c r="S171">
        <v>50</v>
      </c>
      <c r="T171">
        <v>34.9</v>
      </c>
      <c r="U171">
        <v>24.6</v>
      </c>
      <c r="V171">
        <v>28.5</v>
      </c>
      <c r="W171">
        <v>32.6</v>
      </c>
      <c r="X171">
        <v>34.1</v>
      </c>
      <c r="Y171">
        <v>30.1</v>
      </c>
      <c r="Z171">
        <v>32.700000000000003</v>
      </c>
      <c r="AA171">
        <v>18.399999999999999</v>
      </c>
      <c r="AB171">
        <f t="shared" si="63"/>
        <v>28.119999999999997</v>
      </c>
      <c r="AC171">
        <f t="shared" si="64"/>
        <v>17.82</v>
      </c>
      <c r="AD171">
        <f t="shared" si="65"/>
        <v>21.72</v>
      </c>
      <c r="AE171">
        <f t="shared" si="66"/>
        <v>25.82</v>
      </c>
      <c r="AF171">
        <f t="shared" si="67"/>
        <v>27.32</v>
      </c>
      <c r="AG171">
        <f t="shared" si="68"/>
        <v>23.32</v>
      </c>
      <c r="AH171">
        <f t="shared" si="69"/>
        <v>25.92</v>
      </c>
      <c r="AI171">
        <f t="shared" si="55"/>
        <v>18.399999999999999</v>
      </c>
      <c r="AJ171">
        <f t="shared" si="56"/>
        <v>376.87999999999994</v>
      </c>
    </row>
    <row r="172" spans="1:36">
      <c r="A172" s="1">
        <f t="shared" si="57"/>
        <v>40137</v>
      </c>
      <c r="B172">
        <f t="shared" si="58"/>
        <v>25</v>
      </c>
      <c r="C172" t="str">
        <f>VLOOKUP(B172,'treatment structure'!$A$2:$I$65,9,FALSE)</f>
        <v>nil</v>
      </c>
      <c r="D172" t="str">
        <f>VLOOKUP(B172,'treatment structure'!$A$2:$I$65,7,FALSE)</f>
        <v>Sherwood</v>
      </c>
      <c r="E172" t="str">
        <f>VLOOKUP(B172,'treatment structure'!$A$2:$I$65,8,FALSE)</f>
        <v>dry</v>
      </c>
      <c r="F172" t="str">
        <f>VLOOKUP(B172,'treatment structure'!$A$2:$I$65,9,FALSE)</f>
        <v>nil</v>
      </c>
      <c r="G172">
        <f>VLOOKUP(B172,'treatment structure'!$A$2:$I$65,2,FALSE)</f>
        <v>2</v>
      </c>
      <c r="H172">
        <f t="shared" si="59"/>
        <v>1503</v>
      </c>
      <c r="I172">
        <f t="shared" si="60"/>
        <v>7584</v>
      </c>
      <c r="J172">
        <f t="shared" si="61"/>
        <v>21.48</v>
      </c>
      <c r="K172">
        <f t="shared" si="62"/>
        <v>0</v>
      </c>
      <c r="L172">
        <v>541</v>
      </c>
      <c r="M172">
        <v>25</v>
      </c>
      <c r="N172">
        <v>3</v>
      </c>
      <c r="O172">
        <v>9</v>
      </c>
      <c r="P172">
        <v>11</v>
      </c>
      <c r="Q172">
        <v>20</v>
      </c>
      <c r="R172">
        <v>9</v>
      </c>
      <c r="S172">
        <v>3</v>
      </c>
      <c r="T172">
        <v>38.1</v>
      </c>
      <c r="U172">
        <v>35.700000000000003</v>
      </c>
      <c r="V172">
        <v>33.200000000000003</v>
      </c>
      <c r="W172">
        <v>27.6</v>
      </c>
      <c r="X172">
        <v>34.299999999999997</v>
      </c>
      <c r="Y172">
        <v>33.5</v>
      </c>
      <c r="Z172">
        <v>27.9</v>
      </c>
      <c r="AA172">
        <v>10.7</v>
      </c>
      <c r="AB172">
        <f t="shared" si="63"/>
        <v>31.32</v>
      </c>
      <c r="AC172">
        <f t="shared" si="64"/>
        <v>28.92</v>
      </c>
      <c r="AD172">
        <f t="shared" si="65"/>
        <v>26.42</v>
      </c>
      <c r="AE172">
        <f t="shared" si="66"/>
        <v>20.82</v>
      </c>
      <c r="AF172">
        <f t="shared" si="67"/>
        <v>27.519999999999996</v>
      </c>
      <c r="AG172">
        <f t="shared" si="68"/>
        <v>26.72</v>
      </c>
      <c r="AH172">
        <f t="shared" si="69"/>
        <v>21.119999999999997</v>
      </c>
      <c r="AI172">
        <f t="shared" si="55"/>
        <v>10.7</v>
      </c>
      <c r="AJ172">
        <f t="shared" si="56"/>
        <v>387.08</v>
      </c>
    </row>
    <row r="173" spans="1:36">
      <c r="A173" s="1">
        <f t="shared" si="57"/>
        <v>40137</v>
      </c>
      <c r="B173">
        <f t="shared" si="58"/>
        <v>27</v>
      </c>
      <c r="C173" t="str">
        <f>VLOOKUP(B173,'treatment structure'!$A$2:$I$65,9,FALSE)</f>
        <v>nil</v>
      </c>
      <c r="D173" t="str">
        <f>VLOOKUP(B173,'treatment structure'!$A$2:$I$65,7,FALSE)</f>
        <v>Dash</v>
      </c>
      <c r="E173" t="str">
        <f>VLOOKUP(B173,'treatment structure'!$A$2:$I$65,8,FALSE)</f>
        <v>dry</v>
      </c>
      <c r="F173" t="str">
        <f>VLOOKUP(B173,'treatment structure'!$A$2:$I$65,9,FALSE)</f>
        <v>nil</v>
      </c>
      <c r="G173">
        <f>VLOOKUP(B173,'treatment structure'!$A$2:$I$65,2,FALSE)</f>
        <v>2</v>
      </c>
      <c r="H173">
        <f t="shared" si="59"/>
        <v>1503</v>
      </c>
      <c r="I173">
        <f t="shared" si="60"/>
        <v>7584</v>
      </c>
      <c r="J173">
        <f t="shared" si="61"/>
        <v>21.48</v>
      </c>
      <c r="K173">
        <f t="shared" si="62"/>
        <v>0</v>
      </c>
      <c r="L173">
        <v>540</v>
      </c>
      <c r="M173">
        <v>27</v>
      </c>
      <c r="N173">
        <v>3</v>
      </c>
      <c r="O173">
        <v>9</v>
      </c>
      <c r="P173">
        <v>11</v>
      </c>
      <c r="Q173">
        <v>20</v>
      </c>
      <c r="R173">
        <v>9</v>
      </c>
      <c r="S173">
        <v>0</v>
      </c>
      <c r="T173">
        <v>28.8</v>
      </c>
      <c r="U173">
        <v>30.7</v>
      </c>
      <c r="V173">
        <v>40.4</v>
      </c>
      <c r="W173">
        <v>35.4</v>
      </c>
      <c r="X173">
        <v>34.200000000000003</v>
      </c>
      <c r="Y173">
        <v>30.4</v>
      </c>
      <c r="Z173">
        <v>26.7</v>
      </c>
      <c r="AA173">
        <v>13.2</v>
      </c>
      <c r="AB173">
        <f t="shared" si="63"/>
        <v>22.02</v>
      </c>
      <c r="AC173">
        <f t="shared" si="64"/>
        <v>23.919999999999998</v>
      </c>
      <c r="AD173">
        <f t="shared" si="65"/>
        <v>33.619999999999997</v>
      </c>
      <c r="AE173">
        <f t="shared" si="66"/>
        <v>28.619999999999997</v>
      </c>
      <c r="AF173">
        <f t="shared" si="67"/>
        <v>27.42</v>
      </c>
      <c r="AG173">
        <f t="shared" si="68"/>
        <v>23.619999999999997</v>
      </c>
      <c r="AH173">
        <f t="shared" si="69"/>
        <v>19.919999999999998</v>
      </c>
      <c r="AI173">
        <f t="shared" si="55"/>
        <v>13.2</v>
      </c>
      <c r="AJ173">
        <f t="shared" si="56"/>
        <v>384.68</v>
      </c>
    </row>
    <row r="174" spans="1:36">
      <c r="A174" s="1">
        <f t="shared" si="57"/>
        <v>40137</v>
      </c>
      <c r="B174">
        <f t="shared" si="58"/>
        <v>30</v>
      </c>
      <c r="C174" t="str">
        <f>VLOOKUP(B174,'treatment structure'!$A$2:$I$65,9,FALSE)</f>
        <v>nil</v>
      </c>
      <c r="D174" t="str">
        <f>VLOOKUP(B174,'treatment structure'!$A$2:$I$65,7,FALSE)</f>
        <v>Omaka</v>
      </c>
      <c r="E174" t="str">
        <f>VLOOKUP(B174,'treatment structure'!$A$2:$I$65,8,FALSE)</f>
        <v>irr</v>
      </c>
      <c r="F174" t="str">
        <f>VLOOKUP(B174,'treatment structure'!$A$2:$I$65,9,FALSE)</f>
        <v>nil</v>
      </c>
      <c r="G174">
        <f>VLOOKUP(B174,'treatment structure'!$A$2:$I$65,2,FALSE)</f>
        <v>2</v>
      </c>
      <c r="H174">
        <f t="shared" si="59"/>
        <v>1503</v>
      </c>
      <c r="I174">
        <f t="shared" si="60"/>
        <v>7584</v>
      </c>
      <c r="J174">
        <f t="shared" si="61"/>
        <v>21.48</v>
      </c>
      <c r="K174">
        <f t="shared" si="62"/>
        <v>0</v>
      </c>
      <c r="L174">
        <v>539</v>
      </c>
      <c r="M174">
        <v>30</v>
      </c>
      <c r="N174">
        <v>3</v>
      </c>
      <c r="O174">
        <v>9</v>
      </c>
      <c r="P174">
        <v>11</v>
      </c>
      <c r="Q174">
        <v>20</v>
      </c>
      <c r="R174">
        <v>9</v>
      </c>
      <c r="S174">
        <v>13</v>
      </c>
      <c r="T174">
        <v>38.700000000000003</v>
      </c>
      <c r="U174">
        <v>33.1</v>
      </c>
      <c r="V174">
        <v>29.6</v>
      </c>
      <c r="W174">
        <v>23.1</v>
      </c>
      <c r="X174">
        <v>32.299999999999997</v>
      </c>
      <c r="Y174">
        <v>30.4</v>
      </c>
      <c r="Z174">
        <v>28.3</v>
      </c>
      <c r="AA174">
        <v>24.2</v>
      </c>
      <c r="AB174">
        <f t="shared" si="63"/>
        <v>31.92</v>
      </c>
      <c r="AC174">
        <f t="shared" si="64"/>
        <v>26.32</v>
      </c>
      <c r="AD174">
        <f t="shared" si="65"/>
        <v>22.82</v>
      </c>
      <c r="AE174">
        <f t="shared" si="66"/>
        <v>16.32</v>
      </c>
      <c r="AF174">
        <f t="shared" si="67"/>
        <v>25.519999999999996</v>
      </c>
      <c r="AG174">
        <f t="shared" si="68"/>
        <v>23.619999999999997</v>
      </c>
      <c r="AH174">
        <f t="shared" si="69"/>
        <v>21.52</v>
      </c>
      <c r="AI174">
        <f t="shared" si="55"/>
        <v>24.2</v>
      </c>
      <c r="AJ174">
        <f t="shared" si="56"/>
        <v>384.47999999999996</v>
      </c>
    </row>
    <row r="175" spans="1:36">
      <c r="A175" s="1">
        <f t="shared" si="57"/>
        <v>40137</v>
      </c>
      <c r="B175">
        <f t="shared" si="58"/>
        <v>34</v>
      </c>
      <c r="C175" t="str">
        <f>VLOOKUP(B175,'treatment structure'!$A$2:$I$65,9,FALSE)</f>
        <v>nil</v>
      </c>
      <c r="D175" t="str">
        <f>VLOOKUP(B175,'treatment structure'!$A$2:$I$65,7,FALSE)</f>
        <v>CR125</v>
      </c>
      <c r="E175" t="str">
        <f>VLOOKUP(B175,'treatment structure'!$A$2:$I$65,8,FALSE)</f>
        <v>irr</v>
      </c>
      <c r="F175" t="str">
        <f>VLOOKUP(B175,'treatment structure'!$A$2:$I$65,9,FALSE)</f>
        <v>nil</v>
      </c>
      <c r="G175">
        <f>VLOOKUP(B175,'treatment structure'!$A$2:$I$65,2,FALSE)</f>
        <v>3</v>
      </c>
      <c r="H175">
        <f t="shared" si="59"/>
        <v>1503</v>
      </c>
      <c r="I175">
        <f t="shared" si="60"/>
        <v>7584</v>
      </c>
      <c r="J175">
        <f t="shared" si="61"/>
        <v>21.48</v>
      </c>
      <c r="K175">
        <f t="shared" si="62"/>
        <v>0</v>
      </c>
      <c r="L175">
        <v>538</v>
      </c>
      <c r="M175">
        <v>34</v>
      </c>
      <c r="N175">
        <v>3</v>
      </c>
      <c r="O175">
        <v>9</v>
      </c>
      <c r="P175">
        <v>11</v>
      </c>
      <c r="Q175">
        <v>20</v>
      </c>
      <c r="R175">
        <v>9</v>
      </c>
      <c r="S175">
        <v>24</v>
      </c>
      <c r="T175">
        <v>40.1</v>
      </c>
      <c r="U175">
        <v>33.299999999999997</v>
      </c>
      <c r="V175">
        <v>30.2</v>
      </c>
      <c r="W175">
        <v>36.1</v>
      </c>
      <c r="X175">
        <v>28.4</v>
      </c>
      <c r="Y175">
        <v>29.3</v>
      </c>
      <c r="Z175">
        <v>28.4</v>
      </c>
      <c r="AA175">
        <v>26.9</v>
      </c>
      <c r="AB175">
        <f t="shared" si="63"/>
        <v>33.32</v>
      </c>
      <c r="AC175">
        <f t="shared" si="64"/>
        <v>26.519999999999996</v>
      </c>
      <c r="AD175">
        <f t="shared" si="65"/>
        <v>23.419999999999998</v>
      </c>
      <c r="AE175">
        <f t="shared" si="66"/>
        <v>29.32</v>
      </c>
      <c r="AF175">
        <f t="shared" si="67"/>
        <v>21.619999999999997</v>
      </c>
      <c r="AG175">
        <f t="shared" si="68"/>
        <v>22.52</v>
      </c>
      <c r="AH175">
        <f t="shared" si="69"/>
        <v>21.619999999999997</v>
      </c>
      <c r="AI175">
        <f t="shared" si="55"/>
        <v>26.9</v>
      </c>
      <c r="AJ175">
        <f t="shared" si="56"/>
        <v>410.48</v>
      </c>
    </row>
    <row r="176" spans="1:36">
      <c r="A176" s="1">
        <f t="shared" si="57"/>
        <v>40137</v>
      </c>
      <c r="B176">
        <f t="shared" si="58"/>
        <v>35</v>
      </c>
      <c r="C176" t="str">
        <f>VLOOKUP(B176,'treatment structure'!$A$2:$I$65,9,FALSE)</f>
        <v>nil</v>
      </c>
      <c r="D176" t="str">
        <f>VLOOKUP(B176,'treatment structure'!$A$2:$I$65,7,FALSE)</f>
        <v>Omaka</v>
      </c>
      <c r="E176" t="str">
        <f>VLOOKUP(B176,'treatment structure'!$A$2:$I$65,8,FALSE)</f>
        <v>dry</v>
      </c>
      <c r="F176" t="str">
        <f>VLOOKUP(B176,'treatment structure'!$A$2:$I$65,9,FALSE)</f>
        <v>nil</v>
      </c>
      <c r="G176">
        <f>VLOOKUP(B176,'treatment structure'!$A$2:$I$65,2,FALSE)</f>
        <v>3</v>
      </c>
      <c r="H176">
        <f t="shared" si="59"/>
        <v>1503</v>
      </c>
      <c r="I176">
        <f t="shared" si="60"/>
        <v>7584</v>
      </c>
      <c r="J176">
        <f t="shared" si="61"/>
        <v>21.48</v>
      </c>
      <c r="K176">
        <f t="shared" si="62"/>
        <v>0</v>
      </c>
      <c r="L176">
        <v>537</v>
      </c>
      <c r="M176">
        <v>35</v>
      </c>
      <c r="N176">
        <v>3</v>
      </c>
      <c r="O176">
        <v>9</v>
      </c>
      <c r="P176">
        <v>11</v>
      </c>
      <c r="Q176">
        <v>20</v>
      </c>
      <c r="R176">
        <v>9</v>
      </c>
      <c r="S176">
        <v>21</v>
      </c>
      <c r="T176">
        <v>34.700000000000003</v>
      </c>
      <c r="U176">
        <v>29.5</v>
      </c>
      <c r="V176">
        <v>36</v>
      </c>
      <c r="W176">
        <v>34.5</v>
      </c>
      <c r="X176">
        <v>33</v>
      </c>
      <c r="Y176">
        <v>29.4</v>
      </c>
      <c r="Z176">
        <v>25.1</v>
      </c>
      <c r="AA176">
        <v>8.8000000000000007</v>
      </c>
      <c r="AB176">
        <f t="shared" si="63"/>
        <v>27.92</v>
      </c>
      <c r="AC176">
        <f t="shared" si="64"/>
        <v>22.72</v>
      </c>
      <c r="AD176">
        <f t="shared" si="65"/>
        <v>29.22</v>
      </c>
      <c r="AE176">
        <f t="shared" si="66"/>
        <v>27.72</v>
      </c>
      <c r="AF176">
        <f t="shared" si="67"/>
        <v>26.22</v>
      </c>
      <c r="AG176">
        <f t="shared" si="68"/>
        <v>22.619999999999997</v>
      </c>
      <c r="AH176">
        <f t="shared" si="69"/>
        <v>18.32</v>
      </c>
      <c r="AI176">
        <f t="shared" si="55"/>
        <v>8.8000000000000007</v>
      </c>
      <c r="AJ176">
        <f t="shared" si="56"/>
        <v>367.08000000000004</v>
      </c>
    </row>
    <row r="177" spans="1:36">
      <c r="A177" s="1">
        <f t="shared" si="57"/>
        <v>40137</v>
      </c>
      <c r="B177">
        <f t="shared" si="58"/>
        <v>38</v>
      </c>
      <c r="C177" t="str">
        <f>VLOOKUP(B177,'treatment structure'!$A$2:$I$65,9,FALSE)</f>
        <v>nil</v>
      </c>
      <c r="D177" t="str">
        <f>VLOOKUP(B177,'treatment structure'!$A$2:$I$65,7,FALSE)</f>
        <v>Omaka</v>
      </c>
      <c r="E177" t="str">
        <f>VLOOKUP(B177,'treatment structure'!$A$2:$I$65,8,FALSE)</f>
        <v>irr</v>
      </c>
      <c r="F177" t="str">
        <f>VLOOKUP(B177,'treatment structure'!$A$2:$I$65,9,FALSE)</f>
        <v>nil</v>
      </c>
      <c r="G177">
        <f>VLOOKUP(B177,'treatment structure'!$A$2:$I$65,2,FALSE)</f>
        <v>3</v>
      </c>
      <c r="H177">
        <f t="shared" si="59"/>
        <v>1503</v>
      </c>
      <c r="I177">
        <f t="shared" si="60"/>
        <v>7584</v>
      </c>
      <c r="J177">
        <f t="shared" si="61"/>
        <v>21.48</v>
      </c>
      <c r="K177">
        <f t="shared" si="62"/>
        <v>0</v>
      </c>
      <c r="L177">
        <v>536</v>
      </c>
      <c r="M177">
        <v>38</v>
      </c>
      <c r="N177">
        <v>3</v>
      </c>
      <c r="O177">
        <v>9</v>
      </c>
      <c r="P177">
        <v>11</v>
      </c>
      <c r="Q177">
        <v>20</v>
      </c>
      <c r="R177">
        <v>9</v>
      </c>
      <c r="S177">
        <v>34</v>
      </c>
      <c r="T177">
        <v>23.7</v>
      </c>
      <c r="U177">
        <v>25.9</v>
      </c>
      <c r="V177">
        <v>39.9</v>
      </c>
      <c r="W177">
        <v>35.4</v>
      </c>
      <c r="X177">
        <v>35.4</v>
      </c>
      <c r="Y177">
        <v>32.6</v>
      </c>
      <c r="Z177">
        <v>33.1</v>
      </c>
      <c r="AA177">
        <v>26.3</v>
      </c>
      <c r="AB177">
        <f t="shared" si="63"/>
        <v>16.919999999999998</v>
      </c>
      <c r="AC177">
        <f t="shared" si="64"/>
        <v>19.119999999999997</v>
      </c>
      <c r="AD177">
        <f t="shared" si="65"/>
        <v>33.119999999999997</v>
      </c>
      <c r="AE177">
        <f t="shared" si="66"/>
        <v>28.619999999999997</v>
      </c>
      <c r="AF177">
        <f t="shared" si="67"/>
        <v>28.619999999999997</v>
      </c>
      <c r="AG177">
        <f t="shared" si="68"/>
        <v>25.82</v>
      </c>
      <c r="AH177">
        <f t="shared" si="69"/>
        <v>26.32</v>
      </c>
      <c r="AI177">
        <f t="shared" si="55"/>
        <v>26.3</v>
      </c>
      <c r="AJ177">
        <f t="shared" si="56"/>
        <v>409.68</v>
      </c>
    </row>
    <row r="178" spans="1:36">
      <c r="A178" s="1">
        <f t="shared" si="57"/>
        <v>40137</v>
      </c>
      <c r="B178">
        <f t="shared" si="58"/>
        <v>39</v>
      </c>
      <c r="C178" t="str">
        <f>VLOOKUP(B178,'treatment structure'!$A$2:$I$65,9,FALSE)</f>
        <v>nil</v>
      </c>
      <c r="D178" t="str">
        <f>VLOOKUP(B178,'treatment structure'!$A$2:$I$65,7,FALSE)</f>
        <v>Sherwood</v>
      </c>
      <c r="E178" t="str">
        <f>VLOOKUP(B178,'treatment structure'!$A$2:$I$65,8,FALSE)</f>
        <v>dry</v>
      </c>
      <c r="F178" t="str">
        <f>VLOOKUP(B178,'treatment structure'!$A$2:$I$65,9,FALSE)</f>
        <v>nil</v>
      </c>
      <c r="G178">
        <f>VLOOKUP(B178,'treatment structure'!$A$2:$I$65,2,FALSE)</f>
        <v>3</v>
      </c>
      <c r="H178">
        <f t="shared" si="59"/>
        <v>1503</v>
      </c>
      <c r="I178">
        <f t="shared" si="60"/>
        <v>7584</v>
      </c>
      <c r="J178">
        <f t="shared" si="61"/>
        <v>21.48</v>
      </c>
      <c r="K178">
        <f t="shared" si="62"/>
        <v>0</v>
      </c>
      <c r="L178">
        <v>535</v>
      </c>
      <c r="M178">
        <v>39</v>
      </c>
      <c r="N178">
        <v>3</v>
      </c>
      <c r="O178">
        <v>9</v>
      </c>
      <c r="P178">
        <v>11</v>
      </c>
      <c r="Q178">
        <v>20</v>
      </c>
      <c r="R178">
        <v>9</v>
      </c>
      <c r="S178">
        <v>43</v>
      </c>
      <c r="T178">
        <v>25</v>
      </c>
      <c r="U178">
        <v>28.6</v>
      </c>
      <c r="V178">
        <v>39.6</v>
      </c>
      <c r="W178">
        <v>27.1</v>
      </c>
      <c r="X178">
        <v>34.799999999999997</v>
      </c>
      <c r="Y178">
        <v>31.5</v>
      </c>
      <c r="Z178">
        <v>26.6</v>
      </c>
      <c r="AA178">
        <v>17.7</v>
      </c>
      <c r="AB178">
        <f t="shared" si="63"/>
        <v>18.22</v>
      </c>
      <c r="AC178">
        <f t="shared" si="64"/>
        <v>21.82</v>
      </c>
      <c r="AD178">
        <f t="shared" si="65"/>
        <v>32.82</v>
      </c>
      <c r="AE178">
        <f t="shared" si="66"/>
        <v>20.32</v>
      </c>
      <c r="AF178">
        <f t="shared" si="67"/>
        <v>28.019999999999996</v>
      </c>
      <c r="AG178">
        <f t="shared" si="68"/>
        <v>24.72</v>
      </c>
      <c r="AH178">
        <f t="shared" si="69"/>
        <v>19.82</v>
      </c>
      <c r="AI178">
        <f t="shared" si="55"/>
        <v>17.7</v>
      </c>
      <c r="AJ178">
        <f t="shared" si="56"/>
        <v>366.88</v>
      </c>
    </row>
    <row r="179" spans="1:36">
      <c r="A179" s="1">
        <f t="shared" si="57"/>
        <v>40137</v>
      </c>
      <c r="B179">
        <f t="shared" si="58"/>
        <v>42</v>
      </c>
      <c r="C179" t="str">
        <f>VLOOKUP(B179,'treatment structure'!$A$2:$I$65,9,FALSE)</f>
        <v>nil</v>
      </c>
      <c r="D179" t="str">
        <f>VLOOKUP(B179,'treatment structure'!$A$2:$I$65,7,FALSE)</f>
        <v>Sherwood</v>
      </c>
      <c r="E179" t="str">
        <f>VLOOKUP(B179,'treatment structure'!$A$2:$I$65,8,FALSE)</f>
        <v>irr</v>
      </c>
      <c r="F179" t="str">
        <f>VLOOKUP(B179,'treatment structure'!$A$2:$I$65,9,FALSE)</f>
        <v>nil</v>
      </c>
      <c r="G179">
        <f>VLOOKUP(B179,'treatment structure'!$A$2:$I$65,2,FALSE)</f>
        <v>3</v>
      </c>
      <c r="H179">
        <f t="shared" si="59"/>
        <v>1503</v>
      </c>
      <c r="I179">
        <f t="shared" si="60"/>
        <v>7584</v>
      </c>
      <c r="J179">
        <f t="shared" si="61"/>
        <v>21.48</v>
      </c>
      <c r="K179">
        <f t="shared" si="62"/>
        <v>0</v>
      </c>
      <c r="L179">
        <v>534</v>
      </c>
      <c r="M179">
        <v>42</v>
      </c>
      <c r="N179">
        <v>3</v>
      </c>
      <c r="O179">
        <v>9</v>
      </c>
      <c r="P179">
        <v>11</v>
      </c>
      <c r="Q179">
        <v>20</v>
      </c>
      <c r="R179">
        <v>9</v>
      </c>
      <c r="S179">
        <v>41</v>
      </c>
      <c r="T179">
        <v>36.6</v>
      </c>
      <c r="U179">
        <v>33.9</v>
      </c>
      <c r="V179">
        <v>37.200000000000003</v>
      </c>
      <c r="W179">
        <v>27.4</v>
      </c>
      <c r="X179">
        <v>36</v>
      </c>
      <c r="Y179">
        <v>30.1</v>
      </c>
      <c r="Z179">
        <v>31.2</v>
      </c>
      <c r="AA179">
        <v>20.100000000000001</v>
      </c>
      <c r="AB179">
        <f t="shared" si="63"/>
        <v>29.82</v>
      </c>
      <c r="AC179">
        <f t="shared" si="64"/>
        <v>27.119999999999997</v>
      </c>
      <c r="AD179">
        <f t="shared" si="65"/>
        <v>30.42</v>
      </c>
      <c r="AE179">
        <f t="shared" si="66"/>
        <v>20.619999999999997</v>
      </c>
      <c r="AF179">
        <f t="shared" si="67"/>
        <v>29.22</v>
      </c>
      <c r="AG179">
        <f t="shared" si="68"/>
        <v>23.32</v>
      </c>
      <c r="AH179">
        <f t="shared" si="69"/>
        <v>24.419999999999998</v>
      </c>
      <c r="AI179">
        <f t="shared" si="55"/>
        <v>20.100000000000001</v>
      </c>
      <c r="AJ179">
        <f t="shared" si="56"/>
        <v>410.07999999999993</v>
      </c>
    </row>
    <row r="180" spans="1:36">
      <c r="A180" s="1">
        <f t="shared" si="57"/>
        <v>40137</v>
      </c>
      <c r="B180">
        <f t="shared" si="58"/>
        <v>44</v>
      </c>
      <c r="C180" t="str">
        <f>VLOOKUP(B180,'treatment structure'!$A$2:$I$65,9,FALSE)</f>
        <v>nil</v>
      </c>
      <c r="D180" t="str">
        <f>VLOOKUP(B180,'treatment structure'!$A$2:$I$65,7,FALSE)</f>
        <v>Dash</v>
      </c>
      <c r="E180" t="str">
        <f>VLOOKUP(B180,'treatment structure'!$A$2:$I$65,8,FALSE)</f>
        <v>irr</v>
      </c>
      <c r="F180" t="str">
        <f>VLOOKUP(B180,'treatment structure'!$A$2:$I$65,9,FALSE)</f>
        <v>nil</v>
      </c>
      <c r="G180">
        <f>VLOOKUP(B180,'treatment structure'!$A$2:$I$65,2,FALSE)</f>
        <v>3</v>
      </c>
      <c r="H180">
        <f t="shared" si="59"/>
        <v>1503</v>
      </c>
      <c r="I180">
        <f t="shared" si="60"/>
        <v>7584</v>
      </c>
      <c r="J180">
        <f t="shared" si="61"/>
        <v>21.48</v>
      </c>
      <c r="K180">
        <f t="shared" si="62"/>
        <v>0</v>
      </c>
      <c r="L180">
        <v>533</v>
      </c>
      <c r="M180">
        <v>44</v>
      </c>
      <c r="N180">
        <v>3</v>
      </c>
      <c r="O180">
        <v>9</v>
      </c>
      <c r="P180">
        <v>11</v>
      </c>
      <c r="Q180">
        <v>20</v>
      </c>
      <c r="R180">
        <v>9</v>
      </c>
      <c r="S180">
        <v>54</v>
      </c>
      <c r="T180">
        <v>21.9</v>
      </c>
      <c r="U180">
        <v>32.700000000000003</v>
      </c>
      <c r="V180">
        <v>27.2</v>
      </c>
      <c r="W180">
        <v>32.200000000000003</v>
      </c>
      <c r="X180">
        <v>36.700000000000003</v>
      </c>
      <c r="Y180">
        <v>31.9</v>
      </c>
      <c r="Z180">
        <v>31.9</v>
      </c>
      <c r="AA180">
        <v>16.8</v>
      </c>
      <c r="AB180">
        <f t="shared" si="63"/>
        <v>15.119999999999997</v>
      </c>
      <c r="AC180">
        <f t="shared" si="64"/>
        <v>25.92</v>
      </c>
      <c r="AD180">
        <f t="shared" si="65"/>
        <v>20.419999999999998</v>
      </c>
      <c r="AE180">
        <f t="shared" si="66"/>
        <v>25.42</v>
      </c>
      <c r="AF180">
        <f t="shared" si="67"/>
        <v>29.92</v>
      </c>
      <c r="AG180">
        <f t="shared" si="68"/>
        <v>25.119999999999997</v>
      </c>
      <c r="AH180">
        <f t="shared" si="69"/>
        <v>25.119999999999997</v>
      </c>
      <c r="AI180">
        <f t="shared" si="55"/>
        <v>16.8</v>
      </c>
      <c r="AJ180">
        <f t="shared" si="56"/>
        <v>367.68</v>
      </c>
    </row>
    <row r="181" spans="1:36">
      <c r="A181" s="1">
        <f t="shared" si="57"/>
        <v>40137</v>
      </c>
      <c r="B181">
        <f t="shared" si="58"/>
        <v>46</v>
      </c>
      <c r="C181" t="str">
        <f>VLOOKUP(B181,'treatment structure'!$A$2:$I$65,9,FALSE)</f>
        <v>nil</v>
      </c>
      <c r="D181" t="str">
        <f>VLOOKUP(B181,'treatment structure'!$A$2:$I$65,7,FALSE)</f>
        <v>CR125</v>
      </c>
      <c r="E181" t="str">
        <f>VLOOKUP(B181,'treatment structure'!$A$2:$I$65,8,FALSE)</f>
        <v>dry</v>
      </c>
      <c r="F181" t="str">
        <f>VLOOKUP(B181,'treatment structure'!$A$2:$I$65,9,FALSE)</f>
        <v>nil</v>
      </c>
      <c r="G181">
        <f>VLOOKUP(B181,'treatment structure'!$A$2:$I$65,2,FALSE)</f>
        <v>3</v>
      </c>
      <c r="H181">
        <f t="shared" si="59"/>
        <v>1503</v>
      </c>
      <c r="I181">
        <f t="shared" si="60"/>
        <v>7584</v>
      </c>
      <c r="J181">
        <f t="shared" si="61"/>
        <v>21.48</v>
      </c>
      <c r="K181">
        <f t="shared" si="62"/>
        <v>0</v>
      </c>
      <c r="L181">
        <v>532</v>
      </c>
      <c r="M181">
        <v>46</v>
      </c>
      <c r="N181">
        <v>3</v>
      </c>
      <c r="O181">
        <v>9</v>
      </c>
      <c r="P181">
        <v>11</v>
      </c>
      <c r="Q181">
        <v>20</v>
      </c>
      <c r="R181">
        <v>9</v>
      </c>
      <c r="S181">
        <v>51</v>
      </c>
      <c r="T181">
        <v>43.3</v>
      </c>
      <c r="U181">
        <v>34.200000000000003</v>
      </c>
      <c r="V181">
        <v>35.299999999999997</v>
      </c>
      <c r="W181">
        <v>37.5</v>
      </c>
      <c r="X181">
        <v>31.2</v>
      </c>
      <c r="Y181">
        <v>27.9</v>
      </c>
      <c r="Z181">
        <v>26.6</v>
      </c>
      <c r="AA181">
        <v>13.6</v>
      </c>
      <c r="AB181">
        <f t="shared" si="63"/>
        <v>36.519999999999996</v>
      </c>
      <c r="AC181">
        <f t="shared" si="64"/>
        <v>27.42</v>
      </c>
      <c r="AD181">
        <f t="shared" si="65"/>
        <v>28.519999999999996</v>
      </c>
      <c r="AE181">
        <f t="shared" si="66"/>
        <v>30.72</v>
      </c>
      <c r="AF181">
        <f t="shared" si="67"/>
        <v>24.419999999999998</v>
      </c>
      <c r="AG181">
        <f t="shared" si="68"/>
        <v>21.119999999999997</v>
      </c>
      <c r="AH181">
        <f t="shared" si="69"/>
        <v>19.82</v>
      </c>
      <c r="AI181">
        <f t="shared" si="55"/>
        <v>13.6</v>
      </c>
      <c r="AJ181">
        <f t="shared" si="56"/>
        <v>404.28</v>
      </c>
    </row>
    <row r="182" spans="1:36">
      <c r="A182" s="1">
        <f t="shared" si="57"/>
        <v>40137</v>
      </c>
      <c r="B182">
        <f t="shared" si="58"/>
        <v>48</v>
      </c>
      <c r="C182" t="str">
        <f>VLOOKUP(B182,'treatment structure'!$A$2:$I$65,9,FALSE)</f>
        <v>nil</v>
      </c>
      <c r="D182" t="str">
        <f>VLOOKUP(B182,'treatment structure'!$A$2:$I$65,7,FALSE)</f>
        <v>Dash</v>
      </c>
      <c r="E182" t="str">
        <f>VLOOKUP(B182,'treatment structure'!$A$2:$I$65,8,FALSE)</f>
        <v>dry</v>
      </c>
      <c r="F182" t="str">
        <f>VLOOKUP(B182,'treatment structure'!$A$2:$I$65,9,FALSE)</f>
        <v>nil</v>
      </c>
      <c r="G182">
        <f>VLOOKUP(B182,'treatment structure'!$A$2:$I$65,2,FALSE)</f>
        <v>3</v>
      </c>
      <c r="H182">
        <f t="shared" si="59"/>
        <v>1503</v>
      </c>
      <c r="I182">
        <f t="shared" si="60"/>
        <v>7584</v>
      </c>
      <c r="J182">
        <f t="shared" si="61"/>
        <v>21.48</v>
      </c>
      <c r="K182">
        <f t="shared" si="62"/>
        <v>0</v>
      </c>
      <c r="L182">
        <v>531</v>
      </c>
      <c r="M182">
        <v>48</v>
      </c>
      <c r="N182">
        <v>3</v>
      </c>
      <c r="O182">
        <v>9</v>
      </c>
      <c r="P182">
        <v>11</v>
      </c>
      <c r="Q182">
        <v>20</v>
      </c>
      <c r="R182">
        <v>10</v>
      </c>
      <c r="S182">
        <v>4</v>
      </c>
      <c r="T182">
        <v>31.4</v>
      </c>
      <c r="U182">
        <v>33.6</v>
      </c>
      <c r="V182">
        <v>39.799999999999997</v>
      </c>
      <c r="W182">
        <v>39.1</v>
      </c>
      <c r="X182">
        <v>27.5</v>
      </c>
      <c r="Y182">
        <v>29.1</v>
      </c>
      <c r="Z182">
        <v>27.1</v>
      </c>
      <c r="AA182">
        <v>16.100000000000001</v>
      </c>
      <c r="AB182">
        <f t="shared" si="63"/>
        <v>24.619999999999997</v>
      </c>
      <c r="AC182">
        <f t="shared" si="64"/>
        <v>26.82</v>
      </c>
      <c r="AD182">
        <f t="shared" si="65"/>
        <v>33.019999999999996</v>
      </c>
      <c r="AE182">
        <f t="shared" si="66"/>
        <v>32.32</v>
      </c>
      <c r="AF182">
        <f t="shared" si="67"/>
        <v>20.72</v>
      </c>
      <c r="AG182">
        <f t="shared" si="68"/>
        <v>22.32</v>
      </c>
      <c r="AH182">
        <f t="shared" si="69"/>
        <v>20.32</v>
      </c>
      <c r="AI182">
        <f t="shared" si="55"/>
        <v>16.100000000000001</v>
      </c>
      <c r="AJ182">
        <f t="shared" si="56"/>
        <v>392.47999999999996</v>
      </c>
    </row>
    <row r="183" spans="1:36">
      <c r="A183" s="1">
        <f t="shared" si="57"/>
        <v>40137</v>
      </c>
      <c r="B183">
        <f t="shared" si="58"/>
        <v>50</v>
      </c>
      <c r="C183" t="str">
        <f>VLOOKUP(B183,'treatment structure'!$A$2:$I$65,9,FALSE)</f>
        <v>nil</v>
      </c>
      <c r="D183" t="str">
        <f>VLOOKUP(B183,'treatment structure'!$A$2:$I$65,7,FALSE)</f>
        <v>Sherwood</v>
      </c>
      <c r="E183" t="str">
        <f>VLOOKUP(B183,'treatment structure'!$A$2:$I$65,8,FALSE)</f>
        <v>dry</v>
      </c>
      <c r="F183" t="str">
        <f>VLOOKUP(B183,'treatment structure'!$A$2:$I$65,9,FALSE)</f>
        <v>nil</v>
      </c>
      <c r="G183">
        <f>VLOOKUP(B183,'treatment structure'!$A$2:$I$65,2,FALSE)</f>
        <v>4</v>
      </c>
      <c r="H183">
        <f t="shared" si="59"/>
        <v>1503</v>
      </c>
      <c r="I183">
        <f t="shared" si="60"/>
        <v>7584</v>
      </c>
      <c r="J183">
        <f t="shared" si="61"/>
        <v>21.48</v>
      </c>
      <c r="K183">
        <f t="shared" si="62"/>
        <v>0</v>
      </c>
      <c r="L183">
        <v>530</v>
      </c>
      <c r="M183">
        <v>50</v>
      </c>
      <c r="N183">
        <v>3</v>
      </c>
      <c r="O183">
        <v>9</v>
      </c>
      <c r="P183">
        <v>11</v>
      </c>
      <c r="Q183">
        <v>20</v>
      </c>
      <c r="R183">
        <v>10</v>
      </c>
      <c r="S183">
        <v>10</v>
      </c>
      <c r="T183">
        <v>41.7</v>
      </c>
      <c r="U183">
        <v>32.799999999999997</v>
      </c>
      <c r="V183">
        <v>33.1</v>
      </c>
      <c r="W183">
        <v>36.700000000000003</v>
      </c>
      <c r="X183">
        <v>31.1</v>
      </c>
      <c r="Y183">
        <v>31.2</v>
      </c>
      <c r="Z183">
        <v>25.7</v>
      </c>
      <c r="AA183">
        <v>12.2</v>
      </c>
      <c r="AB183">
        <f t="shared" si="63"/>
        <v>34.92</v>
      </c>
      <c r="AC183">
        <f t="shared" si="64"/>
        <v>26.019999999999996</v>
      </c>
      <c r="AD183">
        <f t="shared" si="65"/>
        <v>26.32</v>
      </c>
      <c r="AE183">
        <f t="shared" si="66"/>
        <v>29.92</v>
      </c>
      <c r="AF183">
        <f t="shared" si="67"/>
        <v>24.32</v>
      </c>
      <c r="AG183">
        <f t="shared" si="68"/>
        <v>24.419999999999998</v>
      </c>
      <c r="AH183">
        <f t="shared" si="69"/>
        <v>18.919999999999998</v>
      </c>
      <c r="AI183">
        <f t="shared" si="55"/>
        <v>12.2</v>
      </c>
      <c r="AJ183">
        <f t="shared" si="56"/>
        <v>394.07999999999993</v>
      </c>
    </row>
    <row r="184" spans="1:36">
      <c r="A184" s="1">
        <f t="shared" si="57"/>
        <v>40137</v>
      </c>
      <c r="B184">
        <f t="shared" si="58"/>
        <v>52</v>
      </c>
      <c r="C184" t="str">
        <f>VLOOKUP(B184,'treatment structure'!$A$2:$I$65,9,FALSE)</f>
        <v>nil</v>
      </c>
      <c r="D184" t="str">
        <f>VLOOKUP(B184,'treatment structure'!$A$2:$I$65,7,FALSE)</f>
        <v>Dash</v>
      </c>
      <c r="E184" t="str">
        <f>VLOOKUP(B184,'treatment structure'!$A$2:$I$65,8,FALSE)</f>
        <v>irr</v>
      </c>
      <c r="F184" t="str">
        <f>VLOOKUP(B184,'treatment structure'!$A$2:$I$65,9,FALSE)</f>
        <v>nil</v>
      </c>
      <c r="G184">
        <f>VLOOKUP(B184,'treatment structure'!$A$2:$I$65,2,FALSE)</f>
        <v>4</v>
      </c>
      <c r="H184">
        <f t="shared" si="59"/>
        <v>1503</v>
      </c>
      <c r="I184">
        <f t="shared" si="60"/>
        <v>7584</v>
      </c>
      <c r="J184">
        <f t="shared" si="61"/>
        <v>21.48</v>
      </c>
      <c r="K184">
        <f t="shared" si="62"/>
        <v>0</v>
      </c>
      <c r="L184">
        <v>529</v>
      </c>
      <c r="M184">
        <v>52</v>
      </c>
      <c r="N184">
        <v>3</v>
      </c>
      <c r="O184">
        <v>9</v>
      </c>
      <c r="P184">
        <v>11</v>
      </c>
      <c r="Q184">
        <v>20</v>
      </c>
      <c r="R184">
        <v>10</v>
      </c>
      <c r="S184">
        <v>15</v>
      </c>
      <c r="T184">
        <v>25.8</v>
      </c>
      <c r="U184">
        <v>33.700000000000003</v>
      </c>
      <c r="V184">
        <v>35.9</v>
      </c>
      <c r="W184">
        <v>37.9</v>
      </c>
      <c r="X184">
        <v>31.6</v>
      </c>
      <c r="Y184">
        <v>26.9</v>
      </c>
      <c r="Z184">
        <v>29.3</v>
      </c>
      <c r="AA184">
        <v>22</v>
      </c>
      <c r="AB184">
        <f t="shared" si="63"/>
        <v>19.02</v>
      </c>
      <c r="AC184">
        <f t="shared" si="64"/>
        <v>26.92</v>
      </c>
      <c r="AD184">
        <f t="shared" si="65"/>
        <v>29.119999999999997</v>
      </c>
      <c r="AE184">
        <f t="shared" si="66"/>
        <v>31.119999999999997</v>
      </c>
      <c r="AF184">
        <f t="shared" si="67"/>
        <v>24.82</v>
      </c>
      <c r="AG184">
        <f t="shared" si="68"/>
        <v>20.119999999999997</v>
      </c>
      <c r="AH184">
        <f t="shared" si="69"/>
        <v>22.52</v>
      </c>
      <c r="AI184">
        <f t="shared" si="55"/>
        <v>22</v>
      </c>
      <c r="AJ184">
        <f t="shared" si="56"/>
        <v>391.28000000000003</v>
      </c>
    </row>
    <row r="185" spans="1:36">
      <c r="A185" s="1">
        <f t="shared" si="57"/>
        <v>40137</v>
      </c>
      <c r="B185">
        <f t="shared" si="58"/>
        <v>54</v>
      </c>
      <c r="C185" t="str">
        <f>VLOOKUP(B185,'treatment structure'!$A$2:$I$65,9,FALSE)</f>
        <v>nil</v>
      </c>
      <c r="D185" t="str">
        <f>VLOOKUP(B185,'treatment structure'!$A$2:$I$65,7,FALSE)</f>
        <v>Sherwood</v>
      </c>
      <c r="E185" t="str">
        <f>VLOOKUP(B185,'treatment structure'!$A$2:$I$65,8,FALSE)</f>
        <v>irr</v>
      </c>
      <c r="F185" t="str">
        <f>VLOOKUP(B185,'treatment structure'!$A$2:$I$65,9,FALSE)</f>
        <v>nil</v>
      </c>
      <c r="G185">
        <f>VLOOKUP(B185,'treatment structure'!$A$2:$I$65,2,FALSE)</f>
        <v>4</v>
      </c>
      <c r="H185">
        <f t="shared" si="59"/>
        <v>1503</v>
      </c>
      <c r="I185">
        <f t="shared" si="60"/>
        <v>7584</v>
      </c>
      <c r="J185">
        <f t="shared" si="61"/>
        <v>21.48</v>
      </c>
      <c r="K185">
        <f t="shared" si="62"/>
        <v>0</v>
      </c>
      <c r="L185">
        <v>528</v>
      </c>
      <c r="M185">
        <v>54</v>
      </c>
      <c r="N185">
        <v>3</v>
      </c>
      <c r="O185">
        <v>9</v>
      </c>
      <c r="P185">
        <v>11</v>
      </c>
      <c r="Q185">
        <v>20</v>
      </c>
      <c r="R185">
        <v>10</v>
      </c>
      <c r="S185">
        <v>20</v>
      </c>
      <c r="T185">
        <v>25.8</v>
      </c>
      <c r="U185">
        <v>23.9</v>
      </c>
      <c r="V185">
        <v>32.9</v>
      </c>
      <c r="W185">
        <v>38.700000000000003</v>
      </c>
      <c r="X185">
        <v>37.5</v>
      </c>
      <c r="Y185">
        <v>33.200000000000003</v>
      </c>
      <c r="Z185">
        <v>29.2</v>
      </c>
      <c r="AA185">
        <v>28.1</v>
      </c>
      <c r="AB185">
        <f t="shared" si="63"/>
        <v>19.02</v>
      </c>
      <c r="AC185">
        <f t="shared" si="64"/>
        <v>17.119999999999997</v>
      </c>
      <c r="AD185">
        <f t="shared" si="65"/>
        <v>26.119999999999997</v>
      </c>
      <c r="AE185">
        <f t="shared" si="66"/>
        <v>31.92</v>
      </c>
      <c r="AF185">
        <f t="shared" si="67"/>
        <v>30.72</v>
      </c>
      <c r="AG185">
        <f t="shared" si="68"/>
        <v>26.42</v>
      </c>
      <c r="AH185">
        <f t="shared" si="69"/>
        <v>22.419999999999998</v>
      </c>
      <c r="AI185">
        <f t="shared" si="55"/>
        <v>28.1</v>
      </c>
      <c r="AJ185">
        <f t="shared" si="56"/>
        <v>403.67999999999995</v>
      </c>
    </row>
    <row r="186" spans="1:36">
      <c r="A186" s="1">
        <f t="shared" si="57"/>
        <v>40137</v>
      </c>
      <c r="B186">
        <f t="shared" si="58"/>
        <v>55</v>
      </c>
      <c r="C186" t="str">
        <f>VLOOKUP(B186,'treatment structure'!$A$2:$I$65,9,FALSE)</f>
        <v>nil</v>
      </c>
      <c r="D186" t="str">
        <f>VLOOKUP(B186,'treatment structure'!$A$2:$I$65,7,FALSE)</f>
        <v>Omaka</v>
      </c>
      <c r="E186" t="str">
        <f>VLOOKUP(B186,'treatment structure'!$A$2:$I$65,8,FALSE)</f>
        <v>dry</v>
      </c>
      <c r="F186" t="str">
        <f>VLOOKUP(B186,'treatment structure'!$A$2:$I$65,9,FALSE)</f>
        <v>nil</v>
      </c>
      <c r="G186">
        <f>VLOOKUP(B186,'treatment structure'!$A$2:$I$65,2,FALSE)</f>
        <v>4</v>
      </c>
      <c r="H186">
        <f t="shared" si="59"/>
        <v>1503</v>
      </c>
      <c r="I186">
        <f t="shared" si="60"/>
        <v>7584</v>
      </c>
      <c r="J186">
        <f t="shared" si="61"/>
        <v>21.48</v>
      </c>
      <c r="K186">
        <f t="shared" si="62"/>
        <v>0</v>
      </c>
      <c r="L186">
        <v>527</v>
      </c>
      <c r="M186">
        <v>55</v>
      </c>
      <c r="N186">
        <v>3</v>
      </c>
      <c r="O186">
        <v>9</v>
      </c>
      <c r="P186">
        <v>11</v>
      </c>
      <c r="Q186">
        <v>20</v>
      </c>
      <c r="R186">
        <v>10</v>
      </c>
      <c r="S186">
        <v>25</v>
      </c>
      <c r="T186">
        <v>20.2</v>
      </c>
      <c r="U186">
        <v>30.8</v>
      </c>
      <c r="V186">
        <v>39</v>
      </c>
      <c r="W186">
        <v>35</v>
      </c>
      <c r="X186">
        <v>36.799999999999997</v>
      </c>
      <c r="Y186">
        <v>30</v>
      </c>
      <c r="Z186">
        <v>26.2</v>
      </c>
      <c r="AA186">
        <v>15.5</v>
      </c>
      <c r="AB186">
        <f t="shared" si="63"/>
        <v>13.419999999999998</v>
      </c>
      <c r="AC186">
        <f t="shared" si="64"/>
        <v>24.02</v>
      </c>
      <c r="AD186">
        <f t="shared" si="65"/>
        <v>32.22</v>
      </c>
      <c r="AE186">
        <f t="shared" si="66"/>
        <v>28.22</v>
      </c>
      <c r="AF186">
        <f t="shared" si="67"/>
        <v>30.019999999999996</v>
      </c>
      <c r="AG186">
        <f t="shared" si="68"/>
        <v>23.22</v>
      </c>
      <c r="AH186">
        <f t="shared" si="69"/>
        <v>19.419999999999998</v>
      </c>
      <c r="AI186">
        <f t="shared" si="55"/>
        <v>15.5</v>
      </c>
      <c r="AJ186">
        <f t="shared" si="56"/>
        <v>372.08</v>
      </c>
    </row>
    <row r="187" spans="1:36">
      <c r="A187" s="1">
        <f t="shared" si="57"/>
        <v>40137</v>
      </c>
      <c r="B187">
        <f t="shared" si="58"/>
        <v>57</v>
      </c>
      <c r="C187" t="str">
        <f>VLOOKUP(B187,'treatment structure'!$A$2:$I$65,9,FALSE)</f>
        <v>nil</v>
      </c>
      <c r="D187" t="str">
        <f>VLOOKUP(B187,'treatment structure'!$A$2:$I$65,7,FALSE)</f>
        <v>CR125</v>
      </c>
      <c r="E187" t="str">
        <f>VLOOKUP(B187,'treatment structure'!$A$2:$I$65,8,FALSE)</f>
        <v>irr</v>
      </c>
      <c r="F187" t="str">
        <f>VLOOKUP(B187,'treatment structure'!$A$2:$I$65,9,FALSE)</f>
        <v>nil</v>
      </c>
      <c r="G187">
        <f>VLOOKUP(B187,'treatment structure'!$A$2:$I$65,2,FALSE)</f>
        <v>4</v>
      </c>
      <c r="H187">
        <f t="shared" si="59"/>
        <v>1503</v>
      </c>
      <c r="I187">
        <f t="shared" si="60"/>
        <v>7584</v>
      </c>
      <c r="J187">
        <f t="shared" si="61"/>
        <v>21.48</v>
      </c>
      <c r="K187">
        <f t="shared" si="62"/>
        <v>0</v>
      </c>
      <c r="L187">
        <v>526</v>
      </c>
      <c r="M187">
        <v>57</v>
      </c>
      <c r="N187">
        <v>3</v>
      </c>
      <c r="O187">
        <v>9</v>
      </c>
      <c r="P187">
        <v>11</v>
      </c>
      <c r="Q187">
        <v>20</v>
      </c>
      <c r="R187">
        <v>10</v>
      </c>
      <c r="S187">
        <v>30</v>
      </c>
      <c r="T187">
        <v>27.3</v>
      </c>
      <c r="U187">
        <v>20.8</v>
      </c>
      <c r="V187">
        <v>32.4</v>
      </c>
      <c r="W187">
        <v>37.700000000000003</v>
      </c>
      <c r="X187">
        <v>34.5</v>
      </c>
      <c r="Y187">
        <v>32</v>
      </c>
      <c r="Z187">
        <v>31.5</v>
      </c>
      <c r="AA187">
        <v>26.3</v>
      </c>
      <c r="AB187">
        <f t="shared" si="63"/>
        <v>20.52</v>
      </c>
      <c r="AC187">
        <f t="shared" si="64"/>
        <v>14.02</v>
      </c>
      <c r="AD187">
        <f t="shared" si="65"/>
        <v>25.619999999999997</v>
      </c>
      <c r="AE187">
        <f t="shared" si="66"/>
        <v>30.92</v>
      </c>
      <c r="AF187">
        <f t="shared" si="67"/>
        <v>27.72</v>
      </c>
      <c r="AG187">
        <f t="shared" si="68"/>
        <v>25.22</v>
      </c>
      <c r="AH187">
        <f t="shared" si="69"/>
        <v>24.72</v>
      </c>
      <c r="AI187">
        <f t="shared" si="55"/>
        <v>26.3</v>
      </c>
      <c r="AJ187">
        <f t="shared" si="56"/>
        <v>390.08</v>
      </c>
    </row>
    <row r="188" spans="1:36">
      <c r="A188" s="1">
        <f t="shared" si="57"/>
        <v>40137</v>
      </c>
      <c r="B188">
        <f t="shared" si="58"/>
        <v>59</v>
      </c>
      <c r="C188" t="str">
        <f>VLOOKUP(B188,'treatment structure'!$A$2:$I$65,9,FALSE)</f>
        <v>nil</v>
      </c>
      <c r="D188" t="str">
        <f>VLOOKUP(B188,'treatment structure'!$A$2:$I$65,7,FALSE)</f>
        <v>Dash</v>
      </c>
      <c r="E188" t="str">
        <f>VLOOKUP(B188,'treatment structure'!$A$2:$I$65,8,FALSE)</f>
        <v>dry</v>
      </c>
      <c r="F188" t="str">
        <f>VLOOKUP(B188,'treatment structure'!$A$2:$I$65,9,FALSE)</f>
        <v>nil</v>
      </c>
      <c r="G188">
        <f>VLOOKUP(B188,'treatment structure'!$A$2:$I$65,2,FALSE)</f>
        <v>4</v>
      </c>
      <c r="H188">
        <f t="shared" si="59"/>
        <v>1503</v>
      </c>
      <c r="I188">
        <f t="shared" si="60"/>
        <v>7584</v>
      </c>
      <c r="J188">
        <f t="shared" si="61"/>
        <v>21.48</v>
      </c>
      <c r="K188">
        <f t="shared" si="62"/>
        <v>0</v>
      </c>
      <c r="L188">
        <v>525</v>
      </c>
      <c r="M188">
        <v>59</v>
      </c>
      <c r="N188">
        <v>3</v>
      </c>
      <c r="O188">
        <v>9</v>
      </c>
      <c r="P188">
        <v>11</v>
      </c>
      <c r="Q188">
        <v>20</v>
      </c>
      <c r="R188">
        <v>10</v>
      </c>
      <c r="S188">
        <v>36</v>
      </c>
      <c r="T188">
        <v>24.1</v>
      </c>
      <c r="U188">
        <v>25.1</v>
      </c>
      <c r="V188">
        <v>33.299999999999997</v>
      </c>
      <c r="W188">
        <v>38.4</v>
      </c>
      <c r="X188">
        <v>38.299999999999997</v>
      </c>
      <c r="Y188">
        <v>29.9</v>
      </c>
      <c r="Z188">
        <v>26</v>
      </c>
      <c r="AA188">
        <v>15.7</v>
      </c>
      <c r="AB188">
        <f t="shared" si="63"/>
        <v>17.32</v>
      </c>
      <c r="AC188">
        <f t="shared" si="64"/>
        <v>18.32</v>
      </c>
      <c r="AD188">
        <f t="shared" si="65"/>
        <v>26.519999999999996</v>
      </c>
      <c r="AE188">
        <f t="shared" si="66"/>
        <v>31.619999999999997</v>
      </c>
      <c r="AF188">
        <f t="shared" si="67"/>
        <v>31.519999999999996</v>
      </c>
      <c r="AG188">
        <f t="shared" si="68"/>
        <v>23.119999999999997</v>
      </c>
      <c r="AH188">
        <f t="shared" si="69"/>
        <v>19.22</v>
      </c>
      <c r="AI188">
        <f t="shared" si="55"/>
        <v>15.7</v>
      </c>
      <c r="AJ188">
        <f t="shared" si="56"/>
        <v>366.67999999999995</v>
      </c>
    </row>
    <row r="189" spans="1:36">
      <c r="A189" s="1">
        <f t="shared" si="57"/>
        <v>40137</v>
      </c>
      <c r="B189">
        <f t="shared" si="58"/>
        <v>62</v>
      </c>
      <c r="C189" t="str">
        <f>VLOOKUP(B189,'treatment structure'!$A$2:$I$65,9,FALSE)</f>
        <v>nil</v>
      </c>
      <c r="D189" t="str">
        <f>VLOOKUP(B189,'treatment structure'!$A$2:$I$65,7,FALSE)</f>
        <v>CR125</v>
      </c>
      <c r="E189" t="str">
        <f>VLOOKUP(B189,'treatment structure'!$A$2:$I$65,8,FALSE)</f>
        <v>dry</v>
      </c>
      <c r="F189" t="str">
        <f>VLOOKUP(B189,'treatment structure'!$A$2:$I$65,9,FALSE)</f>
        <v>nil</v>
      </c>
      <c r="G189">
        <f>VLOOKUP(B189,'treatment structure'!$A$2:$I$65,2,FALSE)</f>
        <v>4</v>
      </c>
      <c r="H189">
        <f t="shared" si="59"/>
        <v>1503</v>
      </c>
      <c r="I189">
        <f t="shared" si="60"/>
        <v>7584</v>
      </c>
      <c r="J189">
        <f t="shared" si="61"/>
        <v>21.48</v>
      </c>
      <c r="K189">
        <f t="shared" si="62"/>
        <v>0</v>
      </c>
      <c r="L189">
        <v>524</v>
      </c>
      <c r="M189">
        <v>62</v>
      </c>
      <c r="N189">
        <v>3</v>
      </c>
      <c r="O189">
        <v>9</v>
      </c>
      <c r="P189">
        <v>11</v>
      </c>
      <c r="Q189">
        <v>20</v>
      </c>
      <c r="R189">
        <v>10</v>
      </c>
      <c r="S189">
        <v>41</v>
      </c>
      <c r="T189">
        <v>19.399999999999999</v>
      </c>
      <c r="U189">
        <v>36.9</v>
      </c>
      <c r="V189">
        <v>35.4</v>
      </c>
      <c r="W189">
        <v>36.299999999999997</v>
      </c>
      <c r="X189">
        <v>31.7</v>
      </c>
      <c r="Y189">
        <v>26</v>
      </c>
      <c r="Z189">
        <v>25.7</v>
      </c>
      <c r="AA189">
        <v>12.4</v>
      </c>
      <c r="AB189">
        <f t="shared" si="63"/>
        <v>12.619999999999997</v>
      </c>
      <c r="AC189">
        <f t="shared" si="64"/>
        <v>30.119999999999997</v>
      </c>
      <c r="AD189">
        <f t="shared" si="65"/>
        <v>28.619999999999997</v>
      </c>
      <c r="AE189">
        <f t="shared" si="66"/>
        <v>29.519999999999996</v>
      </c>
      <c r="AF189">
        <f t="shared" si="67"/>
        <v>24.919999999999998</v>
      </c>
      <c r="AG189">
        <f t="shared" si="68"/>
        <v>19.22</v>
      </c>
      <c r="AH189">
        <f t="shared" si="69"/>
        <v>18.919999999999998</v>
      </c>
      <c r="AI189">
        <f t="shared" si="55"/>
        <v>12.4</v>
      </c>
      <c r="AJ189">
        <f t="shared" si="56"/>
        <v>352.67999999999995</v>
      </c>
    </row>
    <row r="190" spans="1:36">
      <c r="A190" s="1">
        <f t="shared" si="57"/>
        <v>40137</v>
      </c>
      <c r="B190">
        <f t="shared" si="58"/>
        <v>64</v>
      </c>
      <c r="C190" t="str">
        <f>VLOOKUP(B190,'treatment structure'!$A$2:$I$65,9,FALSE)</f>
        <v>nil</v>
      </c>
      <c r="D190" t="str">
        <f>VLOOKUP(B190,'treatment structure'!$A$2:$I$65,7,FALSE)</f>
        <v>Omaka</v>
      </c>
      <c r="E190" t="str">
        <f>VLOOKUP(B190,'treatment structure'!$A$2:$I$65,8,FALSE)</f>
        <v>irr</v>
      </c>
      <c r="F190" t="str">
        <f>VLOOKUP(B190,'treatment structure'!$A$2:$I$65,9,FALSE)</f>
        <v>nil</v>
      </c>
      <c r="G190">
        <f>VLOOKUP(B190,'treatment structure'!$A$2:$I$65,2,FALSE)</f>
        <v>4</v>
      </c>
      <c r="H190">
        <f t="shared" si="59"/>
        <v>1503</v>
      </c>
      <c r="I190">
        <f t="shared" si="60"/>
        <v>7584</v>
      </c>
      <c r="J190">
        <f t="shared" si="61"/>
        <v>21.48</v>
      </c>
      <c r="K190">
        <f t="shared" si="62"/>
        <v>0</v>
      </c>
      <c r="L190">
        <v>523</v>
      </c>
      <c r="M190">
        <v>64</v>
      </c>
      <c r="N190">
        <v>3</v>
      </c>
      <c r="O190">
        <v>9</v>
      </c>
      <c r="P190">
        <v>11</v>
      </c>
      <c r="Q190">
        <v>20</v>
      </c>
      <c r="R190">
        <v>10</v>
      </c>
      <c r="S190">
        <v>46</v>
      </c>
      <c r="T190">
        <v>29.2</v>
      </c>
      <c r="U190">
        <v>31.1</v>
      </c>
      <c r="V190">
        <v>38.5</v>
      </c>
      <c r="W190">
        <v>40.6</v>
      </c>
      <c r="X190">
        <v>34.299999999999997</v>
      </c>
      <c r="Y190">
        <v>26.4</v>
      </c>
      <c r="Z190">
        <v>31.4</v>
      </c>
      <c r="AA190">
        <v>17.5</v>
      </c>
      <c r="AB190">
        <f t="shared" si="63"/>
        <v>22.419999999999998</v>
      </c>
      <c r="AC190">
        <f t="shared" si="64"/>
        <v>24.32</v>
      </c>
      <c r="AD190">
        <f t="shared" si="65"/>
        <v>31.72</v>
      </c>
      <c r="AE190">
        <f t="shared" si="66"/>
        <v>33.82</v>
      </c>
      <c r="AF190">
        <f t="shared" si="67"/>
        <v>27.519999999999996</v>
      </c>
      <c r="AG190">
        <f t="shared" si="68"/>
        <v>19.619999999999997</v>
      </c>
      <c r="AH190">
        <f t="shared" si="69"/>
        <v>24.619999999999997</v>
      </c>
      <c r="AI190">
        <f t="shared" si="55"/>
        <v>17.5</v>
      </c>
      <c r="AJ190">
        <f t="shared" si="56"/>
        <v>403.08000000000004</v>
      </c>
    </row>
    <row r="191" spans="1:36">
      <c r="A191" s="1">
        <f t="shared" ref="A191:A222" si="70">DATE(2000+O191,P191,Q191)</f>
        <v>40141</v>
      </c>
      <c r="B191">
        <f t="shared" ref="B191:B222" si="71">M191</f>
        <v>2</v>
      </c>
      <c r="C191" t="str">
        <f>VLOOKUP(B191,'treatment structure'!$A$2:$I$65,9,FALSE)</f>
        <v>nil</v>
      </c>
      <c r="D191" t="str">
        <f>VLOOKUP(B191,'treatment structure'!$A$2:$I$65,7,FALSE)</f>
        <v>Sherwood</v>
      </c>
      <c r="E191" t="str">
        <f>VLOOKUP(B191,'treatment structure'!$A$2:$I$65,8,FALSE)</f>
        <v>dry</v>
      </c>
      <c r="F191" t="str">
        <f>VLOOKUP(B191,'treatment structure'!$A$2:$I$65,9,FALSE)</f>
        <v>nil</v>
      </c>
      <c r="G191">
        <f>VLOOKUP(B191,'treatment structure'!$A$2:$I$65,2,FALSE)</f>
        <v>1</v>
      </c>
      <c r="H191">
        <v>1503</v>
      </c>
      <c r="I191">
        <v>7486</v>
      </c>
      <c r="J191">
        <v>21.48</v>
      </c>
      <c r="K191">
        <v>-6.78</v>
      </c>
      <c r="L191">
        <v>561</v>
      </c>
      <c r="M191">
        <v>2</v>
      </c>
      <c r="N191">
        <v>3</v>
      </c>
      <c r="O191">
        <v>9</v>
      </c>
      <c r="P191">
        <v>11</v>
      </c>
      <c r="Q191">
        <v>24</v>
      </c>
      <c r="R191">
        <v>11</v>
      </c>
      <c r="S191">
        <v>17</v>
      </c>
      <c r="T191">
        <v>33.5</v>
      </c>
      <c r="U191">
        <v>32.700000000000003</v>
      </c>
      <c r="V191">
        <v>31.1</v>
      </c>
      <c r="W191">
        <v>29.9</v>
      </c>
      <c r="X191">
        <v>25.4</v>
      </c>
      <c r="Y191">
        <v>22.1</v>
      </c>
      <c r="Z191">
        <v>20.100000000000001</v>
      </c>
      <c r="AA191">
        <v>10.9</v>
      </c>
      <c r="AB191">
        <f t="shared" si="63"/>
        <v>33.5</v>
      </c>
      <c r="AC191">
        <f t="shared" si="64"/>
        <v>32.700000000000003</v>
      </c>
      <c r="AD191">
        <f t="shared" si="65"/>
        <v>31.1</v>
      </c>
      <c r="AE191">
        <f t="shared" si="66"/>
        <v>29.9</v>
      </c>
      <c r="AF191">
        <f t="shared" si="67"/>
        <v>25.4</v>
      </c>
      <c r="AG191">
        <f t="shared" si="68"/>
        <v>22.1</v>
      </c>
      <c r="AH191">
        <f t="shared" si="69"/>
        <v>20.100000000000001</v>
      </c>
      <c r="AI191">
        <f t="shared" si="55"/>
        <v>10.9</v>
      </c>
      <c r="AJ191">
        <f t="shared" si="56"/>
        <v>411.40000000000003</v>
      </c>
    </row>
    <row r="192" spans="1:36">
      <c r="A192" s="1">
        <f t="shared" si="70"/>
        <v>40141</v>
      </c>
      <c r="B192">
        <f t="shared" si="71"/>
        <v>3</v>
      </c>
      <c r="C192" t="str">
        <f>VLOOKUP(B192,'treatment structure'!$A$2:$I$65,9,FALSE)</f>
        <v>nil</v>
      </c>
      <c r="D192" t="str">
        <f>VLOOKUP(B192,'treatment structure'!$A$2:$I$65,7,FALSE)</f>
        <v>Sherwood</v>
      </c>
      <c r="E192" t="str">
        <f>VLOOKUP(B192,'treatment structure'!$A$2:$I$65,8,FALSE)</f>
        <v>irr</v>
      </c>
      <c r="F192" t="str">
        <f>VLOOKUP(B192,'treatment structure'!$A$2:$I$65,9,FALSE)</f>
        <v>nil</v>
      </c>
      <c r="G192">
        <f>VLOOKUP(B192,'treatment structure'!$A$2:$I$65,2,FALSE)</f>
        <v>1</v>
      </c>
      <c r="H192">
        <v>1503</v>
      </c>
      <c r="I192">
        <v>7486</v>
      </c>
      <c r="J192">
        <v>21.48</v>
      </c>
      <c r="K192">
        <v>-6.78</v>
      </c>
      <c r="L192">
        <v>560</v>
      </c>
      <c r="M192">
        <v>3</v>
      </c>
      <c r="N192">
        <v>3</v>
      </c>
      <c r="O192">
        <v>9</v>
      </c>
      <c r="P192">
        <v>11</v>
      </c>
      <c r="Q192">
        <v>24</v>
      </c>
      <c r="R192">
        <v>11</v>
      </c>
      <c r="S192">
        <v>31</v>
      </c>
      <c r="T192">
        <v>18.600000000000001</v>
      </c>
      <c r="U192">
        <v>18.899999999999999</v>
      </c>
      <c r="V192">
        <v>14</v>
      </c>
      <c r="W192">
        <v>17.8</v>
      </c>
      <c r="X192">
        <v>22.2</v>
      </c>
      <c r="Y192">
        <v>27.3</v>
      </c>
      <c r="Z192">
        <v>24.5</v>
      </c>
      <c r="AA192">
        <v>29.4</v>
      </c>
      <c r="AB192">
        <f t="shared" si="63"/>
        <v>18.600000000000001</v>
      </c>
      <c r="AC192">
        <f t="shared" si="64"/>
        <v>18.899999999999999</v>
      </c>
      <c r="AD192">
        <f t="shared" si="65"/>
        <v>14</v>
      </c>
      <c r="AE192">
        <f t="shared" si="66"/>
        <v>17.8</v>
      </c>
      <c r="AF192">
        <f t="shared" si="67"/>
        <v>22.2</v>
      </c>
      <c r="AG192">
        <f t="shared" si="68"/>
        <v>27.3</v>
      </c>
      <c r="AH192">
        <f t="shared" si="69"/>
        <v>24.5</v>
      </c>
      <c r="AI192">
        <f t="shared" si="55"/>
        <v>29.4</v>
      </c>
      <c r="AJ192">
        <f t="shared" si="56"/>
        <v>345.40000000000003</v>
      </c>
    </row>
    <row r="193" spans="1:36">
      <c r="A193" s="1">
        <f t="shared" si="70"/>
        <v>40141</v>
      </c>
      <c r="B193">
        <f t="shared" si="71"/>
        <v>5</v>
      </c>
      <c r="C193" t="str">
        <f>VLOOKUP(B193,'treatment structure'!$A$2:$I$65,9,FALSE)</f>
        <v>nil</v>
      </c>
      <c r="D193" t="str">
        <f>VLOOKUP(B193,'treatment structure'!$A$2:$I$65,7,FALSE)</f>
        <v>Dash</v>
      </c>
      <c r="E193" t="str">
        <f>VLOOKUP(B193,'treatment structure'!$A$2:$I$65,8,FALSE)</f>
        <v>dry</v>
      </c>
      <c r="F193" t="str">
        <f>VLOOKUP(B193,'treatment structure'!$A$2:$I$65,9,FALSE)</f>
        <v>nil</v>
      </c>
      <c r="G193">
        <f>VLOOKUP(B193,'treatment structure'!$A$2:$I$65,2,FALSE)</f>
        <v>1</v>
      </c>
      <c r="H193">
        <v>1503</v>
      </c>
      <c r="I193">
        <v>7486</v>
      </c>
      <c r="J193">
        <v>21.48</v>
      </c>
      <c r="K193">
        <v>-6.78</v>
      </c>
      <c r="L193">
        <v>559</v>
      </c>
      <c r="M193">
        <v>5</v>
      </c>
      <c r="N193">
        <v>3</v>
      </c>
      <c r="O193">
        <v>9</v>
      </c>
      <c r="P193">
        <v>11</v>
      </c>
      <c r="Q193">
        <v>24</v>
      </c>
      <c r="R193">
        <v>11</v>
      </c>
      <c r="S193">
        <v>37</v>
      </c>
      <c r="T193">
        <v>16.899999999999999</v>
      </c>
      <c r="U193">
        <v>11.3</v>
      </c>
      <c r="V193">
        <v>26.6</v>
      </c>
      <c r="W193">
        <v>26.8</v>
      </c>
      <c r="X193">
        <v>24.1</v>
      </c>
      <c r="Y193">
        <v>26.5</v>
      </c>
      <c r="Z193">
        <v>19</v>
      </c>
      <c r="AA193">
        <v>20.2</v>
      </c>
      <c r="AB193">
        <f t="shared" si="63"/>
        <v>16.899999999999999</v>
      </c>
      <c r="AC193">
        <f t="shared" si="64"/>
        <v>11.3</v>
      </c>
      <c r="AD193">
        <f t="shared" si="65"/>
        <v>26.6</v>
      </c>
      <c r="AE193">
        <f t="shared" si="66"/>
        <v>26.8</v>
      </c>
      <c r="AF193">
        <f t="shared" si="67"/>
        <v>24.1</v>
      </c>
      <c r="AG193">
        <f t="shared" si="68"/>
        <v>26.5</v>
      </c>
      <c r="AH193">
        <f t="shared" si="69"/>
        <v>19</v>
      </c>
      <c r="AI193">
        <f t="shared" si="55"/>
        <v>20.2</v>
      </c>
      <c r="AJ193">
        <f t="shared" si="56"/>
        <v>342.79999999999995</v>
      </c>
    </row>
    <row r="194" spans="1:36">
      <c r="A194" s="1">
        <f t="shared" si="70"/>
        <v>40141</v>
      </c>
      <c r="B194">
        <f t="shared" si="71"/>
        <v>8</v>
      </c>
      <c r="C194" t="str">
        <f>VLOOKUP(B194,'treatment structure'!$A$2:$I$65,9,FALSE)</f>
        <v>nil</v>
      </c>
      <c r="D194" t="str">
        <f>VLOOKUP(B194,'treatment structure'!$A$2:$I$65,7,FALSE)</f>
        <v>Dash</v>
      </c>
      <c r="E194" t="str">
        <f>VLOOKUP(B194,'treatment structure'!$A$2:$I$65,8,FALSE)</f>
        <v>irr</v>
      </c>
      <c r="F194" t="str">
        <f>VLOOKUP(B194,'treatment structure'!$A$2:$I$65,9,FALSE)</f>
        <v>nil</v>
      </c>
      <c r="G194">
        <f>VLOOKUP(B194,'treatment structure'!$A$2:$I$65,2,FALSE)</f>
        <v>1</v>
      </c>
      <c r="H194">
        <v>1503</v>
      </c>
      <c r="I194">
        <v>7486</v>
      </c>
      <c r="J194">
        <v>21.48</v>
      </c>
      <c r="K194">
        <v>-6.78</v>
      </c>
      <c r="L194">
        <v>558</v>
      </c>
      <c r="M194">
        <v>8</v>
      </c>
      <c r="N194">
        <v>3</v>
      </c>
      <c r="O194">
        <v>9</v>
      </c>
      <c r="P194">
        <v>11</v>
      </c>
      <c r="Q194">
        <v>24</v>
      </c>
      <c r="R194">
        <v>11</v>
      </c>
      <c r="S194">
        <v>45</v>
      </c>
      <c r="T194">
        <v>21.6</v>
      </c>
      <c r="U194">
        <v>23.2</v>
      </c>
      <c r="V194">
        <v>30.4</v>
      </c>
      <c r="W194">
        <v>32</v>
      </c>
      <c r="X194">
        <v>29.7</v>
      </c>
      <c r="Y194">
        <v>29.3</v>
      </c>
      <c r="Z194">
        <v>25.9</v>
      </c>
      <c r="AA194">
        <v>27</v>
      </c>
      <c r="AB194">
        <f t="shared" si="63"/>
        <v>21.6</v>
      </c>
      <c r="AC194">
        <f t="shared" si="64"/>
        <v>23.2</v>
      </c>
      <c r="AD194">
        <f t="shared" si="65"/>
        <v>30.4</v>
      </c>
      <c r="AE194">
        <f t="shared" si="66"/>
        <v>32</v>
      </c>
      <c r="AF194">
        <f t="shared" si="67"/>
        <v>29.7</v>
      </c>
      <c r="AG194">
        <f t="shared" si="68"/>
        <v>29.3</v>
      </c>
      <c r="AH194">
        <f t="shared" si="69"/>
        <v>25.9</v>
      </c>
      <c r="AI194">
        <f t="shared" si="55"/>
        <v>27</v>
      </c>
      <c r="AJ194">
        <f t="shared" si="56"/>
        <v>438.2</v>
      </c>
    </row>
    <row r="195" spans="1:36">
      <c r="A195" s="1">
        <f t="shared" si="70"/>
        <v>40141</v>
      </c>
      <c r="B195">
        <f t="shared" si="71"/>
        <v>10</v>
      </c>
      <c r="C195" t="str">
        <f>VLOOKUP(B195,'treatment structure'!$A$2:$I$65,9,FALSE)</f>
        <v>nil</v>
      </c>
      <c r="D195" t="str">
        <f>VLOOKUP(B195,'treatment structure'!$A$2:$I$65,7,FALSE)</f>
        <v>Omaka</v>
      </c>
      <c r="E195" t="str">
        <f>VLOOKUP(B195,'treatment structure'!$A$2:$I$65,8,FALSE)</f>
        <v>dry</v>
      </c>
      <c r="F195" t="str">
        <f>VLOOKUP(B195,'treatment structure'!$A$2:$I$65,9,FALSE)</f>
        <v>nil</v>
      </c>
      <c r="G195">
        <f>VLOOKUP(B195,'treatment structure'!$A$2:$I$65,2,FALSE)</f>
        <v>1</v>
      </c>
      <c r="H195">
        <v>1503</v>
      </c>
      <c r="I195">
        <v>7486</v>
      </c>
      <c r="J195">
        <v>21.48</v>
      </c>
      <c r="K195">
        <v>-6.78</v>
      </c>
      <c r="L195">
        <v>557</v>
      </c>
      <c r="M195">
        <v>10</v>
      </c>
      <c r="N195">
        <v>3</v>
      </c>
      <c r="O195">
        <v>9</v>
      </c>
      <c r="P195">
        <v>11</v>
      </c>
      <c r="Q195">
        <v>24</v>
      </c>
      <c r="R195">
        <v>11</v>
      </c>
      <c r="S195">
        <v>52</v>
      </c>
      <c r="T195">
        <v>28.8</v>
      </c>
      <c r="U195">
        <v>10.6</v>
      </c>
      <c r="V195">
        <v>13.1</v>
      </c>
      <c r="W195">
        <v>15.1</v>
      </c>
      <c r="X195">
        <v>18.7</v>
      </c>
      <c r="Y195">
        <v>21.2</v>
      </c>
      <c r="Z195">
        <v>20.7</v>
      </c>
      <c r="AA195">
        <v>18.899999999999999</v>
      </c>
      <c r="AB195">
        <f t="shared" si="63"/>
        <v>28.8</v>
      </c>
      <c r="AC195">
        <f t="shared" si="64"/>
        <v>10.6</v>
      </c>
      <c r="AD195">
        <f t="shared" si="65"/>
        <v>13.1</v>
      </c>
      <c r="AE195">
        <f t="shared" si="66"/>
        <v>15.100000000000001</v>
      </c>
      <c r="AF195">
        <f t="shared" si="67"/>
        <v>18.7</v>
      </c>
      <c r="AG195">
        <f t="shared" si="68"/>
        <v>21.2</v>
      </c>
      <c r="AH195">
        <f t="shared" si="69"/>
        <v>20.7</v>
      </c>
      <c r="AI195">
        <f t="shared" ref="AI195:AI258" si="72">AA195</f>
        <v>18.899999999999999</v>
      </c>
      <c r="AJ195">
        <f t="shared" ref="AJ195:AJ258" si="73">IF(AI195="","",SUM(AB195:AI195)*2)</f>
        <v>294.2</v>
      </c>
    </row>
    <row r="196" spans="1:36">
      <c r="A196" s="1">
        <f t="shared" si="70"/>
        <v>40141</v>
      </c>
      <c r="B196">
        <f t="shared" si="71"/>
        <v>12</v>
      </c>
      <c r="C196" t="str">
        <f>VLOOKUP(B196,'treatment structure'!$A$2:$I$65,9,FALSE)</f>
        <v>nil</v>
      </c>
      <c r="D196" t="str">
        <f>VLOOKUP(B196,'treatment structure'!$A$2:$I$65,7,FALSE)</f>
        <v>CR125</v>
      </c>
      <c r="E196" t="str">
        <f>VLOOKUP(B196,'treatment structure'!$A$2:$I$65,8,FALSE)</f>
        <v>dry</v>
      </c>
      <c r="F196" t="str">
        <f>VLOOKUP(B196,'treatment structure'!$A$2:$I$65,9,FALSE)</f>
        <v>nil</v>
      </c>
      <c r="G196">
        <f>VLOOKUP(B196,'treatment structure'!$A$2:$I$65,2,FALSE)</f>
        <v>1</v>
      </c>
      <c r="H196">
        <v>1503</v>
      </c>
      <c r="I196">
        <v>7486</v>
      </c>
      <c r="J196">
        <v>21.48</v>
      </c>
      <c r="K196">
        <v>-6.78</v>
      </c>
      <c r="L196">
        <v>556</v>
      </c>
      <c r="M196">
        <v>12</v>
      </c>
      <c r="N196">
        <v>3</v>
      </c>
      <c r="O196">
        <v>9</v>
      </c>
      <c r="P196">
        <v>11</v>
      </c>
      <c r="Q196">
        <v>24</v>
      </c>
      <c r="R196">
        <v>11</v>
      </c>
      <c r="S196">
        <v>50</v>
      </c>
      <c r="T196">
        <v>28.9</v>
      </c>
      <c r="U196">
        <v>28.9</v>
      </c>
      <c r="V196">
        <v>27.1</v>
      </c>
      <c r="W196">
        <v>28.2</v>
      </c>
      <c r="X196">
        <v>26.8</v>
      </c>
      <c r="Y196">
        <v>23.8</v>
      </c>
      <c r="Z196">
        <v>19.2</v>
      </c>
      <c r="AA196">
        <v>20</v>
      </c>
      <c r="AB196">
        <f t="shared" si="63"/>
        <v>28.9</v>
      </c>
      <c r="AC196">
        <f t="shared" si="64"/>
        <v>28.9</v>
      </c>
      <c r="AD196">
        <f t="shared" si="65"/>
        <v>27.1</v>
      </c>
      <c r="AE196">
        <f t="shared" si="66"/>
        <v>28.2</v>
      </c>
      <c r="AF196">
        <f t="shared" si="67"/>
        <v>26.8</v>
      </c>
      <c r="AG196">
        <f t="shared" si="68"/>
        <v>23.8</v>
      </c>
      <c r="AH196">
        <f t="shared" si="69"/>
        <v>19.2</v>
      </c>
      <c r="AI196">
        <f t="shared" si="72"/>
        <v>20</v>
      </c>
      <c r="AJ196">
        <f t="shared" si="73"/>
        <v>405.8</v>
      </c>
    </row>
    <row r="197" spans="1:36">
      <c r="A197" s="1">
        <f t="shared" si="70"/>
        <v>40141</v>
      </c>
      <c r="B197">
        <f t="shared" si="71"/>
        <v>13</v>
      </c>
      <c r="C197" t="str">
        <f>VLOOKUP(B197,'treatment structure'!$A$2:$I$65,9,FALSE)</f>
        <v>nil</v>
      </c>
      <c r="D197" t="str">
        <f>VLOOKUP(B197,'treatment structure'!$A$2:$I$65,7,FALSE)</f>
        <v>CR125</v>
      </c>
      <c r="E197" t="str">
        <f>VLOOKUP(B197,'treatment structure'!$A$2:$I$65,8,FALSE)</f>
        <v>irr</v>
      </c>
      <c r="F197" t="str">
        <f>VLOOKUP(B197,'treatment structure'!$A$2:$I$65,9,FALSE)</f>
        <v>nil</v>
      </c>
      <c r="G197">
        <f>VLOOKUP(B197,'treatment structure'!$A$2:$I$65,2,FALSE)</f>
        <v>1</v>
      </c>
      <c r="H197">
        <v>1503</v>
      </c>
      <c r="I197">
        <v>7486</v>
      </c>
      <c r="J197">
        <v>21.48</v>
      </c>
      <c r="K197">
        <v>-6.78</v>
      </c>
      <c r="L197">
        <v>555</v>
      </c>
      <c r="M197">
        <v>13</v>
      </c>
      <c r="N197">
        <v>3</v>
      </c>
      <c r="O197">
        <v>9</v>
      </c>
      <c r="P197">
        <v>11</v>
      </c>
      <c r="Q197">
        <v>24</v>
      </c>
      <c r="R197">
        <v>12</v>
      </c>
      <c r="S197">
        <v>6</v>
      </c>
      <c r="T197">
        <v>7</v>
      </c>
      <c r="U197">
        <v>12.4</v>
      </c>
      <c r="V197">
        <v>20.6</v>
      </c>
      <c r="W197">
        <v>14.2</v>
      </c>
      <c r="X197">
        <v>17.7</v>
      </c>
      <c r="Y197">
        <v>22.3</v>
      </c>
      <c r="Z197">
        <v>24.5</v>
      </c>
      <c r="AA197">
        <v>24.9</v>
      </c>
      <c r="AB197">
        <f t="shared" si="63"/>
        <v>7</v>
      </c>
      <c r="AC197">
        <f t="shared" si="64"/>
        <v>12.4</v>
      </c>
      <c r="AD197">
        <f t="shared" si="65"/>
        <v>20.6</v>
      </c>
      <c r="AE197">
        <f t="shared" si="66"/>
        <v>14.2</v>
      </c>
      <c r="AF197">
        <f t="shared" si="67"/>
        <v>17.7</v>
      </c>
      <c r="AG197">
        <f t="shared" si="68"/>
        <v>22.3</v>
      </c>
      <c r="AH197">
        <f t="shared" si="69"/>
        <v>24.5</v>
      </c>
      <c r="AI197">
        <f t="shared" si="72"/>
        <v>24.9</v>
      </c>
      <c r="AJ197">
        <f t="shared" si="73"/>
        <v>287.2</v>
      </c>
    </row>
    <row r="198" spans="1:36">
      <c r="A198" s="1">
        <f t="shared" si="70"/>
        <v>40141</v>
      </c>
      <c r="B198">
        <f t="shared" si="71"/>
        <v>16</v>
      </c>
      <c r="C198" t="str">
        <f>VLOOKUP(B198,'treatment structure'!$A$2:$I$65,9,FALSE)</f>
        <v>nil</v>
      </c>
      <c r="D198" t="str">
        <f>VLOOKUP(B198,'treatment structure'!$A$2:$I$65,7,FALSE)</f>
        <v>Omaka</v>
      </c>
      <c r="E198" t="str">
        <f>VLOOKUP(B198,'treatment structure'!$A$2:$I$65,8,FALSE)</f>
        <v>irr</v>
      </c>
      <c r="F198" t="str">
        <f>VLOOKUP(B198,'treatment structure'!$A$2:$I$65,9,FALSE)</f>
        <v>nil</v>
      </c>
      <c r="G198">
        <f>VLOOKUP(B198,'treatment structure'!$A$2:$I$65,2,FALSE)</f>
        <v>1</v>
      </c>
      <c r="H198">
        <v>1503</v>
      </c>
      <c r="I198">
        <v>7486</v>
      </c>
      <c r="J198">
        <v>21.48</v>
      </c>
      <c r="K198">
        <v>-6.78</v>
      </c>
      <c r="L198">
        <v>554</v>
      </c>
      <c r="M198">
        <v>16</v>
      </c>
      <c r="N198">
        <v>3</v>
      </c>
      <c r="O198">
        <v>9</v>
      </c>
      <c r="P198">
        <v>11</v>
      </c>
      <c r="Q198">
        <v>24</v>
      </c>
      <c r="R198">
        <v>12</v>
      </c>
      <c r="S198">
        <v>14</v>
      </c>
      <c r="T198">
        <v>28</v>
      </c>
      <c r="U198">
        <v>28.5</v>
      </c>
      <c r="V198">
        <v>27.3</v>
      </c>
      <c r="W198">
        <v>25.3</v>
      </c>
      <c r="X198">
        <v>25.4</v>
      </c>
      <c r="Y198">
        <v>21.2</v>
      </c>
      <c r="Z198">
        <v>23.4</v>
      </c>
      <c r="AA198">
        <v>25.8</v>
      </c>
      <c r="AB198">
        <f t="shared" si="63"/>
        <v>28</v>
      </c>
      <c r="AC198">
        <f t="shared" si="64"/>
        <v>28.5</v>
      </c>
      <c r="AD198">
        <f t="shared" si="65"/>
        <v>27.3</v>
      </c>
      <c r="AE198">
        <f t="shared" si="66"/>
        <v>25.3</v>
      </c>
      <c r="AF198">
        <f t="shared" si="67"/>
        <v>25.4</v>
      </c>
      <c r="AG198">
        <f t="shared" si="68"/>
        <v>21.2</v>
      </c>
      <c r="AH198">
        <f t="shared" si="69"/>
        <v>23.4</v>
      </c>
      <c r="AI198">
        <f t="shared" si="72"/>
        <v>25.8</v>
      </c>
      <c r="AJ198">
        <f t="shared" si="73"/>
        <v>409.8</v>
      </c>
    </row>
    <row r="199" spans="1:36">
      <c r="A199" s="1">
        <f t="shared" si="70"/>
        <v>40141</v>
      </c>
      <c r="B199">
        <f t="shared" si="71"/>
        <v>17</v>
      </c>
      <c r="C199" t="str">
        <f>VLOOKUP(B199,'treatment structure'!$A$2:$I$65,9,FALSE)</f>
        <v>nil</v>
      </c>
      <c r="D199" t="str">
        <f>VLOOKUP(B199,'treatment structure'!$A$2:$I$65,7,FALSE)</f>
        <v>Sherwood</v>
      </c>
      <c r="E199" t="str">
        <f>VLOOKUP(B199,'treatment structure'!$A$2:$I$65,8,FALSE)</f>
        <v>irr</v>
      </c>
      <c r="F199" t="str">
        <f>VLOOKUP(B199,'treatment structure'!$A$2:$I$65,9,FALSE)</f>
        <v>nil</v>
      </c>
      <c r="G199">
        <f>VLOOKUP(B199,'treatment structure'!$A$2:$I$65,2,FALSE)</f>
        <v>2</v>
      </c>
      <c r="H199">
        <v>1503</v>
      </c>
      <c r="I199">
        <v>7486</v>
      </c>
      <c r="J199">
        <v>21.48</v>
      </c>
      <c r="K199">
        <v>-6.78</v>
      </c>
      <c r="L199">
        <v>553</v>
      </c>
      <c r="M199">
        <v>17</v>
      </c>
      <c r="N199">
        <v>3</v>
      </c>
      <c r="O199">
        <v>9</v>
      </c>
      <c r="P199">
        <v>11</v>
      </c>
      <c r="Q199">
        <v>24</v>
      </c>
      <c r="R199">
        <v>12</v>
      </c>
      <c r="S199">
        <v>21</v>
      </c>
      <c r="T199">
        <v>22.3</v>
      </c>
      <c r="U199">
        <v>33.1</v>
      </c>
      <c r="V199">
        <v>28.8</v>
      </c>
      <c r="W199">
        <v>19.899999999999999</v>
      </c>
      <c r="X199">
        <v>28.2</v>
      </c>
      <c r="Y199">
        <v>19.7</v>
      </c>
      <c r="Z199">
        <v>18.3</v>
      </c>
      <c r="AA199">
        <v>20.7</v>
      </c>
      <c r="AB199">
        <f t="shared" si="63"/>
        <v>22.3</v>
      </c>
      <c r="AC199">
        <f t="shared" si="64"/>
        <v>33.1</v>
      </c>
      <c r="AD199">
        <f t="shared" si="65"/>
        <v>28.8</v>
      </c>
      <c r="AE199">
        <f t="shared" si="66"/>
        <v>19.899999999999999</v>
      </c>
      <c r="AF199">
        <f t="shared" si="67"/>
        <v>28.2</v>
      </c>
      <c r="AG199">
        <f t="shared" si="68"/>
        <v>19.7</v>
      </c>
      <c r="AH199">
        <f t="shared" si="69"/>
        <v>18.3</v>
      </c>
      <c r="AI199">
        <f t="shared" si="72"/>
        <v>20.7</v>
      </c>
      <c r="AJ199">
        <f t="shared" si="73"/>
        <v>381.99999999999994</v>
      </c>
    </row>
    <row r="200" spans="1:36">
      <c r="A200" s="1">
        <f t="shared" si="70"/>
        <v>40141</v>
      </c>
      <c r="B200">
        <f t="shared" si="71"/>
        <v>19</v>
      </c>
      <c r="C200" t="str">
        <f>VLOOKUP(B200,'treatment structure'!$A$2:$I$65,9,FALSE)</f>
        <v>nil</v>
      </c>
      <c r="D200" t="str">
        <f>VLOOKUP(B200,'treatment structure'!$A$2:$I$65,7,FALSE)</f>
        <v>CR125</v>
      </c>
      <c r="E200" t="str">
        <f>VLOOKUP(B200,'treatment structure'!$A$2:$I$65,8,FALSE)</f>
        <v>irr</v>
      </c>
      <c r="F200" t="str">
        <f>VLOOKUP(B200,'treatment structure'!$A$2:$I$65,9,FALSE)</f>
        <v>nil</v>
      </c>
      <c r="G200">
        <f>VLOOKUP(B200,'treatment structure'!$A$2:$I$65,2,FALSE)</f>
        <v>2</v>
      </c>
      <c r="H200">
        <v>1503</v>
      </c>
      <c r="I200">
        <v>7486</v>
      </c>
      <c r="J200">
        <v>21.48</v>
      </c>
      <c r="K200">
        <v>-6.78</v>
      </c>
      <c r="L200">
        <v>552</v>
      </c>
      <c r="M200">
        <v>19</v>
      </c>
      <c r="N200">
        <v>3</v>
      </c>
      <c r="O200">
        <v>9</v>
      </c>
      <c r="P200">
        <v>11</v>
      </c>
      <c r="Q200">
        <v>24</v>
      </c>
      <c r="R200">
        <v>12</v>
      </c>
      <c r="S200">
        <v>21</v>
      </c>
      <c r="T200">
        <v>25.4</v>
      </c>
      <c r="U200">
        <v>27.5</v>
      </c>
      <c r="V200">
        <v>30</v>
      </c>
      <c r="W200">
        <v>25.8</v>
      </c>
      <c r="X200">
        <v>28</v>
      </c>
      <c r="Y200">
        <v>24.5</v>
      </c>
      <c r="Z200">
        <v>23.2</v>
      </c>
      <c r="AA200">
        <v>23.9</v>
      </c>
      <c r="AB200">
        <f t="shared" si="63"/>
        <v>25.4</v>
      </c>
      <c r="AC200">
        <f t="shared" si="64"/>
        <v>27.5</v>
      </c>
      <c r="AD200">
        <f t="shared" si="65"/>
        <v>30</v>
      </c>
      <c r="AE200">
        <f t="shared" si="66"/>
        <v>25.8</v>
      </c>
      <c r="AF200">
        <f t="shared" si="67"/>
        <v>28</v>
      </c>
      <c r="AG200">
        <f t="shared" si="68"/>
        <v>24.5</v>
      </c>
      <c r="AH200">
        <f t="shared" si="69"/>
        <v>23.2</v>
      </c>
      <c r="AI200">
        <f t="shared" si="72"/>
        <v>23.9</v>
      </c>
      <c r="AJ200">
        <f t="shared" si="73"/>
        <v>416.59999999999997</v>
      </c>
    </row>
    <row r="201" spans="1:36">
      <c r="A201" s="1">
        <f t="shared" si="70"/>
        <v>40141</v>
      </c>
      <c r="B201">
        <f t="shared" si="71"/>
        <v>21</v>
      </c>
      <c r="C201" t="str">
        <f>VLOOKUP(B201,'treatment structure'!$A$2:$I$65,9,FALSE)</f>
        <v>nil</v>
      </c>
      <c r="D201" t="str">
        <f>VLOOKUP(B201,'treatment structure'!$A$2:$I$65,7,FALSE)</f>
        <v>Omaka</v>
      </c>
      <c r="E201" t="str">
        <f>VLOOKUP(B201,'treatment structure'!$A$2:$I$65,8,FALSE)</f>
        <v>dry</v>
      </c>
      <c r="F201" t="str">
        <f>VLOOKUP(B201,'treatment structure'!$A$2:$I$65,9,FALSE)</f>
        <v>nil</v>
      </c>
      <c r="G201">
        <f>VLOOKUP(B201,'treatment structure'!$A$2:$I$65,2,FALSE)</f>
        <v>2</v>
      </c>
      <c r="H201">
        <v>1503</v>
      </c>
      <c r="I201">
        <v>7486</v>
      </c>
      <c r="J201">
        <v>21.48</v>
      </c>
      <c r="K201">
        <v>-6.78</v>
      </c>
      <c r="L201">
        <v>551</v>
      </c>
      <c r="M201">
        <v>21</v>
      </c>
      <c r="N201">
        <v>3</v>
      </c>
      <c r="O201">
        <v>9</v>
      </c>
      <c r="P201">
        <v>11</v>
      </c>
      <c r="Q201">
        <v>24</v>
      </c>
      <c r="R201">
        <v>12</v>
      </c>
      <c r="S201">
        <v>35</v>
      </c>
      <c r="T201">
        <v>35.799999999999997</v>
      </c>
      <c r="U201">
        <v>31</v>
      </c>
      <c r="V201">
        <v>24.6</v>
      </c>
      <c r="W201">
        <v>28.9</v>
      </c>
      <c r="X201">
        <v>24.5</v>
      </c>
      <c r="Y201">
        <v>21.7</v>
      </c>
      <c r="Z201">
        <v>17.100000000000001</v>
      </c>
      <c r="AA201">
        <v>15.9</v>
      </c>
      <c r="AB201">
        <f t="shared" si="63"/>
        <v>35.799999999999997</v>
      </c>
      <c r="AC201">
        <f t="shared" si="64"/>
        <v>31</v>
      </c>
      <c r="AD201">
        <f t="shared" si="65"/>
        <v>24.6</v>
      </c>
      <c r="AE201">
        <f t="shared" si="66"/>
        <v>28.9</v>
      </c>
      <c r="AF201">
        <f t="shared" si="67"/>
        <v>24.5</v>
      </c>
      <c r="AG201">
        <f t="shared" si="68"/>
        <v>21.7</v>
      </c>
      <c r="AH201">
        <f t="shared" si="69"/>
        <v>17.100000000000001</v>
      </c>
      <c r="AI201">
        <f t="shared" si="72"/>
        <v>15.9</v>
      </c>
      <c r="AJ201">
        <f t="shared" si="73"/>
        <v>399</v>
      </c>
    </row>
    <row r="202" spans="1:36">
      <c r="A202" s="1">
        <f t="shared" si="70"/>
        <v>40141</v>
      </c>
      <c r="B202">
        <f t="shared" si="71"/>
        <v>24</v>
      </c>
      <c r="C202" t="str">
        <f>VLOOKUP(B202,'treatment structure'!$A$2:$I$65,9,FALSE)</f>
        <v>nil</v>
      </c>
      <c r="D202" t="str">
        <f>VLOOKUP(B202,'treatment structure'!$A$2:$I$65,7,FALSE)</f>
        <v>Dash</v>
      </c>
      <c r="E202" t="str">
        <f>VLOOKUP(B202,'treatment structure'!$A$2:$I$65,8,FALSE)</f>
        <v>irr</v>
      </c>
      <c r="F202" t="str">
        <f>VLOOKUP(B202,'treatment structure'!$A$2:$I$65,9,FALSE)</f>
        <v>nil</v>
      </c>
      <c r="G202">
        <f>VLOOKUP(B202,'treatment structure'!$A$2:$I$65,2,FALSE)</f>
        <v>2</v>
      </c>
      <c r="H202">
        <v>1503</v>
      </c>
      <c r="I202">
        <v>7486</v>
      </c>
      <c r="J202">
        <v>21.48</v>
      </c>
      <c r="K202">
        <v>-6.78</v>
      </c>
      <c r="L202">
        <v>550</v>
      </c>
      <c r="M202">
        <v>24</v>
      </c>
      <c r="N202">
        <v>3</v>
      </c>
      <c r="O202">
        <v>9</v>
      </c>
      <c r="P202">
        <v>11</v>
      </c>
      <c r="Q202">
        <v>24</v>
      </c>
      <c r="R202">
        <v>12</v>
      </c>
      <c r="S202">
        <v>44</v>
      </c>
      <c r="T202">
        <v>28.1</v>
      </c>
      <c r="U202">
        <v>17.3</v>
      </c>
      <c r="V202">
        <v>21.3</v>
      </c>
      <c r="W202">
        <v>25.4</v>
      </c>
      <c r="X202">
        <v>27.3</v>
      </c>
      <c r="Y202">
        <v>21.8</v>
      </c>
      <c r="Z202">
        <v>23.9</v>
      </c>
      <c r="AA202">
        <v>21.7</v>
      </c>
      <c r="AB202">
        <f t="shared" si="63"/>
        <v>28.1</v>
      </c>
      <c r="AC202">
        <f t="shared" si="64"/>
        <v>17.3</v>
      </c>
      <c r="AD202">
        <f t="shared" si="65"/>
        <v>21.3</v>
      </c>
      <c r="AE202">
        <f t="shared" si="66"/>
        <v>25.4</v>
      </c>
      <c r="AF202">
        <f t="shared" si="67"/>
        <v>27.3</v>
      </c>
      <c r="AG202">
        <f t="shared" si="68"/>
        <v>21.8</v>
      </c>
      <c r="AH202">
        <f t="shared" si="69"/>
        <v>23.9</v>
      </c>
      <c r="AI202">
        <f t="shared" si="72"/>
        <v>21.7</v>
      </c>
      <c r="AJ202">
        <f t="shared" si="73"/>
        <v>373.59999999999997</v>
      </c>
    </row>
    <row r="203" spans="1:36">
      <c r="A203" s="1">
        <f t="shared" si="70"/>
        <v>40141</v>
      </c>
      <c r="B203">
        <f t="shared" si="71"/>
        <v>25</v>
      </c>
      <c r="C203" t="str">
        <f>VLOOKUP(B203,'treatment structure'!$A$2:$I$65,9,FALSE)</f>
        <v>nil</v>
      </c>
      <c r="D203" t="str">
        <f>VLOOKUP(B203,'treatment structure'!$A$2:$I$65,7,FALSE)</f>
        <v>Sherwood</v>
      </c>
      <c r="E203" t="str">
        <f>VLOOKUP(B203,'treatment structure'!$A$2:$I$65,8,FALSE)</f>
        <v>dry</v>
      </c>
      <c r="F203" t="str">
        <f>VLOOKUP(B203,'treatment structure'!$A$2:$I$65,9,FALSE)</f>
        <v>nil</v>
      </c>
      <c r="G203">
        <f>VLOOKUP(B203,'treatment structure'!$A$2:$I$65,2,FALSE)</f>
        <v>2</v>
      </c>
      <c r="H203">
        <v>1503</v>
      </c>
      <c r="I203">
        <v>7486</v>
      </c>
      <c r="J203">
        <v>21.48</v>
      </c>
      <c r="K203">
        <v>-6.78</v>
      </c>
      <c r="L203">
        <v>549</v>
      </c>
      <c r="M203">
        <v>25</v>
      </c>
      <c r="N203">
        <v>3</v>
      </c>
      <c r="O203">
        <v>9</v>
      </c>
      <c r="P203">
        <v>11</v>
      </c>
      <c r="Q203">
        <v>24</v>
      </c>
      <c r="R203">
        <v>12</v>
      </c>
      <c r="S203">
        <v>53</v>
      </c>
      <c r="T203">
        <v>31.1</v>
      </c>
      <c r="U203">
        <v>29.3</v>
      </c>
      <c r="V203">
        <v>26.5</v>
      </c>
      <c r="W203">
        <v>21.3</v>
      </c>
      <c r="X203">
        <v>27.8</v>
      </c>
      <c r="Y203">
        <v>26.2</v>
      </c>
      <c r="Z203">
        <v>19.2</v>
      </c>
      <c r="AA203">
        <v>13.4</v>
      </c>
      <c r="AB203">
        <f t="shared" si="63"/>
        <v>31.1</v>
      </c>
      <c r="AC203">
        <f t="shared" si="64"/>
        <v>29.3</v>
      </c>
      <c r="AD203">
        <f t="shared" si="65"/>
        <v>26.5</v>
      </c>
      <c r="AE203">
        <f t="shared" si="66"/>
        <v>21.3</v>
      </c>
      <c r="AF203">
        <f t="shared" si="67"/>
        <v>27.8</v>
      </c>
      <c r="AG203">
        <f t="shared" si="68"/>
        <v>26.2</v>
      </c>
      <c r="AH203">
        <f t="shared" si="69"/>
        <v>19.2</v>
      </c>
      <c r="AI203">
        <f t="shared" si="72"/>
        <v>13.4</v>
      </c>
      <c r="AJ203">
        <f t="shared" si="73"/>
        <v>389.59999999999997</v>
      </c>
    </row>
    <row r="204" spans="1:36">
      <c r="A204" s="1">
        <f t="shared" si="70"/>
        <v>40141</v>
      </c>
      <c r="B204">
        <f t="shared" si="71"/>
        <v>27</v>
      </c>
      <c r="C204" t="str">
        <f>VLOOKUP(B204,'treatment structure'!$A$2:$I$65,9,FALSE)</f>
        <v>nil</v>
      </c>
      <c r="D204" t="str">
        <f>VLOOKUP(B204,'treatment structure'!$A$2:$I$65,7,FALSE)</f>
        <v>Dash</v>
      </c>
      <c r="E204" t="str">
        <f>VLOOKUP(B204,'treatment structure'!$A$2:$I$65,8,FALSE)</f>
        <v>dry</v>
      </c>
      <c r="F204" t="str">
        <f>VLOOKUP(B204,'treatment structure'!$A$2:$I$65,9,FALSE)</f>
        <v>nil</v>
      </c>
      <c r="G204">
        <f>VLOOKUP(B204,'treatment structure'!$A$2:$I$65,2,FALSE)</f>
        <v>2</v>
      </c>
      <c r="H204">
        <v>1503</v>
      </c>
      <c r="I204">
        <v>7486</v>
      </c>
      <c r="J204">
        <v>21.48</v>
      </c>
      <c r="K204">
        <v>-6.78</v>
      </c>
      <c r="L204">
        <v>548</v>
      </c>
      <c r="M204">
        <v>27</v>
      </c>
      <c r="N204">
        <v>3</v>
      </c>
      <c r="O204">
        <v>9</v>
      </c>
      <c r="P204">
        <v>11</v>
      </c>
      <c r="Q204">
        <v>24</v>
      </c>
      <c r="R204">
        <v>13</v>
      </c>
      <c r="S204">
        <v>3</v>
      </c>
      <c r="T204">
        <v>22.5</v>
      </c>
      <c r="U204">
        <v>24.7</v>
      </c>
      <c r="V204">
        <v>33.6</v>
      </c>
      <c r="W204">
        <v>28.9</v>
      </c>
      <c r="X204">
        <v>27.6</v>
      </c>
      <c r="Y204">
        <v>22</v>
      </c>
      <c r="Z204">
        <v>18.5</v>
      </c>
      <c r="AA204">
        <v>15.9</v>
      </c>
      <c r="AB204">
        <f t="shared" si="63"/>
        <v>22.5</v>
      </c>
      <c r="AC204">
        <f t="shared" si="64"/>
        <v>24.7</v>
      </c>
      <c r="AD204">
        <f t="shared" si="65"/>
        <v>33.6</v>
      </c>
      <c r="AE204">
        <f t="shared" si="66"/>
        <v>28.9</v>
      </c>
      <c r="AF204">
        <f t="shared" si="67"/>
        <v>27.6</v>
      </c>
      <c r="AG204">
        <f t="shared" si="68"/>
        <v>22</v>
      </c>
      <c r="AH204">
        <f t="shared" si="69"/>
        <v>18.5</v>
      </c>
      <c r="AI204">
        <f t="shared" si="72"/>
        <v>15.9</v>
      </c>
      <c r="AJ204">
        <f t="shared" si="73"/>
        <v>387.40000000000003</v>
      </c>
    </row>
    <row r="205" spans="1:36">
      <c r="A205" s="1">
        <f t="shared" si="70"/>
        <v>40141</v>
      </c>
      <c r="B205">
        <f t="shared" si="71"/>
        <v>30</v>
      </c>
      <c r="C205" t="str">
        <f>VLOOKUP(B205,'treatment structure'!$A$2:$I$65,9,FALSE)</f>
        <v>nil</v>
      </c>
      <c r="D205" t="str">
        <f>VLOOKUP(B205,'treatment structure'!$A$2:$I$65,7,FALSE)</f>
        <v>Omaka</v>
      </c>
      <c r="E205" t="str">
        <f>VLOOKUP(B205,'treatment structure'!$A$2:$I$65,8,FALSE)</f>
        <v>irr</v>
      </c>
      <c r="F205" t="str">
        <f>VLOOKUP(B205,'treatment structure'!$A$2:$I$65,9,FALSE)</f>
        <v>nil</v>
      </c>
      <c r="G205">
        <f>VLOOKUP(B205,'treatment structure'!$A$2:$I$65,2,FALSE)</f>
        <v>2</v>
      </c>
      <c r="H205">
        <v>1503</v>
      </c>
      <c r="I205">
        <v>7486</v>
      </c>
      <c r="J205">
        <v>21.48</v>
      </c>
      <c r="K205">
        <v>-6.78</v>
      </c>
      <c r="L205">
        <v>547</v>
      </c>
      <c r="M205">
        <v>30</v>
      </c>
      <c r="N205">
        <v>3</v>
      </c>
      <c r="O205">
        <v>9</v>
      </c>
      <c r="P205">
        <v>11</v>
      </c>
      <c r="Q205">
        <v>24</v>
      </c>
      <c r="R205">
        <v>13</v>
      </c>
      <c r="S205">
        <v>10</v>
      </c>
      <c r="T205">
        <v>32.4</v>
      </c>
      <c r="U205">
        <v>25.9</v>
      </c>
      <c r="V205">
        <v>23.1</v>
      </c>
      <c r="W205">
        <v>16.5</v>
      </c>
      <c r="X205">
        <v>25.1</v>
      </c>
      <c r="Y205">
        <v>22.8</v>
      </c>
      <c r="Z205">
        <v>21.3</v>
      </c>
      <c r="AA205">
        <v>22.8</v>
      </c>
      <c r="AB205">
        <f t="shared" si="63"/>
        <v>32.4</v>
      </c>
      <c r="AC205">
        <f t="shared" si="64"/>
        <v>25.9</v>
      </c>
      <c r="AD205">
        <f t="shared" si="65"/>
        <v>23.1</v>
      </c>
      <c r="AE205">
        <f t="shared" si="66"/>
        <v>16.5</v>
      </c>
      <c r="AF205">
        <f t="shared" si="67"/>
        <v>25.1</v>
      </c>
      <c r="AG205">
        <f t="shared" si="68"/>
        <v>22.8</v>
      </c>
      <c r="AH205">
        <f t="shared" si="69"/>
        <v>21.3</v>
      </c>
      <c r="AI205">
        <f t="shared" si="72"/>
        <v>22.8</v>
      </c>
      <c r="AJ205">
        <f t="shared" si="73"/>
        <v>379.80000000000007</v>
      </c>
    </row>
    <row r="206" spans="1:36">
      <c r="A206" s="1">
        <f t="shared" si="70"/>
        <v>40141</v>
      </c>
      <c r="B206">
        <f t="shared" si="71"/>
        <v>32</v>
      </c>
      <c r="C206" t="str">
        <f>VLOOKUP(B206,'treatment structure'!$A$2:$I$65,9,FALSE)</f>
        <v>nil</v>
      </c>
      <c r="D206" t="str">
        <f>VLOOKUP(B206,'treatment structure'!$A$2:$I$65,7,FALSE)</f>
        <v>CR125</v>
      </c>
      <c r="E206" t="str">
        <f>VLOOKUP(B206,'treatment structure'!$A$2:$I$65,8,FALSE)</f>
        <v>dry</v>
      </c>
      <c r="F206" t="str">
        <f>VLOOKUP(B206,'treatment structure'!$A$2:$I$65,9,FALSE)</f>
        <v>nil</v>
      </c>
      <c r="G206">
        <f>VLOOKUP(B206,'treatment structure'!$A$2:$I$65,2,FALSE)</f>
        <v>2</v>
      </c>
      <c r="H206">
        <v>1503</v>
      </c>
      <c r="I206">
        <v>7486</v>
      </c>
      <c r="J206">
        <v>21.48</v>
      </c>
      <c r="K206">
        <v>-6.78</v>
      </c>
      <c r="L206">
        <v>546</v>
      </c>
      <c r="M206">
        <v>32</v>
      </c>
      <c r="N206">
        <v>3</v>
      </c>
      <c r="O206">
        <v>9</v>
      </c>
      <c r="P206">
        <v>11</v>
      </c>
      <c r="Q206">
        <v>24</v>
      </c>
      <c r="R206">
        <v>13</v>
      </c>
      <c r="S206">
        <v>17</v>
      </c>
      <c r="T206">
        <v>34.4</v>
      </c>
      <c r="U206">
        <v>31.1</v>
      </c>
      <c r="V206">
        <v>29</v>
      </c>
      <c r="W206">
        <v>27.5</v>
      </c>
      <c r="X206">
        <v>21.8</v>
      </c>
      <c r="Y206">
        <v>24.6</v>
      </c>
      <c r="Z206">
        <v>17.899999999999999</v>
      </c>
      <c r="AA206">
        <v>9.4</v>
      </c>
      <c r="AB206">
        <f t="shared" si="63"/>
        <v>34.4</v>
      </c>
      <c r="AC206">
        <f t="shared" si="64"/>
        <v>31.1</v>
      </c>
      <c r="AD206">
        <f t="shared" si="65"/>
        <v>29</v>
      </c>
      <c r="AE206">
        <f t="shared" si="66"/>
        <v>27.5</v>
      </c>
      <c r="AF206">
        <f t="shared" si="67"/>
        <v>21.8</v>
      </c>
      <c r="AG206">
        <f t="shared" si="68"/>
        <v>24.6</v>
      </c>
      <c r="AH206">
        <f t="shared" si="69"/>
        <v>17.899999999999999</v>
      </c>
      <c r="AI206">
        <f t="shared" si="72"/>
        <v>9.4</v>
      </c>
      <c r="AJ206">
        <f t="shared" si="73"/>
        <v>391.40000000000003</v>
      </c>
    </row>
    <row r="207" spans="1:36">
      <c r="A207" s="1">
        <f t="shared" si="70"/>
        <v>40141</v>
      </c>
      <c r="B207">
        <f t="shared" si="71"/>
        <v>34</v>
      </c>
      <c r="C207" t="str">
        <f>VLOOKUP(B207,'treatment structure'!$A$2:$I$65,9,FALSE)</f>
        <v>nil</v>
      </c>
      <c r="D207" t="str">
        <f>VLOOKUP(B207,'treatment structure'!$A$2:$I$65,7,FALSE)</f>
        <v>CR125</v>
      </c>
      <c r="E207" t="str">
        <f>VLOOKUP(B207,'treatment structure'!$A$2:$I$65,8,FALSE)</f>
        <v>irr</v>
      </c>
      <c r="F207" t="str">
        <f>VLOOKUP(B207,'treatment structure'!$A$2:$I$65,9,FALSE)</f>
        <v>nil</v>
      </c>
      <c r="G207">
        <f>VLOOKUP(B207,'treatment structure'!$A$2:$I$65,2,FALSE)</f>
        <v>3</v>
      </c>
      <c r="H207">
        <v>1503</v>
      </c>
      <c r="I207">
        <v>7486</v>
      </c>
      <c r="J207">
        <v>21.48</v>
      </c>
      <c r="K207">
        <v>-6.78</v>
      </c>
      <c r="L207">
        <v>545</v>
      </c>
      <c r="M207">
        <v>34</v>
      </c>
      <c r="N207">
        <v>3</v>
      </c>
      <c r="O207">
        <v>9</v>
      </c>
      <c r="P207">
        <v>11</v>
      </c>
      <c r="Q207">
        <v>24</v>
      </c>
      <c r="R207">
        <v>13</v>
      </c>
      <c r="S207">
        <v>43</v>
      </c>
      <c r="T207">
        <v>33.9</v>
      </c>
      <c r="U207">
        <v>26.5</v>
      </c>
      <c r="V207">
        <v>23</v>
      </c>
      <c r="W207">
        <v>29.7</v>
      </c>
      <c r="X207">
        <v>20.8</v>
      </c>
      <c r="Y207">
        <v>22.2</v>
      </c>
      <c r="Z207">
        <v>21.2</v>
      </c>
      <c r="AA207">
        <v>20</v>
      </c>
      <c r="AB207">
        <f t="shared" si="63"/>
        <v>33.9</v>
      </c>
      <c r="AC207">
        <f t="shared" si="64"/>
        <v>26.5</v>
      </c>
      <c r="AD207">
        <f t="shared" si="65"/>
        <v>23</v>
      </c>
      <c r="AE207">
        <f t="shared" si="66"/>
        <v>29.7</v>
      </c>
      <c r="AF207">
        <f t="shared" si="67"/>
        <v>20.8</v>
      </c>
      <c r="AG207">
        <f t="shared" si="68"/>
        <v>22.2</v>
      </c>
      <c r="AH207">
        <f t="shared" si="69"/>
        <v>21.2</v>
      </c>
      <c r="AI207">
        <f t="shared" si="72"/>
        <v>20</v>
      </c>
      <c r="AJ207">
        <f t="shared" si="73"/>
        <v>394.59999999999997</v>
      </c>
    </row>
    <row r="208" spans="1:36">
      <c r="A208" s="1">
        <f t="shared" si="70"/>
        <v>40141</v>
      </c>
      <c r="B208">
        <f t="shared" si="71"/>
        <v>35</v>
      </c>
      <c r="C208" t="str">
        <f>VLOOKUP(B208,'treatment structure'!$A$2:$I$65,9,FALSE)</f>
        <v>nil</v>
      </c>
      <c r="D208" t="str">
        <f>VLOOKUP(B208,'treatment structure'!$A$2:$I$65,7,FALSE)</f>
        <v>Omaka</v>
      </c>
      <c r="E208" t="str">
        <f>VLOOKUP(B208,'treatment structure'!$A$2:$I$65,8,FALSE)</f>
        <v>dry</v>
      </c>
      <c r="F208" t="str">
        <f>VLOOKUP(B208,'treatment structure'!$A$2:$I$65,9,FALSE)</f>
        <v>nil</v>
      </c>
      <c r="G208">
        <f>VLOOKUP(B208,'treatment structure'!$A$2:$I$65,2,FALSE)</f>
        <v>3</v>
      </c>
      <c r="H208">
        <v>1503</v>
      </c>
      <c r="I208">
        <v>7486</v>
      </c>
      <c r="J208">
        <v>21.48</v>
      </c>
      <c r="K208">
        <v>-6.78</v>
      </c>
      <c r="L208">
        <v>544</v>
      </c>
      <c r="M208">
        <v>35</v>
      </c>
      <c r="N208">
        <v>3</v>
      </c>
      <c r="O208">
        <v>9</v>
      </c>
      <c r="P208">
        <v>11</v>
      </c>
      <c r="Q208">
        <v>24</v>
      </c>
      <c r="R208">
        <v>13</v>
      </c>
      <c r="S208">
        <v>41</v>
      </c>
      <c r="T208">
        <v>28.3</v>
      </c>
      <c r="U208">
        <v>22.9</v>
      </c>
      <c r="V208">
        <v>29.3</v>
      </c>
      <c r="W208">
        <v>28</v>
      </c>
      <c r="X208">
        <v>26.5</v>
      </c>
      <c r="Y208">
        <v>20.9</v>
      </c>
      <c r="Z208">
        <v>16.899999999999999</v>
      </c>
      <c r="AA208">
        <v>15.4</v>
      </c>
      <c r="AB208">
        <f t="shared" si="63"/>
        <v>28.3</v>
      </c>
      <c r="AC208">
        <f t="shared" si="64"/>
        <v>22.9</v>
      </c>
      <c r="AD208">
        <f t="shared" si="65"/>
        <v>29.3</v>
      </c>
      <c r="AE208">
        <f t="shared" si="66"/>
        <v>28</v>
      </c>
      <c r="AF208">
        <f t="shared" si="67"/>
        <v>26.5</v>
      </c>
      <c r="AG208">
        <f t="shared" si="68"/>
        <v>20.9</v>
      </c>
      <c r="AH208">
        <f t="shared" si="69"/>
        <v>16.899999999999999</v>
      </c>
      <c r="AI208">
        <f t="shared" si="72"/>
        <v>15.4</v>
      </c>
      <c r="AJ208">
        <f t="shared" si="73"/>
        <v>376.40000000000003</v>
      </c>
    </row>
    <row r="209" spans="1:36">
      <c r="A209" s="1">
        <f t="shared" si="70"/>
        <v>40141</v>
      </c>
      <c r="B209">
        <f t="shared" si="71"/>
        <v>38</v>
      </c>
      <c r="C209" t="str">
        <f>VLOOKUP(B209,'treatment structure'!$A$2:$I$65,9,FALSE)</f>
        <v>nil</v>
      </c>
      <c r="D209" t="str">
        <f>VLOOKUP(B209,'treatment structure'!$A$2:$I$65,7,FALSE)</f>
        <v>Omaka</v>
      </c>
      <c r="E209" t="str">
        <f>VLOOKUP(B209,'treatment structure'!$A$2:$I$65,8,FALSE)</f>
        <v>irr</v>
      </c>
      <c r="F209" t="str">
        <f>VLOOKUP(B209,'treatment structure'!$A$2:$I$65,9,FALSE)</f>
        <v>nil</v>
      </c>
      <c r="G209">
        <f>VLOOKUP(B209,'treatment structure'!$A$2:$I$65,2,FALSE)</f>
        <v>3</v>
      </c>
      <c r="H209">
        <v>1503</v>
      </c>
      <c r="I209">
        <v>7486</v>
      </c>
      <c r="J209">
        <v>21.48</v>
      </c>
      <c r="K209">
        <v>-6.78</v>
      </c>
      <c r="L209">
        <v>543</v>
      </c>
      <c r="M209">
        <v>38</v>
      </c>
      <c r="N209">
        <v>3</v>
      </c>
      <c r="O209">
        <v>9</v>
      </c>
      <c r="P209">
        <v>11</v>
      </c>
      <c r="Q209">
        <v>24</v>
      </c>
      <c r="R209">
        <v>13</v>
      </c>
      <c r="S209">
        <v>57</v>
      </c>
      <c r="T209">
        <v>17.100000000000001</v>
      </c>
      <c r="U209">
        <v>19.3</v>
      </c>
      <c r="V209">
        <v>33.6</v>
      </c>
      <c r="W209">
        <v>28.3</v>
      </c>
      <c r="X209">
        <v>28.5</v>
      </c>
      <c r="Y209">
        <v>24.8</v>
      </c>
      <c r="Z209">
        <v>24</v>
      </c>
      <c r="AA209">
        <v>25.7</v>
      </c>
      <c r="AB209">
        <f t="shared" si="63"/>
        <v>17.100000000000001</v>
      </c>
      <c r="AC209">
        <f t="shared" si="64"/>
        <v>19.3</v>
      </c>
      <c r="AD209">
        <f t="shared" si="65"/>
        <v>33.6</v>
      </c>
      <c r="AE209">
        <f t="shared" si="66"/>
        <v>28.3</v>
      </c>
      <c r="AF209">
        <f t="shared" si="67"/>
        <v>28.5</v>
      </c>
      <c r="AG209">
        <f t="shared" si="68"/>
        <v>24.8</v>
      </c>
      <c r="AH209">
        <f t="shared" si="69"/>
        <v>24</v>
      </c>
      <c r="AI209">
        <f t="shared" si="72"/>
        <v>25.7</v>
      </c>
      <c r="AJ209">
        <f t="shared" si="73"/>
        <v>402.59999999999997</v>
      </c>
    </row>
    <row r="210" spans="1:36">
      <c r="A210" s="1">
        <f t="shared" si="70"/>
        <v>40141</v>
      </c>
      <c r="B210">
        <f t="shared" si="71"/>
        <v>39</v>
      </c>
      <c r="C210" t="str">
        <f>VLOOKUP(B210,'treatment structure'!$A$2:$I$65,9,FALSE)</f>
        <v>nil</v>
      </c>
      <c r="D210" t="str">
        <f>VLOOKUP(B210,'treatment structure'!$A$2:$I$65,7,FALSE)</f>
        <v>Sherwood</v>
      </c>
      <c r="E210" t="str">
        <f>VLOOKUP(B210,'treatment structure'!$A$2:$I$65,8,FALSE)</f>
        <v>dry</v>
      </c>
      <c r="F210" t="str">
        <f>VLOOKUP(B210,'treatment structure'!$A$2:$I$65,9,FALSE)</f>
        <v>nil</v>
      </c>
      <c r="G210">
        <f>VLOOKUP(B210,'treatment structure'!$A$2:$I$65,2,FALSE)</f>
        <v>3</v>
      </c>
      <c r="H210">
        <v>1503</v>
      </c>
      <c r="I210">
        <v>7486</v>
      </c>
      <c r="J210">
        <v>21.48</v>
      </c>
      <c r="K210">
        <v>-6.78</v>
      </c>
      <c r="L210">
        <v>542</v>
      </c>
      <c r="M210">
        <v>39</v>
      </c>
      <c r="N210">
        <v>3</v>
      </c>
      <c r="O210">
        <v>9</v>
      </c>
      <c r="P210">
        <v>11</v>
      </c>
      <c r="Q210">
        <v>24</v>
      </c>
      <c r="R210">
        <v>14</v>
      </c>
      <c r="S210">
        <v>3</v>
      </c>
      <c r="T210">
        <v>18.2</v>
      </c>
      <c r="U210">
        <v>21.5</v>
      </c>
      <c r="V210">
        <v>33.799999999999997</v>
      </c>
      <c r="W210">
        <v>19.8</v>
      </c>
      <c r="X210">
        <v>27.6</v>
      </c>
      <c r="Y210">
        <v>22.6</v>
      </c>
      <c r="Z210">
        <v>17.8</v>
      </c>
      <c r="AA210">
        <v>19.7</v>
      </c>
      <c r="AB210">
        <f t="shared" si="63"/>
        <v>18.2</v>
      </c>
      <c r="AC210">
        <f t="shared" si="64"/>
        <v>21.5</v>
      </c>
      <c r="AD210">
        <f t="shared" si="65"/>
        <v>33.799999999999997</v>
      </c>
      <c r="AE210">
        <f t="shared" si="66"/>
        <v>19.8</v>
      </c>
      <c r="AF210">
        <f t="shared" si="67"/>
        <v>27.6</v>
      </c>
      <c r="AG210">
        <f t="shared" si="68"/>
        <v>22.6</v>
      </c>
      <c r="AH210">
        <f t="shared" si="69"/>
        <v>17.8</v>
      </c>
      <c r="AI210">
        <f t="shared" si="72"/>
        <v>19.7</v>
      </c>
      <c r="AJ210">
        <f t="shared" si="73"/>
        <v>362</v>
      </c>
    </row>
    <row r="211" spans="1:36">
      <c r="A211" s="1">
        <f t="shared" si="70"/>
        <v>40141</v>
      </c>
      <c r="B211">
        <f t="shared" si="71"/>
        <v>42</v>
      </c>
      <c r="C211" t="str">
        <f>VLOOKUP(B211,'treatment structure'!$A$2:$I$65,9,FALSE)</f>
        <v>nil</v>
      </c>
      <c r="D211" t="str">
        <f>VLOOKUP(B211,'treatment structure'!$A$2:$I$65,7,FALSE)</f>
        <v>Sherwood</v>
      </c>
      <c r="E211" t="str">
        <f>VLOOKUP(B211,'treatment structure'!$A$2:$I$65,8,FALSE)</f>
        <v>irr</v>
      </c>
      <c r="F211" t="str">
        <f>VLOOKUP(B211,'treatment structure'!$A$2:$I$65,9,FALSE)</f>
        <v>nil</v>
      </c>
      <c r="G211">
        <f>VLOOKUP(B211,'treatment structure'!$A$2:$I$65,2,FALSE)</f>
        <v>3</v>
      </c>
      <c r="H211">
        <v>1503</v>
      </c>
      <c r="I211">
        <v>7486</v>
      </c>
      <c r="J211">
        <v>21.48</v>
      </c>
      <c r="K211">
        <v>-6.78</v>
      </c>
      <c r="L211">
        <v>541</v>
      </c>
      <c r="M211">
        <v>42</v>
      </c>
      <c r="N211">
        <v>3</v>
      </c>
      <c r="O211">
        <v>9</v>
      </c>
      <c r="P211">
        <v>11</v>
      </c>
      <c r="Q211">
        <v>24</v>
      </c>
      <c r="R211">
        <v>14</v>
      </c>
      <c r="S211">
        <v>10</v>
      </c>
      <c r="T211">
        <v>29.6</v>
      </c>
      <c r="U211">
        <v>27.2</v>
      </c>
      <c r="V211">
        <v>30.9</v>
      </c>
      <c r="W211">
        <v>20.8</v>
      </c>
      <c r="X211">
        <v>28.8</v>
      </c>
      <c r="Y211">
        <v>22.4</v>
      </c>
      <c r="Z211">
        <v>23.1</v>
      </c>
      <c r="AA211">
        <v>22.7</v>
      </c>
      <c r="AB211">
        <f t="shared" si="63"/>
        <v>29.6</v>
      </c>
      <c r="AC211">
        <f t="shared" si="64"/>
        <v>27.2</v>
      </c>
      <c r="AD211">
        <f t="shared" si="65"/>
        <v>30.9</v>
      </c>
      <c r="AE211">
        <f t="shared" si="66"/>
        <v>20.8</v>
      </c>
      <c r="AF211">
        <f t="shared" si="67"/>
        <v>28.8</v>
      </c>
      <c r="AG211">
        <f t="shared" si="68"/>
        <v>22.4</v>
      </c>
      <c r="AH211">
        <f t="shared" si="69"/>
        <v>23.1</v>
      </c>
      <c r="AI211">
        <f t="shared" si="72"/>
        <v>22.7</v>
      </c>
      <c r="AJ211">
        <f t="shared" si="73"/>
        <v>410.99999999999994</v>
      </c>
    </row>
    <row r="212" spans="1:36">
      <c r="A212" s="1">
        <f t="shared" si="70"/>
        <v>40141</v>
      </c>
      <c r="B212">
        <f t="shared" si="71"/>
        <v>44</v>
      </c>
      <c r="C212" t="str">
        <f>VLOOKUP(B212,'treatment structure'!$A$2:$I$65,9,FALSE)</f>
        <v>nil</v>
      </c>
      <c r="D212" t="str">
        <f>VLOOKUP(B212,'treatment structure'!$A$2:$I$65,7,FALSE)</f>
        <v>Dash</v>
      </c>
      <c r="E212" t="str">
        <f>VLOOKUP(B212,'treatment structure'!$A$2:$I$65,8,FALSE)</f>
        <v>irr</v>
      </c>
      <c r="F212" t="str">
        <f>VLOOKUP(B212,'treatment structure'!$A$2:$I$65,9,FALSE)</f>
        <v>nil</v>
      </c>
      <c r="G212">
        <f>VLOOKUP(B212,'treatment structure'!$A$2:$I$65,2,FALSE)</f>
        <v>3</v>
      </c>
      <c r="H212">
        <v>1503</v>
      </c>
      <c r="I212">
        <v>7486</v>
      </c>
      <c r="J212">
        <v>21.48</v>
      </c>
      <c r="K212">
        <v>-6.78</v>
      </c>
      <c r="L212">
        <v>540</v>
      </c>
      <c r="M212">
        <v>44</v>
      </c>
      <c r="N212">
        <v>3</v>
      </c>
      <c r="O212">
        <v>9</v>
      </c>
      <c r="P212">
        <v>11</v>
      </c>
      <c r="Q212">
        <v>24</v>
      </c>
      <c r="R212">
        <v>14</v>
      </c>
      <c r="S212">
        <v>10</v>
      </c>
      <c r="T212">
        <v>15.6</v>
      </c>
      <c r="U212">
        <v>26.3</v>
      </c>
      <c r="V212">
        <v>19.8</v>
      </c>
      <c r="W212">
        <v>26.1</v>
      </c>
      <c r="X212">
        <v>29.5</v>
      </c>
      <c r="Y212">
        <v>24.5</v>
      </c>
      <c r="Z212">
        <v>23.7</v>
      </c>
      <c r="AA212">
        <v>20.7</v>
      </c>
      <c r="AB212">
        <f t="shared" si="63"/>
        <v>15.600000000000001</v>
      </c>
      <c r="AC212">
        <f t="shared" si="64"/>
        <v>26.3</v>
      </c>
      <c r="AD212">
        <f t="shared" si="65"/>
        <v>19.8</v>
      </c>
      <c r="AE212">
        <f t="shared" si="66"/>
        <v>26.1</v>
      </c>
      <c r="AF212">
        <f t="shared" si="67"/>
        <v>29.5</v>
      </c>
      <c r="AG212">
        <f t="shared" si="68"/>
        <v>24.5</v>
      </c>
      <c r="AH212">
        <f t="shared" si="69"/>
        <v>23.7</v>
      </c>
      <c r="AI212">
        <f t="shared" si="72"/>
        <v>20.7</v>
      </c>
      <c r="AJ212">
        <f t="shared" si="73"/>
        <v>372.4</v>
      </c>
    </row>
    <row r="213" spans="1:36">
      <c r="A213" s="1">
        <f t="shared" si="70"/>
        <v>40141</v>
      </c>
      <c r="B213">
        <f t="shared" si="71"/>
        <v>46</v>
      </c>
      <c r="C213" t="str">
        <f>VLOOKUP(B213,'treatment structure'!$A$2:$I$65,9,FALSE)</f>
        <v>nil</v>
      </c>
      <c r="D213" t="str">
        <f>VLOOKUP(B213,'treatment structure'!$A$2:$I$65,7,FALSE)</f>
        <v>CR125</v>
      </c>
      <c r="E213" t="str">
        <f>VLOOKUP(B213,'treatment structure'!$A$2:$I$65,8,FALSE)</f>
        <v>dry</v>
      </c>
      <c r="F213" t="str">
        <f>VLOOKUP(B213,'treatment structure'!$A$2:$I$65,9,FALSE)</f>
        <v>nil</v>
      </c>
      <c r="G213">
        <f>VLOOKUP(B213,'treatment structure'!$A$2:$I$65,2,FALSE)</f>
        <v>3</v>
      </c>
      <c r="H213">
        <v>1503</v>
      </c>
      <c r="I213">
        <v>7486</v>
      </c>
      <c r="J213">
        <v>21.48</v>
      </c>
      <c r="K213">
        <v>-6.78</v>
      </c>
      <c r="L213">
        <v>539</v>
      </c>
      <c r="M213">
        <v>46</v>
      </c>
      <c r="N213">
        <v>3</v>
      </c>
      <c r="O213">
        <v>9</v>
      </c>
      <c r="P213">
        <v>11</v>
      </c>
      <c r="Q213">
        <v>24</v>
      </c>
      <c r="R213">
        <v>14</v>
      </c>
      <c r="S213">
        <v>25</v>
      </c>
      <c r="T213">
        <v>36.6</v>
      </c>
      <c r="U213">
        <v>27.4</v>
      </c>
      <c r="V213">
        <v>29</v>
      </c>
      <c r="W213">
        <v>30.7</v>
      </c>
      <c r="X213">
        <v>22.9</v>
      </c>
      <c r="Y213">
        <v>20.2</v>
      </c>
      <c r="Z213">
        <v>18.899999999999999</v>
      </c>
      <c r="AA213">
        <v>15.6</v>
      </c>
      <c r="AB213">
        <f t="shared" si="63"/>
        <v>36.6</v>
      </c>
      <c r="AC213">
        <f t="shared" si="64"/>
        <v>27.4</v>
      </c>
      <c r="AD213">
        <f t="shared" si="65"/>
        <v>29</v>
      </c>
      <c r="AE213">
        <f t="shared" si="66"/>
        <v>30.7</v>
      </c>
      <c r="AF213">
        <f t="shared" si="67"/>
        <v>22.9</v>
      </c>
      <c r="AG213">
        <f t="shared" si="68"/>
        <v>20.2</v>
      </c>
      <c r="AH213">
        <f t="shared" si="69"/>
        <v>18.899999999999999</v>
      </c>
      <c r="AI213">
        <f t="shared" si="72"/>
        <v>15.6</v>
      </c>
      <c r="AJ213">
        <f t="shared" si="73"/>
        <v>402.59999999999997</v>
      </c>
    </row>
    <row r="214" spans="1:36">
      <c r="A214" s="1">
        <f t="shared" si="70"/>
        <v>40141</v>
      </c>
      <c r="B214">
        <f t="shared" si="71"/>
        <v>48</v>
      </c>
      <c r="C214" t="str">
        <f>VLOOKUP(B214,'treatment structure'!$A$2:$I$65,9,FALSE)</f>
        <v>nil</v>
      </c>
      <c r="D214" t="str">
        <f>VLOOKUP(B214,'treatment structure'!$A$2:$I$65,7,FALSE)</f>
        <v>Dash</v>
      </c>
      <c r="E214" t="str">
        <f>VLOOKUP(B214,'treatment structure'!$A$2:$I$65,8,FALSE)</f>
        <v>dry</v>
      </c>
      <c r="F214" t="str">
        <f>VLOOKUP(B214,'treatment structure'!$A$2:$I$65,9,FALSE)</f>
        <v>nil</v>
      </c>
      <c r="G214">
        <f>VLOOKUP(B214,'treatment structure'!$A$2:$I$65,2,FALSE)</f>
        <v>3</v>
      </c>
      <c r="H214">
        <v>1503</v>
      </c>
      <c r="I214">
        <v>7486</v>
      </c>
      <c r="J214">
        <v>21.48</v>
      </c>
      <c r="K214">
        <v>-6.78</v>
      </c>
      <c r="L214">
        <v>538</v>
      </c>
      <c r="M214">
        <v>48</v>
      </c>
      <c r="N214">
        <v>3</v>
      </c>
      <c r="O214">
        <v>9</v>
      </c>
      <c r="P214">
        <v>11</v>
      </c>
      <c r="Q214">
        <v>24</v>
      </c>
      <c r="R214">
        <v>14</v>
      </c>
      <c r="S214">
        <v>32</v>
      </c>
      <c r="T214">
        <v>24.3</v>
      </c>
      <c r="U214">
        <v>26.8</v>
      </c>
      <c r="V214">
        <v>32.9</v>
      </c>
      <c r="W214">
        <v>31.4</v>
      </c>
      <c r="X214">
        <v>18.899999999999999</v>
      </c>
      <c r="Y214">
        <v>21.1</v>
      </c>
      <c r="Z214">
        <v>18.5</v>
      </c>
      <c r="AA214">
        <v>16.100000000000001</v>
      </c>
      <c r="AB214">
        <f t="shared" si="63"/>
        <v>24.3</v>
      </c>
      <c r="AC214">
        <f t="shared" si="64"/>
        <v>26.8</v>
      </c>
      <c r="AD214">
        <f t="shared" si="65"/>
        <v>32.9</v>
      </c>
      <c r="AE214">
        <f t="shared" si="66"/>
        <v>31.4</v>
      </c>
      <c r="AF214">
        <f t="shared" si="67"/>
        <v>18.899999999999999</v>
      </c>
      <c r="AG214">
        <f t="shared" si="68"/>
        <v>21.1</v>
      </c>
      <c r="AH214">
        <f t="shared" si="69"/>
        <v>18.5</v>
      </c>
      <c r="AI214">
        <f t="shared" si="72"/>
        <v>16.100000000000001</v>
      </c>
      <c r="AJ214">
        <f t="shared" si="73"/>
        <v>380</v>
      </c>
    </row>
    <row r="215" spans="1:36">
      <c r="A215" s="1">
        <f t="shared" si="70"/>
        <v>40141</v>
      </c>
      <c r="B215">
        <f t="shared" si="71"/>
        <v>50</v>
      </c>
      <c r="C215" t="str">
        <f>VLOOKUP(B215,'treatment structure'!$A$2:$I$65,9,FALSE)</f>
        <v>nil</v>
      </c>
      <c r="D215" t="str">
        <f>VLOOKUP(B215,'treatment structure'!$A$2:$I$65,7,FALSE)</f>
        <v>Sherwood</v>
      </c>
      <c r="E215" t="str">
        <f>VLOOKUP(B215,'treatment structure'!$A$2:$I$65,8,FALSE)</f>
        <v>dry</v>
      </c>
      <c r="F215" t="str">
        <f>VLOOKUP(B215,'treatment structure'!$A$2:$I$65,9,FALSE)</f>
        <v>nil</v>
      </c>
      <c r="G215">
        <f>VLOOKUP(B215,'treatment structure'!$A$2:$I$65,2,FALSE)</f>
        <v>4</v>
      </c>
      <c r="H215">
        <v>1503</v>
      </c>
      <c r="I215">
        <v>7486</v>
      </c>
      <c r="J215">
        <v>21.48</v>
      </c>
      <c r="K215">
        <v>-6.78</v>
      </c>
      <c r="L215">
        <v>537</v>
      </c>
      <c r="M215">
        <v>50</v>
      </c>
      <c r="N215">
        <v>3</v>
      </c>
      <c r="O215">
        <v>9</v>
      </c>
      <c r="P215">
        <v>11</v>
      </c>
      <c r="Q215">
        <v>24</v>
      </c>
      <c r="R215">
        <v>14</v>
      </c>
      <c r="S215">
        <v>40</v>
      </c>
      <c r="T215">
        <v>35</v>
      </c>
      <c r="U215">
        <v>25.9</v>
      </c>
      <c r="V215">
        <v>26.4</v>
      </c>
      <c r="W215">
        <v>29.9</v>
      </c>
      <c r="X215">
        <v>23.3</v>
      </c>
      <c r="Y215">
        <v>23.6</v>
      </c>
      <c r="Z215">
        <v>17.600000000000001</v>
      </c>
      <c r="AA215">
        <v>14.9</v>
      </c>
      <c r="AB215">
        <f t="shared" si="63"/>
        <v>35</v>
      </c>
      <c r="AC215">
        <f t="shared" si="64"/>
        <v>25.9</v>
      </c>
      <c r="AD215">
        <f t="shared" si="65"/>
        <v>26.4</v>
      </c>
      <c r="AE215">
        <f t="shared" si="66"/>
        <v>29.9</v>
      </c>
      <c r="AF215">
        <f t="shared" si="67"/>
        <v>23.3</v>
      </c>
      <c r="AG215">
        <f t="shared" si="68"/>
        <v>23.6</v>
      </c>
      <c r="AH215">
        <f t="shared" si="69"/>
        <v>17.600000000000001</v>
      </c>
      <c r="AI215">
        <f t="shared" si="72"/>
        <v>14.9</v>
      </c>
      <c r="AJ215">
        <f t="shared" si="73"/>
        <v>393.2</v>
      </c>
    </row>
    <row r="216" spans="1:36">
      <c r="A216" s="1">
        <f t="shared" si="70"/>
        <v>40141</v>
      </c>
      <c r="B216">
        <f t="shared" si="71"/>
        <v>52</v>
      </c>
      <c r="C216" t="str">
        <f>VLOOKUP(B216,'treatment structure'!$A$2:$I$65,9,FALSE)</f>
        <v>nil</v>
      </c>
      <c r="D216" t="str">
        <f>VLOOKUP(B216,'treatment structure'!$A$2:$I$65,7,FALSE)</f>
        <v>Dash</v>
      </c>
      <c r="E216" t="str">
        <f>VLOOKUP(B216,'treatment structure'!$A$2:$I$65,8,FALSE)</f>
        <v>irr</v>
      </c>
      <c r="F216" t="str">
        <f>VLOOKUP(B216,'treatment structure'!$A$2:$I$65,9,FALSE)</f>
        <v>nil</v>
      </c>
      <c r="G216">
        <f>VLOOKUP(B216,'treatment structure'!$A$2:$I$65,2,FALSE)</f>
        <v>4</v>
      </c>
      <c r="H216">
        <v>1503</v>
      </c>
      <c r="I216">
        <v>7486</v>
      </c>
      <c r="J216">
        <v>21.48</v>
      </c>
      <c r="K216">
        <v>-6.78</v>
      </c>
      <c r="L216">
        <v>536</v>
      </c>
      <c r="M216">
        <v>52</v>
      </c>
      <c r="N216">
        <v>3</v>
      </c>
      <c r="O216">
        <v>9</v>
      </c>
      <c r="P216">
        <v>11</v>
      </c>
      <c r="Q216">
        <v>24</v>
      </c>
      <c r="R216">
        <v>14</v>
      </c>
      <c r="S216">
        <v>46</v>
      </c>
      <c r="T216">
        <v>19.2</v>
      </c>
      <c r="U216">
        <v>27.3</v>
      </c>
      <c r="V216">
        <v>29.9</v>
      </c>
      <c r="W216">
        <v>31.7</v>
      </c>
      <c r="X216">
        <v>24</v>
      </c>
      <c r="Y216">
        <v>20.100000000000001</v>
      </c>
      <c r="Z216">
        <v>21.7</v>
      </c>
      <c r="AA216">
        <v>23.1</v>
      </c>
      <c r="AB216">
        <f t="shared" si="63"/>
        <v>19.2</v>
      </c>
      <c r="AC216">
        <f t="shared" si="64"/>
        <v>27.3</v>
      </c>
      <c r="AD216">
        <f t="shared" si="65"/>
        <v>29.9</v>
      </c>
      <c r="AE216">
        <f t="shared" si="66"/>
        <v>31.7</v>
      </c>
      <c r="AF216">
        <f t="shared" si="67"/>
        <v>24</v>
      </c>
      <c r="AG216">
        <f t="shared" si="68"/>
        <v>20.100000000000001</v>
      </c>
      <c r="AH216">
        <f t="shared" si="69"/>
        <v>21.7</v>
      </c>
      <c r="AI216">
        <f t="shared" si="72"/>
        <v>23.1</v>
      </c>
      <c r="AJ216">
        <f t="shared" si="73"/>
        <v>394</v>
      </c>
    </row>
    <row r="217" spans="1:36">
      <c r="A217" s="1">
        <f t="shared" si="70"/>
        <v>40141</v>
      </c>
      <c r="B217">
        <f t="shared" si="71"/>
        <v>54</v>
      </c>
      <c r="C217" t="str">
        <f>VLOOKUP(B217,'treatment structure'!$A$2:$I$65,9,FALSE)</f>
        <v>nil</v>
      </c>
      <c r="D217" t="str">
        <f>VLOOKUP(B217,'treatment structure'!$A$2:$I$65,7,FALSE)</f>
        <v>Sherwood</v>
      </c>
      <c r="E217" t="str">
        <f>VLOOKUP(B217,'treatment structure'!$A$2:$I$65,8,FALSE)</f>
        <v>irr</v>
      </c>
      <c r="F217" t="str">
        <f>VLOOKUP(B217,'treatment structure'!$A$2:$I$65,9,FALSE)</f>
        <v>nil</v>
      </c>
      <c r="G217">
        <f>VLOOKUP(B217,'treatment structure'!$A$2:$I$65,2,FALSE)</f>
        <v>4</v>
      </c>
      <c r="H217">
        <v>1503</v>
      </c>
      <c r="I217">
        <v>7486</v>
      </c>
      <c r="J217">
        <v>21.48</v>
      </c>
      <c r="K217">
        <v>-6.78</v>
      </c>
      <c r="L217">
        <v>535</v>
      </c>
      <c r="M217">
        <v>54</v>
      </c>
      <c r="N217">
        <v>3</v>
      </c>
      <c r="O217">
        <v>9</v>
      </c>
      <c r="P217">
        <v>11</v>
      </c>
      <c r="Q217">
        <v>24</v>
      </c>
      <c r="R217">
        <v>14</v>
      </c>
      <c r="S217">
        <v>51</v>
      </c>
      <c r="T217">
        <v>19.399999999999999</v>
      </c>
      <c r="U217">
        <v>17.3</v>
      </c>
      <c r="V217">
        <v>25.8</v>
      </c>
      <c r="W217">
        <v>32.200000000000003</v>
      </c>
      <c r="X217">
        <v>31.3</v>
      </c>
      <c r="Y217">
        <v>25.1</v>
      </c>
      <c r="Z217">
        <v>22.2</v>
      </c>
      <c r="AA217">
        <v>28.5</v>
      </c>
      <c r="AB217">
        <f t="shared" si="63"/>
        <v>19.399999999999999</v>
      </c>
      <c r="AC217">
        <f t="shared" si="64"/>
        <v>17.3</v>
      </c>
      <c r="AD217">
        <f t="shared" si="65"/>
        <v>25.8</v>
      </c>
      <c r="AE217">
        <f t="shared" si="66"/>
        <v>32.200000000000003</v>
      </c>
      <c r="AF217">
        <f t="shared" si="67"/>
        <v>31.3</v>
      </c>
      <c r="AG217">
        <f t="shared" si="68"/>
        <v>25.1</v>
      </c>
      <c r="AH217">
        <f t="shared" si="69"/>
        <v>22.2</v>
      </c>
      <c r="AI217">
        <f t="shared" si="72"/>
        <v>28.5</v>
      </c>
      <c r="AJ217">
        <f t="shared" si="73"/>
        <v>403.59999999999997</v>
      </c>
    </row>
    <row r="218" spans="1:36">
      <c r="A218" s="1">
        <f t="shared" si="70"/>
        <v>40141</v>
      </c>
      <c r="B218">
        <f t="shared" si="71"/>
        <v>55</v>
      </c>
      <c r="C218" t="str">
        <f>VLOOKUP(B218,'treatment structure'!$A$2:$I$65,9,FALSE)</f>
        <v>nil</v>
      </c>
      <c r="D218" t="str">
        <f>VLOOKUP(B218,'treatment structure'!$A$2:$I$65,7,FALSE)</f>
        <v>Omaka</v>
      </c>
      <c r="E218" t="str">
        <f>VLOOKUP(B218,'treatment structure'!$A$2:$I$65,8,FALSE)</f>
        <v>dry</v>
      </c>
      <c r="F218" t="str">
        <f>VLOOKUP(B218,'treatment structure'!$A$2:$I$65,9,FALSE)</f>
        <v>nil</v>
      </c>
      <c r="G218">
        <f>VLOOKUP(B218,'treatment structure'!$A$2:$I$65,2,FALSE)</f>
        <v>4</v>
      </c>
      <c r="H218">
        <v>1503</v>
      </c>
      <c r="I218">
        <v>7486</v>
      </c>
      <c r="J218">
        <v>21.48</v>
      </c>
      <c r="K218">
        <v>-6.78</v>
      </c>
      <c r="L218">
        <v>534</v>
      </c>
      <c r="M218">
        <v>55</v>
      </c>
      <c r="N218">
        <v>3</v>
      </c>
      <c r="O218">
        <v>9</v>
      </c>
      <c r="P218">
        <v>11</v>
      </c>
      <c r="Q218">
        <v>24</v>
      </c>
      <c r="R218">
        <v>15</v>
      </c>
      <c r="S218">
        <v>6</v>
      </c>
      <c r="T218">
        <v>13.6</v>
      </c>
      <c r="U218">
        <v>24.1</v>
      </c>
      <c r="V218">
        <v>32.4</v>
      </c>
      <c r="W218">
        <v>27.8</v>
      </c>
      <c r="X218">
        <v>29.8</v>
      </c>
      <c r="Y218">
        <v>22.2</v>
      </c>
      <c r="Z218">
        <v>18.8</v>
      </c>
      <c r="AA218">
        <v>18.899999999999999</v>
      </c>
      <c r="AB218">
        <f t="shared" si="63"/>
        <v>13.6</v>
      </c>
      <c r="AC218">
        <f t="shared" si="64"/>
        <v>24.1</v>
      </c>
      <c r="AD218">
        <f t="shared" si="65"/>
        <v>32.4</v>
      </c>
      <c r="AE218">
        <f t="shared" si="66"/>
        <v>27.8</v>
      </c>
      <c r="AF218">
        <f t="shared" si="67"/>
        <v>29.8</v>
      </c>
      <c r="AG218">
        <f t="shared" si="68"/>
        <v>22.2</v>
      </c>
      <c r="AH218">
        <f t="shared" si="69"/>
        <v>18.8</v>
      </c>
      <c r="AI218">
        <f t="shared" si="72"/>
        <v>18.899999999999999</v>
      </c>
      <c r="AJ218">
        <f t="shared" si="73"/>
        <v>375.2</v>
      </c>
    </row>
    <row r="219" spans="1:36">
      <c r="A219" s="1">
        <f t="shared" si="70"/>
        <v>40141</v>
      </c>
      <c r="B219">
        <f t="shared" si="71"/>
        <v>57</v>
      </c>
      <c r="C219" t="str">
        <f>VLOOKUP(B219,'treatment structure'!$A$2:$I$65,9,FALSE)</f>
        <v>nil</v>
      </c>
      <c r="D219" t="str">
        <f>VLOOKUP(B219,'treatment structure'!$A$2:$I$65,7,FALSE)</f>
        <v>CR125</v>
      </c>
      <c r="E219" t="str">
        <f>VLOOKUP(B219,'treatment structure'!$A$2:$I$65,8,FALSE)</f>
        <v>irr</v>
      </c>
      <c r="F219" t="str">
        <f>VLOOKUP(B219,'treatment structure'!$A$2:$I$65,9,FALSE)</f>
        <v>nil</v>
      </c>
      <c r="G219">
        <f>VLOOKUP(B219,'treatment structure'!$A$2:$I$65,2,FALSE)</f>
        <v>4</v>
      </c>
      <c r="H219">
        <v>1503</v>
      </c>
      <c r="I219">
        <v>7486</v>
      </c>
      <c r="J219">
        <v>21.48</v>
      </c>
      <c r="K219">
        <v>-6.78</v>
      </c>
      <c r="L219">
        <v>533</v>
      </c>
      <c r="M219">
        <v>57</v>
      </c>
      <c r="N219">
        <v>3</v>
      </c>
      <c r="O219">
        <v>9</v>
      </c>
      <c r="P219">
        <v>11</v>
      </c>
      <c r="Q219">
        <v>24</v>
      </c>
      <c r="R219">
        <v>15</v>
      </c>
      <c r="S219">
        <v>13</v>
      </c>
      <c r="T219">
        <v>20.5</v>
      </c>
      <c r="U219">
        <v>14</v>
      </c>
      <c r="V219">
        <v>25.1</v>
      </c>
      <c r="W219">
        <v>31.1</v>
      </c>
      <c r="X219">
        <v>27.5</v>
      </c>
      <c r="Y219">
        <v>23.7</v>
      </c>
      <c r="Z219">
        <v>23.1</v>
      </c>
      <c r="AA219">
        <v>24.3</v>
      </c>
      <c r="AB219">
        <f t="shared" si="63"/>
        <v>20.5</v>
      </c>
      <c r="AC219">
        <f t="shared" si="64"/>
        <v>14</v>
      </c>
      <c r="AD219">
        <f t="shared" si="65"/>
        <v>25.1</v>
      </c>
      <c r="AE219">
        <f t="shared" si="66"/>
        <v>31.1</v>
      </c>
      <c r="AF219">
        <f t="shared" si="67"/>
        <v>27.5</v>
      </c>
      <c r="AG219">
        <f t="shared" si="68"/>
        <v>23.7</v>
      </c>
      <c r="AH219">
        <f t="shared" si="69"/>
        <v>23.1</v>
      </c>
      <c r="AI219">
        <f t="shared" si="72"/>
        <v>24.3</v>
      </c>
      <c r="AJ219">
        <f t="shared" si="73"/>
        <v>378.6</v>
      </c>
    </row>
    <row r="220" spans="1:36">
      <c r="A220" s="1">
        <f t="shared" si="70"/>
        <v>40141</v>
      </c>
      <c r="B220">
        <f t="shared" si="71"/>
        <v>59</v>
      </c>
      <c r="C220" t="str">
        <f>VLOOKUP(B220,'treatment structure'!$A$2:$I$65,9,FALSE)</f>
        <v>nil</v>
      </c>
      <c r="D220" t="str">
        <f>VLOOKUP(B220,'treatment structure'!$A$2:$I$65,7,FALSE)</f>
        <v>Dash</v>
      </c>
      <c r="E220" t="str">
        <f>VLOOKUP(B220,'treatment structure'!$A$2:$I$65,8,FALSE)</f>
        <v>dry</v>
      </c>
      <c r="F220" t="str">
        <f>VLOOKUP(B220,'treatment structure'!$A$2:$I$65,9,FALSE)</f>
        <v>nil</v>
      </c>
      <c r="G220">
        <f>VLOOKUP(B220,'treatment structure'!$A$2:$I$65,2,FALSE)</f>
        <v>4</v>
      </c>
      <c r="H220">
        <v>1503</v>
      </c>
      <c r="I220">
        <v>7486</v>
      </c>
      <c r="J220">
        <v>21.48</v>
      </c>
      <c r="K220">
        <v>-6.78</v>
      </c>
      <c r="L220">
        <v>532</v>
      </c>
      <c r="M220">
        <v>59</v>
      </c>
      <c r="N220">
        <v>3</v>
      </c>
      <c r="O220">
        <v>9</v>
      </c>
      <c r="P220">
        <v>11</v>
      </c>
      <c r="Q220">
        <v>24</v>
      </c>
      <c r="R220">
        <v>15</v>
      </c>
      <c r="S220">
        <v>21</v>
      </c>
      <c r="T220">
        <v>17.5</v>
      </c>
      <c r="U220">
        <v>18.600000000000001</v>
      </c>
      <c r="V220">
        <v>26.8</v>
      </c>
      <c r="W220">
        <v>31.3</v>
      </c>
      <c r="X220">
        <v>31</v>
      </c>
      <c r="Y220">
        <v>21.1</v>
      </c>
      <c r="Z220">
        <v>17.3</v>
      </c>
      <c r="AA220">
        <v>16.8</v>
      </c>
      <c r="AB220">
        <f t="shared" si="63"/>
        <v>17.5</v>
      </c>
      <c r="AC220">
        <f t="shared" si="64"/>
        <v>18.600000000000001</v>
      </c>
      <c r="AD220">
        <f t="shared" si="65"/>
        <v>26.8</v>
      </c>
      <c r="AE220">
        <f t="shared" si="66"/>
        <v>31.3</v>
      </c>
      <c r="AF220">
        <f t="shared" si="67"/>
        <v>31</v>
      </c>
      <c r="AG220">
        <f t="shared" si="68"/>
        <v>21.1</v>
      </c>
      <c r="AH220">
        <f t="shared" si="69"/>
        <v>17.3</v>
      </c>
      <c r="AI220">
        <f t="shared" si="72"/>
        <v>16.8</v>
      </c>
      <c r="AJ220">
        <f t="shared" si="73"/>
        <v>360.80000000000007</v>
      </c>
    </row>
    <row r="221" spans="1:36">
      <c r="A221" s="1">
        <f t="shared" si="70"/>
        <v>40141</v>
      </c>
      <c r="B221">
        <f t="shared" si="71"/>
        <v>62</v>
      </c>
      <c r="C221" t="str">
        <f>VLOOKUP(B221,'treatment structure'!$A$2:$I$65,9,FALSE)</f>
        <v>nil</v>
      </c>
      <c r="D221" t="str">
        <f>VLOOKUP(B221,'treatment structure'!$A$2:$I$65,7,FALSE)</f>
        <v>CR125</v>
      </c>
      <c r="E221" t="str">
        <f>VLOOKUP(B221,'treatment structure'!$A$2:$I$65,8,FALSE)</f>
        <v>dry</v>
      </c>
      <c r="F221" t="str">
        <f>VLOOKUP(B221,'treatment structure'!$A$2:$I$65,9,FALSE)</f>
        <v>nil</v>
      </c>
      <c r="G221">
        <f>VLOOKUP(B221,'treatment structure'!$A$2:$I$65,2,FALSE)</f>
        <v>4</v>
      </c>
      <c r="H221">
        <v>1503</v>
      </c>
      <c r="I221">
        <v>7486</v>
      </c>
      <c r="J221">
        <v>21.48</v>
      </c>
      <c r="K221">
        <v>-6.78</v>
      </c>
      <c r="L221">
        <v>531</v>
      </c>
      <c r="M221">
        <v>62</v>
      </c>
      <c r="N221">
        <v>3</v>
      </c>
      <c r="O221">
        <v>9</v>
      </c>
      <c r="P221">
        <v>11</v>
      </c>
      <c r="Q221">
        <v>24</v>
      </c>
      <c r="R221">
        <v>15</v>
      </c>
      <c r="S221">
        <v>20</v>
      </c>
      <c r="T221">
        <v>13.2</v>
      </c>
      <c r="U221">
        <v>30.6</v>
      </c>
      <c r="V221">
        <v>27.9</v>
      </c>
      <c r="W221">
        <v>29.3</v>
      </c>
      <c r="X221">
        <v>23.7</v>
      </c>
      <c r="Y221">
        <v>17.600000000000001</v>
      </c>
      <c r="Z221">
        <v>17.5</v>
      </c>
      <c r="AA221">
        <v>14.4</v>
      </c>
      <c r="AB221">
        <f t="shared" si="63"/>
        <v>13.2</v>
      </c>
      <c r="AC221">
        <f t="shared" si="64"/>
        <v>30.6</v>
      </c>
      <c r="AD221">
        <f t="shared" si="65"/>
        <v>27.9</v>
      </c>
      <c r="AE221">
        <f t="shared" si="66"/>
        <v>29.3</v>
      </c>
      <c r="AF221">
        <f t="shared" si="67"/>
        <v>23.7</v>
      </c>
      <c r="AG221">
        <f t="shared" si="68"/>
        <v>17.600000000000001</v>
      </c>
      <c r="AH221">
        <f t="shared" si="69"/>
        <v>17.5</v>
      </c>
      <c r="AI221">
        <f t="shared" si="72"/>
        <v>14.4</v>
      </c>
      <c r="AJ221">
        <f t="shared" si="73"/>
        <v>348.4</v>
      </c>
    </row>
    <row r="222" spans="1:36">
      <c r="A222" s="1">
        <f t="shared" si="70"/>
        <v>40141</v>
      </c>
      <c r="B222">
        <f t="shared" si="71"/>
        <v>64</v>
      </c>
      <c r="C222" t="str">
        <f>VLOOKUP(B222,'treatment structure'!$A$2:$I$65,9,FALSE)</f>
        <v>nil</v>
      </c>
      <c r="D222" t="str">
        <f>VLOOKUP(B222,'treatment structure'!$A$2:$I$65,7,FALSE)</f>
        <v>Omaka</v>
      </c>
      <c r="E222" t="str">
        <f>VLOOKUP(B222,'treatment structure'!$A$2:$I$65,8,FALSE)</f>
        <v>irr</v>
      </c>
      <c r="F222" t="str">
        <f>VLOOKUP(B222,'treatment structure'!$A$2:$I$65,9,FALSE)</f>
        <v>nil</v>
      </c>
      <c r="G222">
        <f>VLOOKUP(B222,'treatment structure'!$A$2:$I$65,2,FALSE)</f>
        <v>4</v>
      </c>
      <c r="H222">
        <v>1503</v>
      </c>
      <c r="I222">
        <v>7486</v>
      </c>
      <c r="J222">
        <v>21.48</v>
      </c>
      <c r="K222">
        <v>-6.78</v>
      </c>
      <c r="L222">
        <v>530</v>
      </c>
      <c r="M222">
        <v>64</v>
      </c>
      <c r="N222">
        <v>3</v>
      </c>
      <c r="O222">
        <v>9</v>
      </c>
      <c r="P222">
        <v>11</v>
      </c>
      <c r="Q222">
        <v>24</v>
      </c>
      <c r="R222">
        <v>15</v>
      </c>
      <c r="S222">
        <v>34</v>
      </c>
      <c r="T222">
        <v>22.5</v>
      </c>
      <c r="U222">
        <v>24.5</v>
      </c>
      <c r="V222">
        <v>31.5</v>
      </c>
      <c r="W222">
        <v>33.299999999999997</v>
      </c>
      <c r="X222">
        <v>26.9</v>
      </c>
      <c r="Y222">
        <v>18.3</v>
      </c>
      <c r="Z222">
        <v>21.9</v>
      </c>
      <c r="AA222">
        <v>20.399999999999999</v>
      </c>
      <c r="AB222">
        <f t="shared" si="63"/>
        <v>22.5</v>
      </c>
      <c r="AC222">
        <f t="shared" si="64"/>
        <v>24.5</v>
      </c>
      <c r="AD222">
        <f t="shared" si="65"/>
        <v>31.5</v>
      </c>
      <c r="AE222">
        <f t="shared" si="66"/>
        <v>33.299999999999997</v>
      </c>
      <c r="AF222">
        <f t="shared" si="67"/>
        <v>26.9</v>
      </c>
      <c r="AG222">
        <f t="shared" si="68"/>
        <v>18.3</v>
      </c>
      <c r="AH222">
        <f t="shared" si="69"/>
        <v>21.9</v>
      </c>
      <c r="AI222">
        <f t="shared" si="72"/>
        <v>20.399999999999999</v>
      </c>
      <c r="AJ222">
        <f t="shared" si="73"/>
        <v>398.6</v>
      </c>
    </row>
    <row r="223" spans="1:36">
      <c r="A223" s="1">
        <f t="shared" ref="A223:A254" si="74">DATE(2000+O223,P223,Q223)</f>
        <v>40144</v>
      </c>
      <c r="B223">
        <f t="shared" ref="B223:B254" si="75">M223</f>
        <v>2</v>
      </c>
      <c r="C223" t="str">
        <f>VLOOKUP(B223,'treatment structure'!$A$2:$I$65,9,FALSE)</f>
        <v>nil</v>
      </c>
      <c r="D223" t="str">
        <f>VLOOKUP(B223,'treatment structure'!$A$2:$I$65,7,FALSE)</f>
        <v>Sherwood</v>
      </c>
      <c r="E223" t="str">
        <f>VLOOKUP(B223,'treatment structure'!$A$2:$I$65,8,FALSE)</f>
        <v>dry</v>
      </c>
      <c r="F223" t="str">
        <f>VLOOKUP(B223,'treatment structure'!$A$2:$I$65,9,FALSE)</f>
        <v>nil</v>
      </c>
      <c r="G223">
        <f>VLOOKUP(B223,'treatment structure'!$A$2:$I$65,2,FALSE)</f>
        <v>1</v>
      </c>
      <c r="H223">
        <v>1503</v>
      </c>
      <c r="I223">
        <v>7486</v>
      </c>
      <c r="J223">
        <v>21.48</v>
      </c>
      <c r="K223">
        <v>-6.78</v>
      </c>
      <c r="L223">
        <v>559</v>
      </c>
      <c r="M223">
        <v>2</v>
      </c>
      <c r="N223">
        <v>3</v>
      </c>
      <c r="O223">
        <v>9</v>
      </c>
      <c r="P223">
        <v>11</v>
      </c>
      <c r="Q223">
        <v>27</v>
      </c>
      <c r="R223">
        <v>9</v>
      </c>
      <c r="S223">
        <v>6</v>
      </c>
      <c r="T223">
        <v>33.1</v>
      </c>
      <c r="U223">
        <v>32.5</v>
      </c>
      <c r="V223">
        <v>30.7</v>
      </c>
      <c r="W223">
        <v>29.6</v>
      </c>
      <c r="X223">
        <v>25.1</v>
      </c>
      <c r="Y223">
        <v>20.399999999999999</v>
      </c>
      <c r="Z223">
        <v>18.2</v>
      </c>
      <c r="AA223">
        <v>11.2</v>
      </c>
      <c r="AB223">
        <f t="shared" si="63"/>
        <v>33.1</v>
      </c>
      <c r="AC223">
        <f t="shared" si="64"/>
        <v>32.5</v>
      </c>
      <c r="AD223">
        <f t="shared" si="65"/>
        <v>30.7</v>
      </c>
      <c r="AE223">
        <f t="shared" si="66"/>
        <v>29.6</v>
      </c>
      <c r="AF223">
        <f t="shared" si="67"/>
        <v>25.1</v>
      </c>
      <c r="AG223">
        <f t="shared" si="68"/>
        <v>20.399999999999999</v>
      </c>
      <c r="AH223">
        <f t="shared" si="69"/>
        <v>18.2</v>
      </c>
      <c r="AI223">
        <f t="shared" si="72"/>
        <v>11.2</v>
      </c>
      <c r="AJ223">
        <f t="shared" si="73"/>
        <v>401.59999999999997</v>
      </c>
    </row>
    <row r="224" spans="1:36">
      <c r="A224" s="1">
        <f t="shared" si="74"/>
        <v>40144</v>
      </c>
      <c r="B224">
        <f t="shared" si="75"/>
        <v>3</v>
      </c>
      <c r="C224" t="str">
        <f>VLOOKUP(B224,'treatment structure'!$A$2:$I$65,9,FALSE)</f>
        <v>nil</v>
      </c>
      <c r="D224" t="str">
        <f>VLOOKUP(B224,'treatment structure'!$A$2:$I$65,7,FALSE)</f>
        <v>Sherwood</v>
      </c>
      <c r="E224" t="str">
        <f>VLOOKUP(B224,'treatment structure'!$A$2:$I$65,8,FALSE)</f>
        <v>irr</v>
      </c>
      <c r="F224" t="str">
        <f>VLOOKUP(B224,'treatment structure'!$A$2:$I$65,9,FALSE)</f>
        <v>nil</v>
      </c>
      <c r="G224">
        <f>VLOOKUP(B224,'treatment structure'!$A$2:$I$65,2,FALSE)</f>
        <v>1</v>
      </c>
      <c r="H224">
        <v>1503</v>
      </c>
      <c r="I224">
        <v>7486</v>
      </c>
      <c r="J224">
        <v>21.48</v>
      </c>
      <c r="K224">
        <v>-6.78</v>
      </c>
      <c r="L224">
        <v>558</v>
      </c>
      <c r="M224">
        <v>3</v>
      </c>
      <c r="N224">
        <v>3</v>
      </c>
      <c r="O224">
        <v>9</v>
      </c>
      <c r="P224">
        <v>11</v>
      </c>
      <c r="Q224">
        <v>27</v>
      </c>
      <c r="R224">
        <v>9</v>
      </c>
      <c r="S224">
        <v>14</v>
      </c>
      <c r="T224">
        <v>18.399999999999999</v>
      </c>
      <c r="U224">
        <v>19.100000000000001</v>
      </c>
      <c r="V224">
        <v>13.7</v>
      </c>
      <c r="W224">
        <v>17.100000000000001</v>
      </c>
      <c r="X224">
        <v>22.3</v>
      </c>
      <c r="Y224">
        <v>26.6</v>
      </c>
      <c r="Z224">
        <v>24.6</v>
      </c>
      <c r="AA224">
        <v>33</v>
      </c>
      <c r="AB224">
        <f t="shared" si="63"/>
        <v>18.399999999999999</v>
      </c>
      <c r="AC224">
        <f t="shared" si="64"/>
        <v>19.100000000000001</v>
      </c>
      <c r="AD224">
        <f t="shared" si="65"/>
        <v>13.7</v>
      </c>
      <c r="AE224">
        <f t="shared" si="66"/>
        <v>17.100000000000001</v>
      </c>
      <c r="AF224">
        <f t="shared" si="67"/>
        <v>22.3</v>
      </c>
      <c r="AG224">
        <f t="shared" si="68"/>
        <v>26.6</v>
      </c>
      <c r="AH224">
        <f t="shared" si="69"/>
        <v>24.6</v>
      </c>
      <c r="AI224">
        <f t="shared" si="72"/>
        <v>33</v>
      </c>
      <c r="AJ224">
        <f t="shared" si="73"/>
        <v>349.6</v>
      </c>
    </row>
    <row r="225" spans="1:36">
      <c r="A225" s="1">
        <f t="shared" si="74"/>
        <v>40144</v>
      </c>
      <c r="B225">
        <f t="shared" si="75"/>
        <v>5</v>
      </c>
      <c r="C225" t="str">
        <f>VLOOKUP(B225,'treatment structure'!$A$2:$I$65,9,FALSE)</f>
        <v>nil</v>
      </c>
      <c r="D225" t="str">
        <f>VLOOKUP(B225,'treatment structure'!$A$2:$I$65,7,FALSE)</f>
        <v>Dash</v>
      </c>
      <c r="E225" t="str">
        <f>VLOOKUP(B225,'treatment structure'!$A$2:$I$65,8,FALSE)</f>
        <v>dry</v>
      </c>
      <c r="F225" t="str">
        <f>VLOOKUP(B225,'treatment structure'!$A$2:$I$65,9,FALSE)</f>
        <v>nil</v>
      </c>
      <c r="G225">
        <f>VLOOKUP(B225,'treatment structure'!$A$2:$I$65,2,FALSE)</f>
        <v>1</v>
      </c>
      <c r="H225">
        <v>1503</v>
      </c>
      <c r="I225">
        <v>7486</v>
      </c>
      <c r="J225">
        <v>21.48</v>
      </c>
      <c r="K225">
        <v>-6.78</v>
      </c>
      <c r="L225">
        <v>557</v>
      </c>
      <c r="M225">
        <v>5</v>
      </c>
      <c r="N225">
        <v>3</v>
      </c>
      <c r="O225">
        <v>9</v>
      </c>
      <c r="P225">
        <v>11</v>
      </c>
      <c r="Q225">
        <v>27</v>
      </c>
      <c r="R225">
        <v>9</v>
      </c>
      <c r="S225">
        <v>20</v>
      </c>
      <c r="T225">
        <v>17.2</v>
      </c>
      <c r="U225">
        <v>11.5</v>
      </c>
      <c r="V225">
        <v>26.4</v>
      </c>
      <c r="W225">
        <v>27.1</v>
      </c>
      <c r="X225">
        <v>23.1</v>
      </c>
      <c r="Y225">
        <v>25.4</v>
      </c>
      <c r="Z225">
        <v>17.100000000000001</v>
      </c>
      <c r="AA225">
        <v>12.2</v>
      </c>
      <c r="AB225">
        <f t="shared" si="63"/>
        <v>17.2</v>
      </c>
      <c r="AC225">
        <f t="shared" si="64"/>
        <v>11.5</v>
      </c>
      <c r="AD225">
        <f t="shared" si="65"/>
        <v>26.4</v>
      </c>
      <c r="AE225">
        <f t="shared" si="66"/>
        <v>27.1</v>
      </c>
      <c r="AF225">
        <f t="shared" si="67"/>
        <v>23.1</v>
      </c>
      <c r="AG225">
        <f t="shared" si="68"/>
        <v>25.4</v>
      </c>
      <c r="AH225">
        <f t="shared" si="69"/>
        <v>17.100000000000001</v>
      </c>
      <c r="AI225">
        <f t="shared" si="72"/>
        <v>12.2</v>
      </c>
      <c r="AJ225">
        <f t="shared" si="73"/>
        <v>319.99999999999994</v>
      </c>
    </row>
    <row r="226" spans="1:36">
      <c r="A226" s="1">
        <f t="shared" si="74"/>
        <v>40144</v>
      </c>
      <c r="B226">
        <f t="shared" si="75"/>
        <v>8</v>
      </c>
      <c r="C226" t="str">
        <f>VLOOKUP(B226,'treatment structure'!$A$2:$I$65,9,FALSE)</f>
        <v>nil</v>
      </c>
      <c r="D226" t="str">
        <f>VLOOKUP(B226,'treatment structure'!$A$2:$I$65,7,FALSE)</f>
        <v>Dash</v>
      </c>
      <c r="E226" t="str">
        <f>VLOOKUP(B226,'treatment structure'!$A$2:$I$65,8,FALSE)</f>
        <v>irr</v>
      </c>
      <c r="F226" t="str">
        <f>VLOOKUP(B226,'treatment structure'!$A$2:$I$65,9,FALSE)</f>
        <v>nil</v>
      </c>
      <c r="G226">
        <f>VLOOKUP(B226,'treatment structure'!$A$2:$I$65,2,FALSE)</f>
        <v>1</v>
      </c>
      <c r="H226">
        <v>1503</v>
      </c>
      <c r="I226">
        <v>7486</v>
      </c>
      <c r="J226">
        <v>21.48</v>
      </c>
      <c r="K226">
        <v>-6.78</v>
      </c>
      <c r="L226">
        <v>556</v>
      </c>
      <c r="M226">
        <v>8</v>
      </c>
      <c r="N226">
        <v>3</v>
      </c>
      <c r="O226">
        <v>9</v>
      </c>
      <c r="P226">
        <v>11</v>
      </c>
      <c r="Q226">
        <v>27</v>
      </c>
      <c r="R226">
        <v>9</v>
      </c>
      <c r="S226">
        <v>27</v>
      </c>
      <c r="T226">
        <v>21.7</v>
      </c>
      <c r="U226">
        <v>23.3</v>
      </c>
      <c r="V226">
        <v>30.5</v>
      </c>
      <c r="W226">
        <v>31.7</v>
      </c>
      <c r="X226">
        <v>29.7</v>
      </c>
      <c r="Y226">
        <v>29.3</v>
      </c>
      <c r="Z226">
        <v>26.8</v>
      </c>
      <c r="AA226">
        <v>30.2</v>
      </c>
      <c r="AB226">
        <f t="shared" si="63"/>
        <v>21.7</v>
      </c>
      <c r="AC226">
        <f t="shared" si="64"/>
        <v>23.3</v>
      </c>
      <c r="AD226">
        <f t="shared" si="65"/>
        <v>30.5</v>
      </c>
      <c r="AE226">
        <f t="shared" si="66"/>
        <v>31.7</v>
      </c>
      <c r="AF226">
        <f t="shared" si="67"/>
        <v>29.7</v>
      </c>
      <c r="AG226">
        <f t="shared" si="68"/>
        <v>29.3</v>
      </c>
      <c r="AH226">
        <f t="shared" si="69"/>
        <v>26.8</v>
      </c>
      <c r="AI226">
        <f t="shared" si="72"/>
        <v>30.2</v>
      </c>
      <c r="AJ226">
        <f t="shared" si="73"/>
        <v>446.40000000000003</v>
      </c>
    </row>
    <row r="227" spans="1:36">
      <c r="A227" s="1">
        <f t="shared" si="74"/>
        <v>40144</v>
      </c>
      <c r="B227">
        <f t="shared" si="75"/>
        <v>10</v>
      </c>
      <c r="C227" t="str">
        <f>VLOOKUP(B227,'treatment structure'!$A$2:$I$65,9,FALSE)</f>
        <v>nil</v>
      </c>
      <c r="D227" t="str">
        <f>VLOOKUP(B227,'treatment structure'!$A$2:$I$65,7,FALSE)</f>
        <v>Omaka</v>
      </c>
      <c r="E227" t="str">
        <f>VLOOKUP(B227,'treatment structure'!$A$2:$I$65,8,FALSE)</f>
        <v>dry</v>
      </c>
      <c r="F227" t="str">
        <f>VLOOKUP(B227,'treatment structure'!$A$2:$I$65,9,FALSE)</f>
        <v>nil</v>
      </c>
      <c r="G227">
        <f>VLOOKUP(B227,'treatment structure'!$A$2:$I$65,2,FALSE)</f>
        <v>1</v>
      </c>
      <c r="H227">
        <v>1503</v>
      </c>
      <c r="I227">
        <v>7486</v>
      </c>
      <c r="J227">
        <v>21.48</v>
      </c>
      <c r="K227">
        <v>-6.78</v>
      </c>
      <c r="L227">
        <v>555</v>
      </c>
      <c r="M227">
        <v>10</v>
      </c>
      <c r="N227">
        <v>3</v>
      </c>
      <c r="O227">
        <v>9</v>
      </c>
      <c r="P227">
        <v>11</v>
      </c>
      <c r="Q227">
        <v>27</v>
      </c>
      <c r="R227">
        <v>9</v>
      </c>
      <c r="S227">
        <v>37</v>
      </c>
      <c r="T227">
        <v>29</v>
      </c>
      <c r="U227">
        <v>10.3</v>
      </c>
      <c r="V227">
        <v>13.1</v>
      </c>
      <c r="W227">
        <v>14.5</v>
      </c>
      <c r="X227">
        <v>17.600000000000001</v>
      </c>
      <c r="Y227">
        <v>19.8</v>
      </c>
      <c r="Z227">
        <v>18.5</v>
      </c>
      <c r="AA227">
        <v>14.7</v>
      </c>
      <c r="AB227">
        <f t="shared" ref="AB227:AB290" si="76">T227-6.78-$K227</f>
        <v>29</v>
      </c>
      <c r="AC227">
        <f t="shared" ref="AC227:AC290" si="77">U227-6.78-$K227</f>
        <v>10.3</v>
      </c>
      <c r="AD227">
        <f t="shared" ref="AD227:AD290" si="78">V227-6.78-$K227</f>
        <v>13.1</v>
      </c>
      <c r="AE227">
        <f t="shared" ref="AE227:AE290" si="79">W227-6.78-$K227</f>
        <v>14.5</v>
      </c>
      <c r="AF227">
        <f t="shared" ref="AF227:AF290" si="80">X227-6.78-$K227</f>
        <v>17.600000000000001</v>
      </c>
      <c r="AG227">
        <f t="shared" ref="AG227:AG290" si="81">Y227-6.78-$K227</f>
        <v>19.8</v>
      </c>
      <c r="AH227">
        <f t="shared" ref="AH227:AH290" si="82">Z227-6.78-$K227</f>
        <v>18.5</v>
      </c>
      <c r="AI227">
        <f t="shared" si="72"/>
        <v>14.7</v>
      </c>
      <c r="AJ227">
        <f t="shared" si="73"/>
        <v>275</v>
      </c>
    </row>
    <row r="228" spans="1:36">
      <c r="A228" s="1">
        <f t="shared" si="74"/>
        <v>40144</v>
      </c>
      <c r="B228">
        <f t="shared" si="75"/>
        <v>12</v>
      </c>
      <c r="C228" t="str">
        <f>VLOOKUP(B228,'treatment structure'!$A$2:$I$65,9,FALSE)</f>
        <v>nil</v>
      </c>
      <c r="D228" t="str">
        <f>VLOOKUP(B228,'treatment structure'!$A$2:$I$65,7,FALSE)</f>
        <v>CR125</v>
      </c>
      <c r="E228" t="str">
        <f>VLOOKUP(B228,'treatment structure'!$A$2:$I$65,8,FALSE)</f>
        <v>dry</v>
      </c>
      <c r="F228" t="str">
        <f>VLOOKUP(B228,'treatment structure'!$A$2:$I$65,9,FALSE)</f>
        <v>nil</v>
      </c>
      <c r="G228">
        <f>VLOOKUP(B228,'treatment structure'!$A$2:$I$65,2,FALSE)</f>
        <v>1</v>
      </c>
      <c r="H228">
        <v>1503</v>
      </c>
      <c r="I228">
        <v>7486</v>
      </c>
      <c r="J228">
        <v>21.48</v>
      </c>
      <c r="K228">
        <v>-6.78</v>
      </c>
      <c r="L228">
        <v>554</v>
      </c>
      <c r="M228">
        <v>12</v>
      </c>
      <c r="N228">
        <v>3</v>
      </c>
      <c r="O228">
        <v>9</v>
      </c>
      <c r="P228">
        <v>11</v>
      </c>
      <c r="Q228">
        <v>27</v>
      </c>
      <c r="R228">
        <v>9</v>
      </c>
      <c r="S228">
        <v>45</v>
      </c>
      <c r="T228">
        <v>29</v>
      </c>
      <c r="U228">
        <v>28.6</v>
      </c>
      <c r="V228">
        <v>27.2</v>
      </c>
      <c r="W228">
        <v>27.9</v>
      </c>
      <c r="X228">
        <v>26.1</v>
      </c>
      <c r="Y228">
        <v>22.3</v>
      </c>
      <c r="Z228">
        <v>17.600000000000001</v>
      </c>
      <c r="AA228">
        <v>15.6</v>
      </c>
      <c r="AB228">
        <f t="shared" si="76"/>
        <v>29</v>
      </c>
      <c r="AC228">
        <f t="shared" si="77"/>
        <v>28.6</v>
      </c>
      <c r="AD228">
        <f t="shared" si="78"/>
        <v>27.2</v>
      </c>
      <c r="AE228">
        <f t="shared" si="79"/>
        <v>27.9</v>
      </c>
      <c r="AF228">
        <f t="shared" si="80"/>
        <v>26.1</v>
      </c>
      <c r="AG228">
        <f t="shared" si="81"/>
        <v>22.3</v>
      </c>
      <c r="AH228">
        <f t="shared" si="82"/>
        <v>17.600000000000001</v>
      </c>
      <c r="AI228">
        <f t="shared" si="72"/>
        <v>15.6</v>
      </c>
      <c r="AJ228">
        <f t="shared" si="73"/>
        <v>388.59999999999997</v>
      </c>
    </row>
    <row r="229" spans="1:36">
      <c r="A229" s="1">
        <f t="shared" si="74"/>
        <v>40144</v>
      </c>
      <c r="B229">
        <f t="shared" si="75"/>
        <v>13</v>
      </c>
      <c r="C229" t="str">
        <f>VLOOKUP(B229,'treatment structure'!$A$2:$I$65,9,FALSE)</f>
        <v>nil</v>
      </c>
      <c r="D229" t="str">
        <f>VLOOKUP(B229,'treatment structure'!$A$2:$I$65,7,FALSE)</f>
        <v>CR125</v>
      </c>
      <c r="E229" t="str">
        <f>VLOOKUP(B229,'treatment structure'!$A$2:$I$65,8,FALSE)</f>
        <v>irr</v>
      </c>
      <c r="F229" t="str">
        <f>VLOOKUP(B229,'treatment structure'!$A$2:$I$65,9,FALSE)</f>
        <v>nil</v>
      </c>
      <c r="G229">
        <f>VLOOKUP(B229,'treatment structure'!$A$2:$I$65,2,FALSE)</f>
        <v>1</v>
      </c>
      <c r="H229">
        <v>1503</v>
      </c>
      <c r="I229">
        <v>7486</v>
      </c>
      <c r="J229">
        <v>21.48</v>
      </c>
      <c r="K229">
        <v>-6.78</v>
      </c>
      <c r="L229">
        <v>553</v>
      </c>
      <c r="M229">
        <v>13</v>
      </c>
      <c r="N229">
        <v>3</v>
      </c>
      <c r="O229">
        <v>9</v>
      </c>
      <c r="P229">
        <v>11</v>
      </c>
      <c r="Q229">
        <v>27</v>
      </c>
      <c r="R229">
        <v>9</v>
      </c>
      <c r="S229">
        <v>51</v>
      </c>
      <c r="T229">
        <v>7.1</v>
      </c>
      <c r="U229">
        <v>12.2</v>
      </c>
      <c r="V229">
        <v>20.7</v>
      </c>
      <c r="W229">
        <v>13.9</v>
      </c>
      <c r="X229">
        <v>17.5</v>
      </c>
      <c r="Y229">
        <v>22.5</v>
      </c>
      <c r="Z229">
        <v>24.1</v>
      </c>
      <c r="AA229">
        <v>28.8</v>
      </c>
      <c r="AB229">
        <f t="shared" si="76"/>
        <v>7.1</v>
      </c>
      <c r="AC229">
        <f t="shared" si="77"/>
        <v>12.2</v>
      </c>
      <c r="AD229">
        <f t="shared" si="78"/>
        <v>20.7</v>
      </c>
      <c r="AE229">
        <f t="shared" si="79"/>
        <v>13.9</v>
      </c>
      <c r="AF229">
        <f t="shared" si="80"/>
        <v>17.5</v>
      </c>
      <c r="AG229">
        <f t="shared" si="81"/>
        <v>22.5</v>
      </c>
      <c r="AH229">
        <f t="shared" si="82"/>
        <v>24.1</v>
      </c>
      <c r="AI229">
        <f t="shared" si="72"/>
        <v>28.8</v>
      </c>
      <c r="AJ229">
        <f t="shared" si="73"/>
        <v>293.60000000000002</v>
      </c>
    </row>
    <row r="230" spans="1:36">
      <c r="A230" s="1">
        <f t="shared" si="74"/>
        <v>40144</v>
      </c>
      <c r="B230">
        <f t="shared" si="75"/>
        <v>16</v>
      </c>
      <c r="C230" t="str">
        <f>VLOOKUP(B230,'treatment structure'!$A$2:$I$65,9,FALSE)</f>
        <v>nil</v>
      </c>
      <c r="D230" t="str">
        <f>VLOOKUP(B230,'treatment structure'!$A$2:$I$65,7,FALSE)</f>
        <v>Omaka</v>
      </c>
      <c r="E230" t="str">
        <f>VLOOKUP(B230,'treatment structure'!$A$2:$I$65,8,FALSE)</f>
        <v>irr</v>
      </c>
      <c r="F230" t="str">
        <f>VLOOKUP(B230,'treatment structure'!$A$2:$I$65,9,FALSE)</f>
        <v>nil</v>
      </c>
      <c r="G230">
        <f>VLOOKUP(B230,'treatment structure'!$A$2:$I$65,2,FALSE)</f>
        <v>1</v>
      </c>
      <c r="H230">
        <v>1503</v>
      </c>
      <c r="I230">
        <v>7486</v>
      </c>
      <c r="J230">
        <v>21.48</v>
      </c>
      <c r="K230">
        <v>-6.78</v>
      </c>
      <c r="L230">
        <v>552</v>
      </c>
      <c r="M230">
        <v>16</v>
      </c>
      <c r="N230">
        <v>3</v>
      </c>
      <c r="O230">
        <v>9</v>
      </c>
      <c r="P230">
        <v>11</v>
      </c>
      <c r="Q230">
        <v>27</v>
      </c>
      <c r="R230">
        <v>10</v>
      </c>
      <c r="S230">
        <v>0</v>
      </c>
      <c r="T230">
        <v>28.2</v>
      </c>
      <c r="U230">
        <v>28.2</v>
      </c>
      <c r="V230">
        <v>27</v>
      </c>
      <c r="W230">
        <v>25.1</v>
      </c>
      <c r="X230">
        <v>25.4</v>
      </c>
      <c r="Y230">
        <v>21.1</v>
      </c>
      <c r="Z230">
        <v>23.5</v>
      </c>
      <c r="AA230">
        <v>28.7</v>
      </c>
      <c r="AB230">
        <f t="shared" si="76"/>
        <v>28.2</v>
      </c>
      <c r="AC230">
        <f t="shared" si="77"/>
        <v>28.2</v>
      </c>
      <c r="AD230">
        <f t="shared" si="78"/>
        <v>27</v>
      </c>
      <c r="AE230">
        <f t="shared" si="79"/>
        <v>25.1</v>
      </c>
      <c r="AF230">
        <f t="shared" si="80"/>
        <v>25.4</v>
      </c>
      <c r="AG230">
        <f t="shared" si="81"/>
        <v>21.1</v>
      </c>
      <c r="AH230">
        <f t="shared" si="82"/>
        <v>23.5</v>
      </c>
      <c r="AI230">
        <f t="shared" si="72"/>
        <v>28.7</v>
      </c>
      <c r="AJ230">
        <f t="shared" si="73"/>
        <v>414.4</v>
      </c>
    </row>
    <row r="231" spans="1:36">
      <c r="A231" s="1">
        <f t="shared" si="74"/>
        <v>40144</v>
      </c>
      <c r="B231">
        <f t="shared" si="75"/>
        <v>17</v>
      </c>
      <c r="C231" t="str">
        <f>VLOOKUP(B231,'treatment structure'!$A$2:$I$65,9,FALSE)</f>
        <v>nil</v>
      </c>
      <c r="D231" t="str">
        <f>VLOOKUP(B231,'treatment structure'!$A$2:$I$65,7,FALSE)</f>
        <v>Sherwood</v>
      </c>
      <c r="E231" t="str">
        <f>VLOOKUP(B231,'treatment structure'!$A$2:$I$65,8,FALSE)</f>
        <v>irr</v>
      </c>
      <c r="F231" t="str">
        <f>VLOOKUP(B231,'treatment structure'!$A$2:$I$65,9,FALSE)</f>
        <v>nil</v>
      </c>
      <c r="G231">
        <f>VLOOKUP(B231,'treatment structure'!$A$2:$I$65,2,FALSE)</f>
        <v>2</v>
      </c>
      <c r="H231">
        <v>1503</v>
      </c>
      <c r="I231">
        <v>7486</v>
      </c>
      <c r="J231">
        <v>21.48</v>
      </c>
      <c r="K231">
        <v>-6.78</v>
      </c>
      <c r="L231">
        <v>551</v>
      </c>
      <c r="M231">
        <v>17</v>
      </c>
      <c r="N231">
        <v>3</v>
      </c>
      <c r="O231">
        <v>9</v>
      </c>
      <c r="P231">
        <v>11</v>
      </c>
      <c r="Q231">
        <v>27</v>
      </c>
      <c r="R231">
        <v>10</v>
      </c>
      <c r="S231">
        <v>7</v>
      </c>
      <c r="T231">
        <v>22.6</v>
      </c>
      <c r="U231">
        <v>32.9</v>
      </c>
      <c r="V231">
        <v>28.7</v>
      </c>
      <c r="W231">
        <v>19.5</v>
      </c>
      <c r="X231">
        <v>27.8</v>
      </c>
      <c r="Y231">
        <v>18.5</v>
      </c>
      <c r="Z231">
        <v>17.899999999999999</v>
      </c>
      <c r="AA231">
        <v>26.4</v>
      </c>
      <c r="AB231">
        <f t="shared" si="76"/>
        <v>22.6</v>
      </c>
      <c r="AC231">
        <f t="shared" si="77"/>
        <v>32.9</v>
      </c>
      <c r="AD231">
        <f t="shared" si="78"/>
        <v>28.7</v>
      </c>
      <c r="AE231">
        <f t="shared" si="79"/>
        <v>19.5</v>
      </c>
      <c r="AF231">
        <f t="shared" si="80"/>
        <v>27.8</v>
      </c>
      <c r="AG231">
        <f t="shared" si="81"/>
        <v>18.5</v>
      </c>
      <c r="AH231">
        <f t="shared" si="82"/>
        <v>17.899999999999999</v>
      </c>
      <c r="AI231">
        <f t="shared" si="72"/>
        <v>26.4</v>
      </c>
      <c r="AJ231">
        <f t="shared" si="73"/>
        <v>388.6</v>
      </c>
    </row>
    <row r="232" spans="1:36">
      <c r="A232" s="1">
        <f t="shared" si="74"/>
        <v>40144</v>
      </c>
      <c r="B232">
        <f t="shared" si="75"/>
        <v>19</v>
      </c>
      <c r="C232" t="str">
        <f>VLOOKUP(B232,'treatment structure'!$A$2:$I$65,9,FALSE)</f>
        <v>nil</v>
      </c>
      <c r="D232" t="str">
        <f>VLOOKUP(B232,'treatment structure'!$A$2:$I$65,7,FALSE)</f>
        <v>CR125</v>
      </c>
      <c r="E232" t="str">
        <f>VLOOKUP(B232,'treatment structure'!$A$2:$I$65,8,FALSE)</f>
        <v>irr</v>
      </c>
      <c r="F232" t="str">
        <f>VLOOKUP(B232,'treatment structure'!$A$2:$I$65,9,FALSE)</f>
        <v>nil</v>
      </c>
      <c r="G232">
        <f>VLOOKUP(B232,'treatment structure'!$A$2:$I$65,2,FALSE)</f>
        <v>2</v>
      </c>
      <c r="H232">
        <v>1503</v>
      </c>
      <c r="I232">
        <v>7486</v>
      </c>
      <c r="J232">
        <v>21.48</v>
      </c>
      <c r="K232">
        <v>-6.78</v>
      </c>
      <c r="L232">
        <v>550</v>
      </c>
      <c r="M232">
        <v>19</v>
      </c>
      <c r="N232">
        <v>3</v>
      </c>
      <c r="O232">
        <v>9</v>
      </c>
      <c r="P232">
        <v>11</v>
      </c>
      <c r="Q232">
        <v>27</v>
      </c>
      <c r="R232">
        <v>10</v>
      </c>
      <c r="S232">
        <v>13</v>
      </c>
      <c r="T232">
        <v>25.3</v>
      </c>
      <c r="U232">
        <v>28.2</v>
      </c>
      <c r="V232">
        <v>30</v>
      </c>
      <c r="W232">
        <v>25.5</v>
      </c>
      <c r="X232">
        <v>27.9</v>
      </c>
      <c r="Y232">
        <v>23.6</v>
      </c>
      <c r="Z232">
        <v>25</v>
      </c>
      <c r="AA232">
        <v>29.1</v>
      </c>
      <c r="AB232">
        <f t="shared" si="76"/>
        <v>25.3</v>
      </c>
      <c r="AC232">
        <f t="shared" si="77"/>
        <v>28.2</v>
      </c>
      <c r="AD232">
        <f t="shared" si="78"/>
        <v>30</v>
      </c>
      <c r="AE232">
        <f t="shared" si="79"/>
        <v>25.5</v>
      </c>
      <c r="AF232">
        <f t="shared" si="80"/>
        <v>27.9</v>
      </c>
      <c r="AG232">
        <f t="shared" si="81"/>
        <v>23.6</v>
      </c>
      <c r="AH232">
        <f t="shared" si="82"/>
        <v>25</v>
      </c>
      <c r="AI232">
        <f t="shared" si="72"/>
        <v>29.1</v>
      </c>
      <c r="AJ232">
        <f t="shared" si="73"/>
        <v>429.2</v>
      </c>
    </row>
    <row r="233" spans="1:36">
      <c r="A233" s="1">
        <f t="shared" si="74"/>
        <v>40144</v>
      </c>
      <c r="B233">
        <f t="shared" si="75"/>
        <v>21</v>
      </c>
      <c r="C233" t="str">
        <f>VLOOKUP(B233,'treatment structure'!$A$2:$I$65,9,FALSE)</f>
        <v>nil</v>
      </c>
      <c r="D233" t="str">
        <f>VLOOKUP(B233,'treatment structure'!$A$2:$I$65,7,FALSE)</f>
        <v>Omaka</v>
      </c>
      <c r="E233" t="str">
        <f>VLOOKUP(B233,'treatment structure'!$A$2:$I$65,8,FALSE)</f>
        <v>dry</v>
      </c>
      <c r="F233" t="str">
        <f>VLOOKUP(B233,'treatment structure'!$A$2:$I$65,9,FALSE)</f>
        <v>nil</v>
      </c>
      <c r="G233">
        <f>VLOOKUP(B233,'treatment structure'!$A$2:$I$65,2,FALSE)</f>
        <v>2</v>
      </c>
      <c r="H233">
        <v>1503</v>
      </c>
      <c r="I233">
        <v>7486</v>
      </c>
      <c r="J233">
        <v>21.48</v>
      </c>
      <c r="K233">
        <v>-6.78</v>
      </c>
      <c r="L233">
        <v>549</v>
      </c>
      <c r="M233">
        <v>21</v>
      </c>
      <c r="N233">
        <v>3</v>
      </c>
      <c r="O233">
        <v>9</v>
      </c>
      <c r="P233">
        <v>11</v>
      </c>
      <c r="Q233">
        <v>27</v>
      </c>
      <c r="R233">
        <v>10</v>
      </c>
      <c r="S233">
        <v>30</v>
      </c>
      <c r="T233">
        <v>35.6</v>
      </c>
      <c r="U233">
        <v>30.8</v>
      </c>
      <c r="V233">
        <v>24.8</v>
      </c>
      <c r="W233">
        <v>28.6</v>
      </c>
      <c r="X233">
        <v>23.5</v>
      </c>
      <c r="Y233">
        <v>20.2</v>
      </c>
      <c r="Z233">
        <v>15.5</v>
      </c>
      <c r="AA233">
        <v>12.3</v>
      </c>
      <c r="AB233">
        <f t="shared" si="76"/>
        <v>35.6</v>
      </c>
      <c r="AC233">
        <f t="shared" si="77"/>
        <v>30.8</v>
      </c>
      <c r="AD233">
        <f t="shared" si="78"/>
        <v>24.8</v>
      </c>
      <c r="AE233">
        <f t="shared" si="79"/>
        <v>28.6</v>
      </c>
      <c r="AF233">
        <f t="shared" si="80"/>
        <v>23.5</v>
      </c>
      <c r="AG233">
        <f t="shared" si="81"/>
        <v>20.2</v>
      </c>
      <c r="AH233">
        <f t="shared" si="82"/>
        <v>15.5</v>
      </c>
      <c r="AI233">
        <f t="shared" si="72"/>
        <v>12.3</v>
      </c>
      <c r="AJ233">
        <f t="shared" si="73"/>
        <v>382.6</v>
      </c>
    </row>
    <row r="234" spans="1:36">
      <c r="A234" s="1">
        <f t="shared" si="74"/>
        <v>40144</v>
      </c>
      <c r="B234">
        <f t="shared" si="75"/>
        <v>24</v>
      </c>
      <c r="C234" t="str">
        <f>VLOOKUP(B234,'treatment structure'!$A$2:$I$65,9,FALSE)</f>
        <v>nil</v>
      </c>
      <c r="D234" t="str">
        <f>VLOOKUP(B234,'treatment structure'!$A$2:$I$65,7,FALSE)</f>
        <v>Dash</v>
      </c>
      <c r="E234" t="str">
        <f>VLOOKUP(B234,'treatment structure'!$A$2:$I$65,8,FALSE)</f>
        <v>irr</v>
      </c>
      <c r="F234" t="str">
        <f>VLOOKUP(B234,'treatment structure'!$A$2:$I$65,9,FALSE)</f>
        <v>nil</v>
      </c>
      <c r="G234">
        <f>VLOOKUP(B234,'treatment structure'!$A$2:$I$65,2,FALSE)</f>
        <v>2</v>
      </c>
      <c r="H234">
        <v>1503</v>
      </c>
      <c r="I234">
        <v>7486</v>
      </c>
      <c r="J234">
        <v>21.48</v>
      </c>
      <c r="K234">
        <v>-6.78</v>
      </c>
      <c r="L234">
        <v>548</v>
      </c>
      <c r="M234">
        <v>24</v>
      </c>
      <c r="N234">
        <v>3</v>
      </c>
      <c r="O234">
        <v>9</v>
      </c>
      <c r="P234">
        <v>11</v>
      </c>
      <c r="Q234">
        <v>27</v>
      </c>
      <c r="R234">
        <v>10</v>
      </c>
      <c r="S234">
        <v>37</v>
      </c>
      <c r="T234">
        <v>27.2</v>
      </c>
      <c r="U234">
        <v>16.899999999999999</v>
      </c>
      <c r="V234">
        <v>21.1</v>
      </c>
      <c r="W234">
        <v>25.2</v>
      </c>
      <c r="X234">
        <v>27</v>
      </c>
      <c r="Y234">
        <v>22</v>
      </c>
      <c r="Z234">
        <v>25.5</v>
      </c>
      <c r="AA234">
        <v>22.3</v>
      </c>
      <c r="AB234">
        <f t="shared" si="76"/>
        <v>27.2</v>
      </c>
      <c r="AC234">
        <f t="shared" si="77"/>
        <v>16.899999999999999</v>
      </c>
      <c r="AD234">
        <f t="shared" si="78"/>
        <v>21.1</v>
      </c>
      <c r="AE234">
        <f t="shared" si="79"/>
        <v>25.2</v>
      </c>
      <c r="AF234">
        <f t="shared" si="80"/>
        <v>27</v>
      </c>
      <c r="AG234">
        <f t="shared" si="81"/>
        <v>22</v>
      </c>
      <c r="AH234">
        <f t="shared" si="82"/>
        <v>25.5</v>
      </c>
      <c r="AI234">
        <f t="shared" si="72"/>
        <v>22.3</v>
      </c>
      <c r="AJ234">
        <f t="shared" si="73"/>
        <v>374.4</v>
      </c>
    </row>
    <row r="235" spans="1:36">
      <c r="A235" s="1">
        <f t="shared" si="74"/>
        <v>40144</v>
      </c>
      <c r="B235">
        <f t="shared" si="75"/>
        <v>25</v>
      </c>
      <c r="C235" t="str">
        <f>VLOOKUP(B235,'treatment structure'!$A$2:$I$65,9,FALSE)</f>
        <v>nil</v>
      </c>
      <c r="D235" t="str">
        <f>VLOOKUP(B235,'treatment structure'!$A$2:$I$65,7,FALSE)</f>
        <v>Sherwood</v>
      </c>
      <c r="E235" t="str">
        <f>VLOOKUP(B235,'treatment structure'!$A$2:$I$65,8,FALSE)</f>
        <v>dry</v>
      </c>
      <c r="F235" t="str">
        <f>VLOOKUP(B235,'treatment structure'!$A$2:$I$65,9,FALSE)</f>
        <v>nil</v>
      </c>
      <c r="G235">
        <f>VLOOKUP(B235,'treatment structure'!$A$2:$I$65,2,FALSE)</f>
        <v>2</v>
      </c>
      <c r="H235">
        <v>1503</v>
      </c>
      <c r="I235">
        <v>7486</v>
      </c>
      <c r="J235">
        <v>21.48</v>
      </c>
      <c r="K235">
        <v>-6.78</v>
      </c>
      <c r="L235">
        <v>547</v>
      </c>
      <c r="M235">
        <v>25</v>
      </c>
      <c r="N235">
        <v>3</v>
      </c>
      <c r="O235">
        <v>9</v>
      </c>
      <c r="P235">
        <v>11</v>
      </c>
      <c r="Q235">
        <v>27</v>
      </c>
      <c r="R235">
        <v>10</v>
      </c>
      <c r="S235">
        <v>45</v>
      </c>
      <c r="T235">
        <v>31.3</v>
      </c>
      <c r="U235">
        <v>29</v>
      </c>
      <c r="V235">
        <v>26.2</v>
      </c>
      <c r="W235">
        <v>20.7</v>
      </c>
      <c r="X235">
        <v>27</v>
      </c>
      <c r="Y235">
        <v>25.2</v>
      </c>
      <c r="Z235">
        <v>17.399999999999999</v>
      </c>
      <c r="AA235">
        <v>9.6999999999999993</v>
      </c>
      <c r="AB235">
        <f t="shared" si="76"/>
        <v>31.3</v>
      </c>
      <c r="AC235">
        <f t="shared" si="77"/>
        <v>29</v>
      </c>
      <c r="AD235">
        <f t="shared" si="78"/>
        <v>26.2</v>
      </c>
      <c r="AE235">
        <f t="shared" si="79"/>
        <v>20.7</v>
      </c>
      <c r="AF235">
        <f t="shared" si="80"/>
        <v>27</v>
      </c>
      <c r="AG235">
        <f t="shared" si="81"/>
        <v>25.2</v>
      </c>
      <c r="AH235">
        <f t="shared" si="82"/>
        <v>17.399999999999999</v>
      </c>
      <c r="AI235">
        <f t="shared" si="72"/>
        <v>9.6999999999999993</v>
      </c>
      <c r="AJ235">
        <f t="shared" si="73"/>
        <v>372.99999999999994</v>
      </c>
    </row>
    <row r="236" spans="1:36">
      <c r="A236" s="1">
        <f t="shared" si="74"/>
        <v>40144</v>
      </c>
      <c r="B236">
        <f t="shared" si="75"/>
        <v>27</v>
      </c>
      <c r="C236" t="str">
        <f>VLOOKUP(B236,'treatment structure'!$A$2:$I$65,9,FALSE)</f>
        <v>nil</v>
      </c>
      <c r="D236" t="str">
        <f>VLOOKUP(B236,'treatment structure'!$A$2:$I$65,7,FALSE)</f>
        <v>Dash</v>
      </c>
      <c r="E236" t="str">
        <f>VLOOKUP(B236,'treatment structure'!$A$2:$I$65,8,FALSE)</f>
        <v>dry</v>
      </c>
      <c r="F236" t="str">
        <f>VLOOKUP(B236,'treatment structure'!$A$2:$I$65,9,FALSE)</f>
        <v>nil</v>
      </c>
      <c r="G236">
        <f>VLOOKUP(B236,'treatment structure'!$A$2:$I$65,2,FALSE)</f>
        <v>2</v>
      </c>
      <c r="H236">
        <v>1503</v>
      </c>
      <c r="I236">
        <v>7486</v>
      </c>
      <c r="J236">
        <v>21.48</v>
      </c>
      <c r="K236">
        <v>-6.78</v>
      </c>
      <c r="L236">
        <v>546</v>
      </c>
      <c r="M236">
        <v>27</v>
      </c>
      <c r="N236">
        <v>3</v>
      </c>
      <c r="O236">
        <v>9</v>
      </c>
      <c r="P236">
        <v>11</v>
      </c>
      <c r="Q236">
        <v>27</v>
      </c>
      <c r="R236">
        <v>10</v>
      </c>
      <c r="S236">
        <v>51</v>
      </c>
      <c r="T236">
        <v>22.2</v>
      </c>
      <c r="U236">
        <v>24</v>
      </c>
      <c r="V236">
        <v>33.6</v>
      </c>
      <c r="W236">
        <v>28</v>
      </c>
      <c r="X236">
        <v>27.1</v>
      </c>
      <c r="Y236">
        <v>20.100000000000001</v>
      </c>
      <c r="Z236">
        <v>16.600000000000001</v>
      </c>
      <c r="AA236">
        <v>12.8</v>
      </c>
      <c r="AB236">
        <f t="shared" si="76"/>
        <v>22.2</v>
      </c>
      <c r="AC236">
        <f t="shared" si="77"/>
        <v>24</v>
      </c>
      <c r="AD236">
        <f t="shared" si="78"/>
        <v>33.6</v>
      </c>
      <c r="AE236">
        <f t="shared" si="79"/>
        <v>28</v>
      </c>
      <c r="AF236">
        <f t="shared" si="80"/>
        <v>27.1</v>
      </c>
      <c r="AG236">
        <f t="shared" si="81"/>
        <v>20.100000000000001</v>
      </c>
      <c r="AH236">
        <f t="shared" si="82"/>
        <v>16.600000000000001</v>
      </c>
      <c r="AI236">
        <f t="shared" si="72"/>
        <v>12.8</v>
      </c>
      <c r="AJ236">
        <f t="shared" si="73"/>
        <v>368.8</v>
      </c>
    </row>
    <row r="237" spans="1:36">
      <c r="A237" s="1">
        <f t="shared" si="74"/>
        <v>40144</v>
      </c>
      <c r="B237">
        <f t="shared" si="75"/>
        <v>30</v>
      </c>
      <c r="C237" t="str">
        <f>VLOOKUP(B237,'treatment structure'!$A$2:$I$65,9,FALSE)</f>
        <v>nil</v>
      </c>
      <c r="D237" t="str">
        <f>VLOOKUP(B237,'treatment structure'!$A$2:$I$65,7,FALSE)</f>
        <v>Omaka</v>
      </c>
      <c r="E237" t="str">
        <f>VLOOKUP(B237,'treatment structure'!$A$2:$I$65,8,FALSE)</f>
        <v>irr</v>
      </c>
      <c r="F237" t="str">
        <f>VLOOKUP(B237,'treatment structure'!$A$2:$I$65,9,FALSE)</f>
        <v>nil</v>
      </c>
      <c r="G237">
        <f>VLOOKUP(B237,'treatment structure'!$A$2:$I$65,2,FALSE)</f>
        <v>2</v>
      </c>
      <c r="H237">
        <v>1503</v>
      </c>
      <c r="I237">
        <v>7486</v>
      </c>
      <c r="J237">
        <v>21.48</v>
      </c>
      <c r="K237">
        <v>-6.78</v>
      </c>
      <c r="L237">
        <v>545</v>
      </c>
      <c r="M237">
        <v>30</v>
      </c>
      <c r="N237">
        <v>3</v>
      </c>
      <c r="O237">
        <v>9</v>
      </c>
      <c r="P237">
        <v>11</v>
      </c>
      <c r="Q237">
        <v>27</v>
      </c>
      <c r="R237">
        <v>10</v>
      </c>
      <c r="S237">
        <v>50</v>
      </c>
      <c r="T237">
        <v>31.9</v>
      </c>
      <c r="U237">
        <v>25.8</v>
      </c>
      <c r="V237">
        <v>22.7</v>
      </c>
      <c r="W237">
        <v>16.3</v>
      </c>
      <c r="X237">
        <v>24.6</v>
      </c>
      <c r="Y237">
        <v>22.3</v>
      </c>
      <c r="Z237">
        <v>21.4</v>
      </c>
      <c r="AA237">
        <v>27.7</v>
      </c>
      <c r="AB237">
        <f t="shared" si="76"/>
        <v>31.9</v>
      </c>
      <c r="AC237">
        <f t="shared" si="77"/>
        <v>25.8</v>
      </c>
      <c r="AD237">
        <f t="shared" si="78"/>
        <v>22.7</v>
      </c>
      <c r="AE237">
        <f t="shared" si="79"/>
        <v>16.3</v>
      </c>
      <c r="AF237">
        <f t="shared" si="80"/>
        <v>24.6</v>
      </c>
      <c r="AG237">
        <f t="shared" si="81"/>
        <v>22.3</v>
      </c>
      <c r="AH237">
        <f t="shared" si="82"/>
        <v>21.4</v>
      </c>
      <c r="AI237">
        <f t="shared" si="72"/>
        <v>27.7</v>
      </c>
      <c r="AJ237">
        <f t="shared" si="73"/>
        <v>385.40000000000003</v>
      </c>
    </row>
    <row r="238" spans="1:36">
      <c r="A238" s="1">
        <f t="shared" si="74"/>
        <v>40144</v>
      </c>
      <c r="B238">
        <f t="shared" si="75"/>
        <v>32</v>
      </c>
      <c r="C238" t="str">
        <f>VLOOKUP(B238,'treatment structure'!$A$2:$I$65,9,FALSE)</f>
        <v>nil</v>
      </c>
      <c r="D238" t="str">
        <f>VLOOKUP(B238,'treatment structure'!$A$2:$I$65,7,FALSE)</f>
        <v>CR125</v>
      </c>
      <c r="E238" t="str">
        <f>VLOOKUP(B238,'treatment structure'!$A$2:$I$65,8,FALSE)</f>
        <v>dry</v>
      </c>
      <c r="F238" t="str">
        <f>VLOOKUP(B238,'treatment structure'!$A$2:$I$65,9,FALSE)</f>
        <v>nil</v>
      </c>
      <c r="G238">
        <f>VLOOKUP(B238,'treatment structure'!$A$2:$I$65,2,FALSE)</f>
        <v>2</v>
      </c>
      <c r="H238">
        <v>1503</v>
      </c>
      <c r="I238">
        <v>7486</v>
      </c>
      <c r="J238">
        <v>21.48</v>
      </c>
      <c r="K238">
        <v>-6.78</v>
      </c>
      <c r="L238">
        <v>544</v>
      </c>
      <c r="M238">
        <v>32</v>
      </c>
      <c r="N238">
        <v>3</v>
      </c>
      <c r="O238">
        <v>9</v>
      </c>
      <c r="P238">
        <v>11</v>
      </c>
      <c r="Q238">
        <v>27</v>
      </c>
      <c r="R238">
        <v>11</v>
      </c>
      <c r="S238">
        <v>5</v>
      </c>
      <c r="T238">
        <v>34.6</v>
      </c>
      <c r="U238">
        <v>31.3</v>
      </c>
      <c r="V238">
        <v>28.9</v>
      </c>
      <c r="W238">
        <v>26.5</v>
      </c>
      <c r="X238">
        <v>21.2</v>
      </c>
      <c r="Y238">
        <v>23.4</v>
      </c>
      <c r="Z238">
        <v>16.8</v>
      </c>
      <c r="AA238">
        <v>8.3000000000000007</v>
      </c>
      <c r="AB238">
        <f t="shared" si="76"/>
        <v>34.6</v>
      </c>
      <c r="AC238">
        <f t="shared" si="77"/>
        <v>31.3</v>
      </c>
      <c r="AD238">
        <f t="shared" si="78"/>
        <v>28.9</v>
      </c>
      <c r="AE238">
        <f t="shared" si="79"/>
        <v>26.5</v>
      </c>
      <c r="AF238">
        <f t="shared" si="80"/>
        <v>21.2</v>
      </c>
      <c r="AG238">
        <f t="shared" si="81"/>
        <v>23.4</v>
      </c>
      <c r="AH238">
        <f t="shared" si="82"/>
        <v>16.8</v>
      </c>
      <c r="AI238">
        <f t="shared" si="72"/>
        <v>8.3000000000000007</v>
      </c>
      <c r="AJ238">
        <f t="shared" si="73"/>
        <v>382.00000000000006</v>
      </c>
    </row>
    <row r="239" spans="1:36">
      <c r="A239" s="1">
        <f t="shared" si="74"/>
        <v>40144</v>
      </c>
      <c r="B239">
        <f t="shared" si="75"/>
        <v>34</v>
      </c>
      <c r="C239" t="str">
        <f>VLOOKUP(B239,'treatment structure'!$A$2:$I$65,9,FALSE)</f>
        <v>nil</v>
      </c>
      <c r="D239" t="str">
        <f>VLOOKUP(B239,'treatment structure'!$A$2:$I$65,7,FALSE)</f>
        <v>CR125</v>
      </c>
      <c r="E239" t="str">
        <f>VLOOKUP(B239,'treatment structure'!$A$2:$I$65,8,FALSE)</f>
        <v>irr</v>
      </c>
      <c r="F239" t="str">
        <f>VLOOKUP(B239,'treatment structure'!$A$2:$I$65,9,FALSE)</f>
        <v>nil</v>
      </c>
      <c r="G239">
        <f>VLOOKUP(B239,'treatment structure'!$A$2:$I$65,2,FALSE)</f>
        <v>3</v>
      </c>
      <c r="H239">
        <v>1503</v>
      </c>
      <c r="I239">
        <v>7486</v>
      </c>
      <c r="J239">
        <v>21.48</v>
      </c>
      <c r="K239">
        <v>-6.78</v>
      </c>
      <c r="L239">
        <v>543</v>
      </c>
      <c r="M239">
        <v>34</v>
      </c>
      <c r="N239">
        <v>3</v>
      </c>
      <c r="O239">
        <v>9</v>
      </c>
      <c r="P239">
        <v>11</v>
      </c>
      <c r="Q239">
        <v>27</v>
      </c>
      <c r="R239">
        <v>11</v>
      </c>
      <c r="S239">
        <v>11</v>
      </c>
      <c r="T239">
        <v>34.5</v>
      </c>
      <c r="U239">
        <v>26.5</v>
      </c>
      <c r="V239">
        <v>23.4</v>
      </c>
      <c r="W239">
        <v>29</v>
      </c>
      <c r="X239">
        <v>20.100000000000001</v>
      </c>
      <c r="Y239">
        <v>22.3</v>
      </c>
      <c r="Z239">
        <v>20.100000000000001</v>
      </c>
      <c r="AA239">
        <v>25</v>
      </c>
      <c r="AB239">
        <f t="shared" si="76"/>
        <v>34.5</v>
      </c>
      <c r="AC239">
        <f t="shared" si="77"/>
        <v>26.5</v>
      </c>
      <c r="AD239">
        <f t="shared" si="78"/>
        <v>23.4</v>
      </c>
      <c r="AE239">
        <f t="shared" si="79"/>
        <v>29</v>
      </c>
      <c r="AF239">
        <f t="shared" si="80"/>
        <v>20.100000000000001</v>
      </c>
      <c r="AG239">
        <f t="shared" si="81"/>
        <v>22.3</v>
      </c>
      <c r="AH239">
        <f t="shared" si="82"/>
        <v>20.100000000000001</v>
      </c>
      <c r="AI239">
        <f t="shared" si="72"/>
        <v>25</v>
      </c>
      <c r="AJ239">
        <f t="shared" si="73"/>
        <v>401.8</v>
      </c>
    </row>
    <row r="240" spans="1:36">
      <c r="A240" s="1">
        <f t="shared" si="74"/>
        <v>40144</v>
      </c>
      <c r="B240">
        <f t="shared" si="75"/>
        <v>35</v>
      </c>
      <c r="C240" t="str">
        <f>VLOOKUP(B240,'treatment structure'!$A$2:$I$65,9,FALSE)</f>
        <v>nil</v>
      </c>
      <c r="D240" t="str">
        <f>VLOOKUP(B240,'treatment structure'!$A$2:$I$65,7,FALSE)</f>
        <v>Omaka</v>
      </c>
      <c r="E240" t="str">
        <f>VLOOKUP(B240,'treatment structure'!$A$2:$I$65,8,FALSE)</f>
        <v>dry</v>
      </c>
      <c r="F240" t="str">
        <f>VLOOKUP(B240,'treatment structure'!$A$2:$I$65,9,FALSE)</f>
        <v>nil</v>
      </c>
      <c r="G240">
        <f>VLOOKUP(B240,'treatment structure'!$A$2:$I$65,2,FALSE)</f>
        <v>3</v>
      </c>
      <c r="H240">
        <v>1503</v>
      </c>
      <c r="I240">
        <v>7486</v>
      </c>
      <c r="J240">
        <v>21.48</v>
      </c>
      <c r="K240">
        <v>-6.78</v>
      </c>
      <c r="L240">
        <v>542</v>
      </c>
      <c r="M240">
        <v>35</v>
      </c>
      <c r="N240">
        <v>3</v>
      </c>
      <c r="O240">
        <v>9</v>
      </c>
      <c r="P240">
        <v>11</v>
      </c>
      <c r="Q240">
        <v>27</v>
      </c>
      <c r="R240">
        <v>11</v>
      </c>
      <c r="S240">
        <v>17</v>
      </c>
      <c r="T240">
        <v>28.8</v>
      </c>
      <c r="U240">
        <v>22.8</v>
      </c>
      <c r="V240">
        <v>29.2</v>
      </c>
      <c r="W240">
        <v>27.8</v>
      </c>
      <c r="X240">
        <v>26</v>
      </c>
      <c r="Y240">
        <v>18.3</v>
      </c>
      <c r="Z240">
        <v>16</v>
      </c>
      <c r="AA240">
        <v>12</v>
      </c>
      <c r="AB240">
        <f t="shared" si="76"/>
        <v>28.8</v>
      </c>
      <c r="AC240">
        <f t="shared" si="77"/>
        <v>22.8</v>
      </c>
      <c r="AD240">
        <f t="shared" si="78"/>
        <v>29.2</v>
      </c>
      <c r="AE240">
        <f t="shared" si="79"/>
        <v>27.8</v>
      </c>
      <c r="AF240">
        <f t="shared" si="80"/>
        <v>26</v>
      </c>
      <c r="AG240">
        <f t="shared" si="81"/>
        <v>18.3</v>
      </c>
      <c r="AH240">
        <f t="shared" si="82"/>
        <v>16</v>
      </c>
      <c r="AI240">
        <f t="shared" si="72"/>
        <v>12</v>
      </c>
      <c r="AJ240">
        <f t="shared" si="73"/>
        <v>361.8</v>
      </c>
    </row>
    <row r="241" spans="1:36">
      <c r="A241" s="1">
        <f t="shared" si="74"/>
        <v>40144</v>
      </c>
      <c r="B241">
        <f t="shared" si="75"/>
        <v>38</v>
      </c>
      <c r="C241" t="str">
        <f>VLOOKUP(B241,'treatment structure'!$A$2:$I$65,9,FALSE)</f>
        <v>nil</v>
      </c>
      <c r="D241" t="str">
        <f>VLOOKUP(B241,'treatment structure'!$A$2:$I$65,7,FALSE)</f>
        <v>Omaka</v>
      </c>
      <c r="E241" t="str">
        <f>VLOOKUP(B241,'treatment structure'!$A$2:$I$65,8,FALSE)</f>
        <v>irr</v>
      </c>
      <c r="F241" t="str">
        <f>VLOOKUP(B241,'treatment structure'!$A$2:$I$65,9,FALSE)</f>
        <v>nil</v>
      </c>
      <c r="G241">
        <f>VLOOKUP(B241,'treatment structure'!$A$2:$I$65,2,FALSE)</f>
        <v>3</v>
      </c>
      <c r="H241">
        <v>1503</v>
      </c>
      <c r="I241">
        <v>7486</v>
      </c>
      <c r="J241">
        <v>21.48</v>
      </c>
      <c r="K241">
        <v>-6.78</v>
      </c>
      <c r="L241">
        <v>541</v>
      </c>
      <c r="M241">
        <v>38</v>
      </c>
      <c r="N241">
        <v>3</v>
      </c>
      <c r="O241">
        <v>9</v>
      </c>
      <c r="P241">
        <v>11</v>
      </c>
      <c r="Q241">
        <v>27</v>
      </c>
      <c r="R241">
        <v>11</v>
      </c>
      <c r="S241">
        <v>24</v>
      </c>
      <c r="T241">
        <v>17</v>
      </c>
      <c r="U241">
        <v>19.5</v>
      </c>
      <c r="V241">
        <v>33.5</v>
      </c>
      <c r="W241">
        <v>28.3</v>
      </c>
      <c r="X241">
        <v>28.7</v>
      </c>
      <c r="Y241">
        <v>23.9</v>
      </c>
      <c r="Z241">
        <v>26.2</v>
      </c>
      <c r="AA241">
        <v>28.3</v>
      </c>
      <c r="AB241">
        <f t="shared" si="76"/>
        <v>17</v>
      </c>
      <c r="AC241">
        <f t="shared" si="77"/>
        <v>19.5</v>
      </c>
      <c r="AD241">
        <f t="shared" si="78"/>
        <v>33.5</v>
      </c>
      <c r="AE241">
        <f t="shared" si="79"/>
        <v>28.3</v>
      </c>
      <c r="AF241">
        <f t="shared" si="80"/>
        <v>28.7</v>
      </c>
      <c r="AG241">
        <f t="shared" si="81"/>
        <v>23.9</v>
      </c>
      <c r="AH241">
        <f t="shared" si="82"/>
        <v>26.2</v>
      </c>
      <c r="AI241">
        <f t="shared" si="72"/>
        <v>28.3</v>
      </c>
      <c r="AJ241">
        <f t="shared" si="73"/>
        <v>410.8</v>
      </c>
    </row>
    <row r="242" spans="1:36">
      <c r="A242" s="1">
        <f t="shared" si="74"/>
        <v>40144</v>
      </c>
      <c r="B242">
        <f t="shared" si="75"/>
        <v>39</v>
      </c>
      <c r="C242" t="str">
        <f>VLOOKUP(B242,'treatment structure'!$A$2:$I$65,9,FALSE)</f>
        <v>nil</v>
      </c>
      <c r="D242" t="str">
        <f>VLOOKUP(B242,'treatment structure'!$A$2:$I$65,7,FALSE)</f>
        <v>Sherwood</v>
      </c>
      <c r="E242" t="str">
        <f>VLOOKUP(B242,'treatment structure'!$A$2:$I$65,8,FALSE)</f>
        <v>dry</v>
      </c>
      <c r="F242" t="str">
        <f>VLOOKUP(B242,'treatment structure'!$A$2:$I$65,9,FALSE)</f>
        <v>nil</v>
      </c>
      <c r="G242">
        <f>VLOOKUP(B242,'treatment structure'!$A$2:$I$65,2,FALSE)</f>
        <v>3</v>
      </c>
      <c r="H242">
        <v>1503</v>
      </c>
      <c r="I242">
        <v>7486</v>
      </c>
      <c r="J242">
        <v>21.48</v>
      </c>
      <c r="K242">
        <v>-6.78</v>
      </c>
      <c r="L242">
        <v>540</v>
      </c>
      <c r="M242">
        <v>39</v>
      </c>
      <c r="N242">
        <v>3</v>
      </c>
      <c r="O242">
        <v>9</v>
      </c>
      <c r="P242">
        <v>11</v>
      </c>
      <c r="Q242">
        <v>27</v>
      </c>
      <c r="R242">
        <v>11</v>
      </c>
      <c r="S242">
        <v>30</v>
      </c>
      <c r="T242">
        <v>18.2</v>
      </c>
      <c r="U242">
        <v>21.5</v>
      </c>
      <c r="V242">
        <v>33.299999999999997</v>
      </c>
      <c r="W242">
        <v>19.399999999999999</v>
      </c>
      <c r="X242">
        <v>27.1</v>
      </c>
      <c r="Y242">
        <v>21.1</v>
      </c>
      <c r="Z242">
        <v>16.600000000000001</v>
      </c>
      <c r="AA242">
        <v>16.7</v>
      </c>
      <c r="AB242">
        <f t="shared" si="76"/>
        <v>18.2</v>
      </c>
      <c r="AC242">
        <f t="shared" si="77"/>
        <v>21.5</v>
      </c>
      <c r="AD242">
        <f t="shared" si="78"/>
        <v>33.299999999999997</v>
      </c>
      <c r="AE242">
        <f t="shared" si="79"/>
        <v>19.399999999999999</v>
      </c>
      <c r="AF242">
        <f t="shared" si="80"/>
        <v>27.1</v>
      </c>
      <c r="AG242">
        <f t="shared" si="81"/>
        <v>21.1</v>
      </c>
      <c r="AH242">
        <f t="shared" si="82"/>
        <v>16.600000000000001</v>
      </c>
      <c r="AI242">
        <f t="shared" si="72"/>
        <v>16.7</v>
      </c>
      <c r="AJ242">
        <f t="shared" si="73"/>
        <v>347.79999999999995</v>
      </c>
    </row>
    <row r="243" spans="1:36">
      <c r="A243" s="1">
        <f t="shared" si="74"/>
        <v>40144</v>
      </c>
      <c r="B243">
        <f t="shared" si="75"/>
        <v>42</v>
      </c>
      <c r="C243" t="str">
        <f>VLOOKUP(B243,'treatment structure'!$A$2:$I$65,9,FALSE)</f>
        <v>nil</v>
      </c>
      <c r="D243" t="str">
        <f>VLOOKUP(B243,'treatment structure'!$A$2:$I$65,7,FALSE)</f>
        <v>Sherwood</v>
      </c>
      <c r="E243" t="str">
        <f>VLOOKUP(B243,'treatment structure'!$A$2:$I$65,8,FALSE)</f>
        <v>irr</v>
      </c>
      <c r="F243" t="str">
        <f>VLOOKUP(B243,'treatment structure'!$A$2:$I$65,9,FALSE)</f>
        <v>nil</v>
      </c>
      <c r="G243">
        <f>VLOOKUP(B243,'treatment structure'!$A$2:$I$65,2,FALSE)</f>
        <v>3</v>
      </c>
      <c r="H243">
        <v>1503</v>
      </c>
      <c r="I243">
        <v>7486</v>
      </c>
      <c r="J243">
        <v>21.48</v>
      </c>
      <c r="K243">
        <v>-6.78</v>
      </c>
      <c r="L243">
        <v>539</v>
      </c>
      <c r="M243">
        <v>42</v>
      </c>
      <c r="N243">
        <v>3</v>
      </c>
      <c r="O243">
        <v>9</v>
      </c>
      <c r="P243">
        <v>11</v>
      </c>
      <c r="Q243">
        <v>27</v>
      </c>
      <c r="R243">
        <v>11</v>
      </c>
      <c r="S243">
        <v>37</v>
      </c>
      <c r="T243">
        <v>30.3</v>
      </c>
      <c r="U243">
        <v>27.2</v>
      </c>
      <c r="V243">
        <v>30.4</v>
      </c>
      <c r="W243">
        <v>20.399999999999999</v>
      </c>
      <c r="X243">
        <v>28.5</v>
      </c>
      <c r="Y243">
        <v>21.2</v>
      </c>
      <c r="Z243">
        <v>22.8</v>
      </c>
      <c r="AA243">
        <v>24.5</v>
      </c>
      <c r="AB243">
        <f t="shared" si="76"/>
        <v>30.3</v>
      </c>
      <c r="AC243">
        <f t="shared" si="77"/>
        <v>27.2</v>
      </c>
      <c r="AD243">
        <f t="shared" si="78"/>
        <v>30.4</v>
      </c>
      <c r="AE243">
        <f t="shared" si="79"/>
        <v>20.399999999999999</v>
      </c>
      <c r="AF243">
        <f t="shared" si="80"/>
        <v>28.5</v>
      </c>
      <c r="AG243">
        <f t="shared" si="81"/>
        <v>21.2</v>
      </c>
      <c r="AH243">
        <f t="shared" si="82"/>
        <v>22.8</v>
      </c>
      <c r="AI243">
        <f t="shared" si="72"/>
        <v>24.5</v>
      </c>
      <c r="AJ243">
        <f t="shared" si="73"/>
        <v>410.6</v>
      </c>
    </row>
    <row r="244" spans="1:36">
      <c r="A244" s="1">
        <f t="shared" si="74"/>
        <v>40144</v>
      </c>
      <c r="B244">
        <f t="shared" si="75"/>
        <v>44</v>
      </c>
      <c r="C244" t="str">
        <f>VLOOKUP(B244,'treatment structure'!$A$2:$I$65,9,FALSE)</f>
        <v>nil</v>
      </c>
      <c r="D244" t="str">
        <f>VLOOKUP(B244,'treatment structure'!$A$2:$I$65,7,FALSE)</f>
        <v>Dash</v>
      </c>
      <c r="E244" t="str">
        <f>VLOOKUP(B244,'treatment structure'!$A$2:$I$65,8,FALSE)</f>
        <v>irr</v>
      </c>
      <c r="F244" t="str">
        <f>VLOOKUP(B244,'treatment structure'!$A$2:$I$65,9,FALSE)</f>
        <v>nil</v>
      </c>
      <c r="G244">
        <f>VLOOKUP(B244,'treatment structure'!$A$2:$I$65,2,FALSE)</f>
        <v>3</v>
      </c>
      <c r="H244">
        <v>1503</v>
      </c>
      <c r="I244">
        <v>7486</v>
      </c>
      <c r="J244">
        <v>21.48</v>
      </c>
      <c r="K244">
        <v>-6.78</v>
      </c>
      <c r="L244">
        <v>538</v>
      </c>
      <c r="M244">
        <v>44</v>
      </c>
      <c r="N244">
        <v>3</v>
      </c>
      <c r="O244">
        <v>9</v>
      </c>
      <c r="P244">
        <v>11</v>
      </c>
      <c r="Q244">
        <v>27</v>
      </c>
      <c r="R244">
        <v>11</v>
      </c>
      <c r="S244">
        <v>43</v>
      </c>
      <c r="T244">
        <v>15.6</v>
      </c>
      <c r="U244">
        <v>26.2</v>
      </c>
      <c r="V244">
        <v>19.399999999999999</v>
      </c>
      <c r="W244">
        <v>25.7</v>
      </c>
      <c r="X244">
        <v>29.9</v>
      </c>
      <c r="Y244">
        <v>23.4</v>
      </c>
      <c r="Z244">
        <v>23.6</v>
      </c>
      <c r="AA244">
        <v>23.8</v>
      </c>
      <c r="AB244">
        <f t="shared" si="76"/>
        <v>15.600000000000001</v>
      </c>
      <c r="AC244">
        <f t="shared" si="77"/>
        <v>26.2</v>
      </c>
      <c r="AD244">
        <f t="shared" si="78"/>
        <v>19.399999999999999</v>
      </c>
      <c r="AE244">
        <f t="shared" si="79"/>
        <v>25.7</v>
      </c>
      <c r="AF244">
        <f t="shared" si="80"/>
        <v>29.9</v>
      </c>
      <c r="AG244">
        <f t="shared" si="81"/>
        <v>23.4</v>
      </c>
      <c r="AH244">
        <f t="shared" si="82"/>
        <v>23.6</v>
      </c>
      <c r="AI244">
        <f t="shared" si="72"/>
        <v>23.8</v>
      </c>
      <c r="AJ244">
        <f t="shared" si="73"/>
        <v>375.2</v>
      </c>
    </row>
    <row r="245" spans="1:36">
      <c r="A245" s="1">
        <f t="shared" si="74"/>
        <v>40144</v>
      </c>
      <c r="B245">
        <f t="shared" si="75"/>
        <v>46</v>
      </c>
      <c r="C245" t="str">
        <f>VLOOKUP(B245,'treatment structure'!$A$2:$I$65,9,FALSE)</f>
        <v>nil</v>
      </c>
      <c r="D245" t="str">
        <f>VLOOKUP(B245,'treatment structure'!$A$2:$I$65,7,FALSE)</f>
        <v>CR125</v>
      </c>
      <c r="E245" t="str">
        <f>VLOOKUP(B245,'treatment structure'!$A$2:$I$65,8,FALSE)</f>
        <v>dry</v>
      </c>
      <c r="F245" t="str">
        <f>VLOOKUP(B245,'treatment structure'!$A$2:$I$65,9,FALSE)</f>
        <v>nil</v>
      </c>
      <c r="G245">
        <f>VLOOKUP(B245,'treatment structure'!$A$2:$I$65,2,FALSE)</f>
        <v>3</v>
      </c>
      <c r="H245">
        <v>1503</v>
      </c>
      <c r="I245">
        <v>7486</v>
      </c>
      <c r="J245">
        <v>21.48</v>
      </c>
      <c r="K245">
        <v>-6.78</v>
      </c>
      <c r="L245">
        <v>537</v>
      </c>
      <c r="M245">
        <v>46</v>
      </c>
      <c r="N245">
        <v>3</v>
      </c>
      <c r="O245">
        <v>9</v>
      </c>
      <c r="P245">
        <v>11</v>
      </c>
      <c r="Q245">
        <v>27</v>
      </c>
      <c r="R245">
        <v>11</v>
      </c>
      <c r="S245">
        <v>41</v>
      </c>
      <c r="T245">
        <v>37</v>
      </c>
      <c r="U245">
        <v>27.2</v>
      </c>
      <c r="V245">
        <v>29</v>
      </c>
      <c r="W245">
        <v>30.6</v>
      </c>
      <c r="X245">
        <v>22</v>
      </c>
      <c r="Y245">
        <v>18.2</v>
      </c>
      <c r="Z245">
        <v>17.899999999999999</v>
      </c>
      <c r="AA245">
        <v>13.1</v>
      </c>
      <c r="AB245">
        <f t="shared" si="76"/>
        <v>37</v>
      </c>
      <c r="AC245">
        <f t="shared" si="77"/>
        <v>27.2</v>
      </c>
      <c r="AD245">
        <f t="shared" si="78"/>
        <v>29</v>
      </c>
      <c r="AE245">
        <f t="shared" si="79"/>
        <v>30.6</v>
      </c>
      <c r="AF245">
        <f t="shared" si="80"/>
        <v>22</v>
      </c>
      <c r="AG245">
        <f t="shared" si="81"/>
        <v>18.2</v>
      </c>
      <c r="AH245">
        <f t="shared" si="82"/>
        <v>17.899999999999999</v>
      </c>
      <c r="AI245">
        <f t="shared" si="72"/>
        <v>13.1</v>
      </c>
      <c r="AJ245">
        <f t="shared" si="73"/>
        <v>390</v>
      </c>
    </row>
    <row r="246" spans="1:36">
      <c r="A246" s="1">
        <f t="shared" si="74"/>
        <v>40144</v>
      </c>
      <c r="B246">
        <f t="shared" si="75"/>
        <v>48</v>
      </c>
      <c r="C246" t="str">
        <f>VLOOKUP(B246,'treatment structure'!$A$2:$I$65,9,FALSE)</f>
        <v>nil</v>
      </c>
      <c r="D246" t="str">
        <f>VLOOKUP(B246,'treatment structure'!$A$2:$I$65,7,FALSE)</f>
        <v>Dash</v>
      </c>
      <c r="E246" t="str">
        <f>VLOOKUP(B246,'treatment structure'!$A$2:$I$65,8,FALSE)</f>
        <v>dry</v>
      </c>
      <c r="F246" t="str">
        <f>VLOOKUP(B246,'treatment structure'!$A$2:$I$65,9,FALSE)</f>
        <v>nil</v>
      </c>
      <c r="G246">
        <f>VLOOKUP(B246,'treatment structure'!$A$2:$I$65,2,FALSE)</f>
        <v>3</v>
      </c>
      <c r="H246">
        <v>1503</v>
      </c>
      <c r="I246">
        <v>7486</v>
      </c>
      <c r="J246">
        <v>21.48</v>
      </c>
      <c r="K246">
        <v>-6.78</v>
      </c>
      <c r="L246">
        <v>536</v>
      </c>
      <c r="M246">
        <v>48</v>
      </c>
      <c r="N246">
        <v>3</v>
      </c>
      <c r="O246">
        <v>9</v>
      </c>
      <c r="P246">
        <v>11</v>
      </c>
      <c r="Q246">
        <v>27</v>
      </c>
      <c r="R246">
        <v>13</v>
      </c>
      <c r="S246">
        <v>11</v>
      </c>
      <c r="T246">
        <v>24.2</v>
      </c>
      <c r="U246">
        <v>26.5</v>
      </c>
      <c r="V246">
        <v>32.4</v>
      </c>
      <c r="W246">
        <v>31.9</v>
      </c>
      <c r="X246">
        <v>17.3</v>
      </c>
      <c r="Y246">
        <v>18.899999999999999</v>
      </c>
      <c r="Z246">
        <v>17.2</v>
      </c>
      <c r="AA246">
        <v>14</v>
      </c>
      <c r="AB246">
        <f t="shared" si="76"/>
        <v>24.2</v>
      </c>
      <c r="AC246">
        <f t="shared" si="77"/>
        <v>26.5</v>
      </c>
      <c r="AD246">
        <f t="shared" si="78"/>
        <v>32.4</v>
      </c>
      <c r="AE246">
        <f t="shared" si="79"/>
        <v>31.9</v>
      </c>
      <c r="AF246">
        <f t="shared" si="80"/>
        <v>17.3</v>
      </c>
      <c r="AG246">
        <f t="shared" si="81"/>
        <v>18.899999999999999</v>
      </c>
      <c r="AH246">
        <f t="shared" si="82"/>
        <v>17.2</v>
      </c>
      <c r="AI246">
        <f t="shared" si="72"/>
        <v>14</v>
      </c>
      <c r="AJ246">
        <f t="shared" si="73"/>
        <v>364.8</v>
      </c>
    </row>
    <row r="247" spans="1:36">
      <c r="A247" s="1">
        <f t="shared" si="74"/>
        <v>40144</v>
      </c>
      <c r="B247">
        <f t="shared" si="75"/>
        <v>50</v>
      </c>
      <c r="C247" t="str">
        <f>VLOOKUP(B247,'treatment structure'!$A$2:$I$65,9,FALSE)</f>
        <v>nil</v>
      </c>
      <c r="D247" t="str">
        <f>VLOOKUP(B247,'treatment structure'!$A$2:$I$65,7,FALSE)</f>
        <v>Sherwood</v>
      </c>
      <c r="E247" t="str">
        <f>VLOOKUP(B247,'treatment structure'!$A$2:$I$65,8,FALSE)</f>
        <v>dry</v>
      </c>
      <c r="F247" t="str">
        <f>VLOOKUP(B247,'treatment structure'!$A$2:$I$65,9,FALSE)</f>
        <v>nil</v>
      </c>
      <c r="G247">
        <f>VLOOKUP(B247,'treatment structure'!$A$2:$I$65,2,FALSE)</f>
        <v>4</v>
      </c>
      <c r="H247">
        <v>1503</v>
      </c>
      <c r="I247">
        <v>7486</v>
      </c>
      <c r="J247">
        <v>21.48</v>
      </c>
      <c r="K247">
        <v>-6.78</v>
      </c>
      <c r="L247">
        <v>535</v>
      </c>
      <c r="M247">
        <v>50</v>
      </c>
      <c r="N247">
        <v>3</v>
      </c>
      <c r="O247">
        <v>9</v>
      </c>
      <c r="P247">
        <v>11</v>
      </c>
      <c r="Q247">
        <v>27</v>
      </c>
      <c r="R247">
        <v>13</v>
      </c>
      <c r="S247">
        <v>10</v>
      </c>
      <c r="T247">
        <v>34.6</v>
      </c>
      <c r="U247">
        <v>25.4</v>
      </c>
      <c r="V247">
        <v>26.2</v>
      </c>
      <c r="W247">
        <v>29.5</v>
      </c>
      <c r="X247">
        <v>22.6</v>
      </c>
      <c r="Y247">
        <v>22.3</v>
      </c>
      <c r="Z247">
        <v>15.8</v>
      </c>
      <c r="AA247">
        <v>11.2</v>
      </c>
      <c r="AB247">
        <f t="shared" si="76"/>
        <v>34.6</v>
      </c>
      <c r="AC247">
        <f t="shared" si="77"/>
        <v>25.4</v>
      </c>
      <c r="AD247">
        <f t="shared" si="78"/>
        <v>26.2</v>
      </c>
      <c r="AE247">
        <f t="shared" si="79"/>
        <v>29.5</v>
      </c>
      <c r="AF247">
        <f t="shared" si="80"/>
        <v>22.6</v>
      </c>
      <c r="AG247">
        <f t="shared" si="81"/>
        <v>22.3</v>
      </c>
      <c r="AH247">
        <f t="shared" si="82"/>
        <v>15.8</v>
      </c>
      <c r="AI247">
        <f t="shared" si="72"/>
        <v>11.2</v>
      </c>
      <c r="AJ247">
        <f t="shared" si="73"/>
        <v>375.20000000000005</v>
      </c>
    </row>
    <row r="248" spans="1:36">
      <c r="A248" s="1">
        <f t="shared" si="74"/>
        <v>40144</v>
      </c>
      <c r="B248">
        <f t="shared" si="75"/>
        <v>52</v>
      </c>
      <c r="C248" t="str">
        <f>VLOOKUP(B248,'treatment structure'!$A$2:$I$65,9,FALSE)</f>
        <v>nil</v>
      </c>
      <c r="D248" t="str">
        <f>VLOOKUP(B248,'treatment structure'!$A$2:$I$65,7,FALSE)</f>
        <v>Dash</v>
      </c>
      <c r="E248" t="str">
        <f>VLOOKUP(B248,'treatment structure'!$A$2:$I$65,8,FALSE)</f>
        <v>irr</v>
      </c>
      <c r="F248" t="str">
        <f>VLOOKUP(B248,'treatment structure'!$A$2:$I$65,9,FALSE)</f>
        <v>nil</v>
      </c>
      <c r="G248">
        <f>VLOOKUP(B248,'treatment structure'!$A$2:$I$65,2,FALSE)</f>
        <v>4</v>
      </c>
      <c r="H248">
        <v>1503</v>
      </c>
      <c r="I248">
        <v>7486</v>
      </c>
      <c r="J248">
        <v>21.48</v>
      </c>
      <c r="K248">
        <v>-6.78</v>
      </c>
      <c r="L248">
        <v>534</v>
      </c>
      <c r="M248">
        <v>52</v>
      </c>
      <c r="N248">
        <v>3</v>
      </c>
      <c r="O248">
        <v>9</v>
      </c>
      <c r="P248">
        <v>11</v>
      </c>
      <c r="Q248">
        <v>27</v>
      </c>
      <c r="R248">
        <v>13</v>
      </c>
      <c r="S248">
        <v>24</v>
      </c>
      <c r="T248">
        <v>19</v>
      </c>
      <c r="U248">
        <v>27.4</v>
      </c>
      <c r="V248">
        <v>29</v>
      </c>
      <c r="W248">
        <v>31.1</v>
      </c>
      <c r="X248">
        <v>22.6</v>
      </c>
      <c r="Y248">
        <v>18.5</v>
      </c>
      <c r="Z248">
        <v>21.2</v>
      </c>
      <c r="AA248">
        <v>25.5</v>
      </c>
      <c r="AB248">
        <f t="shared" si="76"/>
        <v>19</v>
      </c>
      <c r="AC248">
        <f t="shared" si="77"/>
        <v>27.4</v>
      </c>
      <c r="AD248">
        <f t="shared" si="78"/>
        <v>29</v>
      </c>
      <c r="AE248">
        <f t="shared" si="79"/>
        <v>31.1</v>
      </c>
      <c r="AF248">
        <f t="shared" si="80"/>
        <v>22.6</v>
      </c>
      <c r="AG248">
        <f t="shared" si="81"/>
        <v>18.5</v>
      </c>
      <c r="AH248">
        <f t="shared" si="82"/>
        <v>21.2</v>
      </c>
      <c r="AI248">
        <f t="shared" si="72"/>
        <v>25.5</v>
      </c>
      <c r="AJ248">
        <f t="shared" si="73"/>
        <v>388.59999999999997</v>
      </c>
    </row>
    <row r="249" spans="1:36">
      <c r="A249" s="1">
        <f t="shared" si="74"/>
        <v>40144</v>
      </c>
      <c r="B249">
        <f t="shared" si="75"/>
        <v>54</v>
      </c>
      <c r="C249" t="str">
        <f>VLOOKUP(B249,'treatment structure'!$A$2:$I$65,9,FALSE)</f>
        <v>nil</v>
      </c>
      <c r="D249" t="str">
        <f>VLOOKUP(B249,'treatment structure'!$A$2:$I$65,7,FALSE)</f>
        <v>Sherwood</v>
      </c>
      <c r="E249" t="str">
        <f>VLOOKUP(B249,'treatment structure'!$A$2:$I$65,8,FALSE)</f>
        <v>irr</v>
      </c>
      <c r="F249" t="str">
        <f>VLOOKUP(B249,'treatment structure'!$A$2:$I$65,9,FALSE)</f>
        <v>nil</v>
      </c>
      <c r="G249">
        <f>VLOOKUP(B249,'treatment structure'!$A$2:$I$65,2,FALSE)</f>
        <v>4</v>
      </c>
      <c r="H249">
        <v>1503</v>
      </c>
      <c r="I249">
        <v>7486</v>
      </c>
      <c r="J249">
        <v>21.48</v>
      </c>
      <c r="K249">
        <v>-6.78</v>
      </c>
      <c r="L249">
        <v>533</v>
      </c>
      <c r="M249">
        <v>54</v>
      </c>
      <c r="N249">
        <v>3</v>
      </c>
      <c r="O249">
        <v>9</v>
      </c>
      <c r="P249">
        <v>11</v>
      </c>
      <c r="Q249">
        <v>27</v>
      </c>
      <c r="R249">
        <v>13</v>
      </c>
      <c r="S249">
        <v>30</v>
      </c>
      <c r="T249">
        <v>19.3</v>
      </c>
      <c r="U249">
        <v>17.2</v>
      </c>
      <c r="V249">
        <v>26.1</v>
      </c>
      <c r="W249">
        <v>31.8</v>
      </c>
      <c r="X249">
        <v>31</v>
      </c>
      <c r="Y249">
        <v>27.2</v>
      </c>
      <c r="Z249">
        <v>23.3</v>
      </c>
      <c r="AA249">
        <v>34.9</v>
      </c>
      <c r="AB249">
        <f t="shared" si="76"/>
        <v>19.3</v>
      </c>
      <c r="AC249">
        <f t="shared" si="77"/>
        <v>17.2</v>
      </c>
      <c r="AD249">
        <f t="shared" si="78"/>
        <v>26.1</v>
      </c>
      <c r="AE249">
        <f t="shared" si="79"/>
        <v>31.8</v>
      </c>
      <c r="AF249">
        <f t="shared" si="80"/>
        <v>31</v>
      </c>
      <c r="AG249">
        <f t="shared" si="81"/>
        <v>27.2</v>
      </c>
      <c r="AH249">
        <f t="shared" si="82"/>
        <v>23.3</v>
      </c>
      <c r="AI249">
        <f t="shared" si="72"/>
        <v>34.9</v>
      </c>
      <c r="AJ249">
        <f t="shared" si="73"/>
        <v>421.6</v>
      </c>
    </row>
    <row r="250" spans="1:36">
      <c r="A250" s="1">
        <f t="shared" si="74"/>
        <v>40144</v>
      </c>
      <c r="B250">
        <f t="shared" si="75"/>
        <v>55</v>
      </c>
      <c r="C250" t="str">
        <f>VLOOKUP(B250,'treatment structure'!$A$2:$I$65,9,FALSE)</f>
        <v>nil</v>
      </c>
      <c r="D250" t="str">
        <f>VLOOKUP(B250,'treatment structure'!$A$2:$I$65,7,FALSE)</f>
        <v>Omaka</v>
      </c>
      <c r="E250" t="str">
        <f>VLOOKUP(B250,'treatment structure'!$A$2:$I$65,8,FALSE)</f>
        <v>dry</v>
      </c>
      <c r="F250" t="str">
        <f>VLOOKUP(B250,'treatment structure'!$A$2:$I$65,9,FALSE)</f>
        <v>nil</v>
      </c>
      <c r="G250">
        <f>VLOOKUP(B250,'treatment structure'!$A$2:$I$65,2,FALSE)</f>
        <v>4</v>
      </c>
      <c r="H250">
        <v>1503</v>
      </c>
      <c r="I250">
        <v>7486</v>
      </c>
      <c r="J250">
        <v>21.48</v>
      </c>
      <c r="K250">
        <v>-6.78</v>
      </c>
      <c r="L250">
        <v>532</v>
      </c>
      <c r="M250">
        <v>55</v>
      </c>
      <c r="N250">
        <v>3</v>
      </c>
      <c r="O250">
        <v>9</v>
      </c>
      <c r="P250">
        <v>11</v>
      </c>
      <c r="Q250">
        <v>27</v>
      </c>
      <c r="R250">
        <v>13</v>
      </c>
      <c r="S250">
        <v>36</v>
      </c>
      <c r="T250">
        <v>13.6</v>
      </c>
      <c r="U250">
        <v>24</v>
      </c>
      <c r="V250">
        <v>31.6</v>
      </c>
      <c r="W250">
        <v>27.5</v>
      </c>
      <c r="X250">
        <v>29</v>
      </c>
      <c r="Y250">
        <v>20.7</v>
      </c>
      <c r="Z250">
        <v>17.899999999999999</v>
      </c>
      <c r="AA250">
        <v>14.3</v>
      </c>
      <c r="AB250">
        <f t="shared" si="76"/>
        <v>13.6</v>
      </c>
      <c r="AC250">
        <f t="shared" si="77"/>
        <v>24</v>
      </c>
      <c r="AD250">
        <f t="shared" si="78"/>
        <v>31.6</v>
      </c>
      <c r="AE250">
        <f t="shared" si="79"/>
        <v>27.5</v>
      </c>
      <c r="AF250">
        <f t="shared" si="80"/>
        <v>29</v>
      </c>
      <c r="AG250">
        <f t="shared" si="81"/>
        <v>20.7</v>
      </c>
      <c r="AH250">
        <f t="shared" si="82"/>
        <v>17.899999999999999</v>
      </c>
      <c r="AI250">
        <f t="shared" si="72"/>
        <v>14.3</v>
      </c>
      <c r="AJ250">
        <f t="shared" si="73"/>
        <v>357.20000000000005</v>
      </c>
    </row>
    <row r="251" spans="1:36">
      <c r="A251" s="1">
        <f t="shared" si="74"/>
        <v>40144</v>
      </c>
      <c r="B251">
        <f t="shared" si="75"/>
        <v>57</v>
      </c>
      <c r="C251" t="str">
        <f>VLOOKUP(B251,'treatment structure'!$A$2:$I$65,9,FALSE)</f>
        <v>nil</v>
      </c>
      <c r="D251" t="str">
        <f>VLOOKUP(B251,'treatment structure'!$A$2:$I$65,7,FALSE)</f>
        <v>CR125</v>
      </c>
      <c r="E251" t="str">
        <f>VLOOKUP(B251,'treatment structure'!$A$2:$I$65,8,FALSE)</f>
        <v>irr</v>
      </c>
      <c r="F251" t="str">
        <f>VLOOKUP(B251,'treatment structure'!$A$2:$I$65,9,FALSE)</f>
        <v>nil</v>
      </c>
      <c r="G251">
        <f>VLOOKUP(B251,'treatment structure'!$A$2:$I$65,2,FALSE)</f>
        <v>4</v>
      </c>
      <c r="H251">
        <v>1503</v>
      </c>
      <c r="I251">
        <v>7486</v>
      </c>
      <c r="J251">
        <v>21.48</v>
      </c>
      <c r="K251">
        <v>-6.78</v>
      </c>
      <c r="L251">
        <v>531</v>
      </c>
      <c r="M251">
        <v>57</v>
      </c>
      <c r="N251">
        <v>3</v>
      </c>
      <c r="O251">
        <v>9</v>
      </c>
      <c r="P251">
        <v>11</v>
      </c>
      <c r="Q251">
        <v>27</v>
      </c>
      <c r="R251">
        <v>13</v>
      </c>
      <c r="S251">
        <v>42</v>
      </c>
      <c r="T251">
        <v>20.6</v>
      </c>
      <c r="U251">
        <v>14.3</v>
      </c>
      <c r="V251">
        <v>25.2</v>
      </c>
      <c r="W251">
        <v>31</v>
      </c>
      <c r="X251">
        <v>27.1</v>
      </c>
      <c r="Y251">
        <v>22.1</v>
      </c>
      <c r="Z251">
        <v>23.8</v>
      </c>
      <c r="AA251">
        <v>29.8</v>
      </c>
      <c r="AB251">
        <f t="shared" si="76"/>
        <v>20.6</v>
      </c>
      <c r="AC251">
        <f t="shared" si="77"/>
        <v>14.3</v>
      </c>
      <c r="AD251">
        <f t="shared" si="78"/>
        <v>25.2</v>
      </c>
      <c r="AE251">
        <f t="shared" si="79"/>
        <v>31</v>
      </c>
      <c r="AF251">
        <f t="shared" si="80"/>
        <v>27.1</v>
      </c>
      <c r="AG251">
        <f t="shared" si="81"/>
        <v>22.1</v>
      </c>
      <c r="AH251">
        <f t="shared" si="82"/>
        <v>23.8</v>
      </c>
      <c r="AI251">
        <f t="shared" si="72"/>
        <v>29.8</v>
      </c>
      <c r="AJ251">
        <f t="shared" si="73"/>
        <v>387.80000000000007</v>
      </c>
    </row>
    <row r="252" spans="1:36">
      <c r="A252" s="1">
        <f t="shared" si="74"/>
        <v>40144</v>
      </c>
      <c r="B252">
        <f t="shared" si="75"/>
        <v>59</v>
      </c>
      <c r="C252" t="str">
        <f>VLOOKUP(B252,'treatment structure'!$A$2:$I$65,9,FALSE)</f>
        <v>nil</v>
      </c>
      <c r="D252" t="str">
        <f>VLOOKUP(B252,'treatment structure'!$A$2:$I$65,7,FALSE)</f>
        <v>Dash</v>
      </c>
      <c r="E252" t="str">
        <f>VLOOKUP(B252,'treatment structure'!$A$2:$I$65,8,FALSE)</f>
        <v>dry</v>
      </c>
      <c r="F252" t="str">
        <f>VLOOKUP(B252,'treatment structure'!$A$2:$I$65,9,FALSE)</f>
        <v>nil</v>
      </c>
      <c r="G252">
        <f>VLOOKUP(B252,'treatment structure'!$A$2:$I$65,2,FALSE)</f>
        <v>4</v>
      </c>
      <c r="H252">
        <v>1503</v>
      </c>
      <c r="I252">
        <v>7486</v>
      </c>
      <c r="J252">
        <v>21.48</v>
      </c>
      <c r="K252">
        <v>-6.78</v>
      </c>
      <c r="L252">
        <v>530</v>
      </c>
      <c r="M252">
        <v>59</v>
      </c>
      <c r="N252">
        <v>3</v>
      </c>
      <c r="O252">
        <v>9</v>
      </c>
      <c r="P252">
        <v>11</v>
      </c>
      <c r="Q252">
        <v>27</v>
      </c>
      <c r="R252">
        <v>13</v>
      </c>
      <c r="S252">
        <v>41</v>
      </c>
      <c r="T252">
        <v>17.600000000000001</v>
      </c>
      <c r="U252">
        <v>18.100000000000001</v>
      </c>
      <c r="V252">
        <v>25.9</v>
      </c>
      <c r="W252">
        <v>31.8</v>
      </c>
      <c r="X252">
        <v>30.8</v>
      </c>
      <c r="Y252">
        <v>19.100000000000001</v>
      </c>
      <c r="Z252">
        <v>15.7</v>
      </c>
      <c r="AA252">
        <v>13.3</v>
      </c>
      <c r="AB252">
        <f t="shared" si="76"/>
        <v>17.600000000000001</v>
      </c>
      <c r="AC252">
        <f t="shared" si="77"/>
        <v>18.100000000000001</v>
      </c>
      <c r="AD252">
        <f t="shared" si="78"/>
        <v>25.9</v>
      </c>
      <c r="AE252">
        <f t="shared" si="79"/>
        <v>31.8</v>
      </c>
      <c r="AF252">
        <f t="shared" si="80"/>
        <v>30.8</v>
      </c>
      <c r="AG252">
        <f t="shared" si="81"/>
        <v>19.100000000000001</v>
      </c>
      <c r="AH252">
        <f t="shared" si="82"/>
        <v>15.7</v>
      </c>
      <c r="AI252">
        <f t="shared" si="72"/>
        <v>13.3</v>
      </c>
      <c r="AJ252">
        <f t="shared" si="73"/>
        <v>344.6</v>
      </c>
    </row>
    <row r="253" spans="1:36">
      <c r="A253" s="1">
        <f t="shared" si="74"/>
        <v>40144</v>
      </c>
      <c r="B253">
        <f t="shared" si="75"/>
        <v>62</v>
      </c>
      <c r="C253" t="str">
        <f>VLOOKUP(B253,'treatment structure'!$A$2:$I$65,9,FALSE)</f>
        <v>nil</v>
      </c>
      <c r="D253" t="str">
        <f>VLOOKUP(B253,'treatment structure'!$A$2:$I$65,7,FALSE)</f>
        <v>CR125</v>
      </c>
      <c r="E253" t="str">
        <f>VLOOKUP(B253,'treatment structure'!$A$2:$I$65,8,FALSE)</f>
        <v>dry</v>
      </c>
      <c r="F253" t="str">
        <f>VLOOKUP(B253,'treatment structure'!$A$2:$I$65,9,FALSE)</f>
        <v>nil</v>
      </c>
      <c r="G253">
        <f>VLOOKUP(B253,'treatment structure'!$A$2:$I$65,2,FALSE)</f>
        <v>4</v>
      </c>
      <c r="H253">
        <v>1503</v>
      </c>
      <c r="I253">
        <v>7486</v>
      </c>
      <c r="J253">
        <v>21.48</v>
      </c>
      <c r="K253">
        <v>-6.78</v>
      </c>
      <c r="L253">
        <v>529</v>
      </c>
      <c r="M253">
        <v>62</v>
      </c>
      <c r="N253">
        <v>3</v>
      </c>
      <c r="O253">
        <v>9</v>
      </c>
      <c r="P253">
        <v>11</v>
      </c>
      <c r="Q253">
        <v>27</v>
      </c>
      <c r="R253">
        <v>13</v>
      </c>
      <c r="S253">
        <v>55</v>
      </c>
      <c r="T253">
        <v>12.7</v>
      </c>
      <c r="U253">
        <v>30.4</v>
      </c>
      <c r="V253">
        <v>28</v>
      </c>
      <c r="W253">
        <v>29.5</v>
      </c>
      <c r="X253">
        <v>22.6</v>
      </c>
      <c r="Y253">
        <v>15.8</v>
      </c>
      <c r="Z253">
        <v>16.3</v>
      </c>
      <c r="AA253">
        <v>11.7</v>
      </c>
      <c r="AB253">
        <f t="shared" si="76"/>
        <v>12.7</v>
      </c>
      <c r="AC253">
        <f t="shared" si="77"/>
        <v>30.4</v>
      </c>
      <c r="AD253">
        <f t="shared" si="78"/>
        <v>28</v>
      </c>
      <c r="AE253">
        <f t="shared" si="79"/>
        <v>29.5</v>
      </c>
      <c r="AF253">
        <f t="shared" si="80"/>
        <v>22.6</v>
      </c>
      <c r="AG253">
        <f t="shared" si="81"/>
        <v>15.8</v>
      </c>
      <c r="AH253">
        <f t="shared" si="82"/>
        <v>16.3</v>
      </c>
      <c r="AI253">
        <f t="shared" si="72"/>
        <v>11.7</v>
      </c>
      <c r="AJ253">
        <f t="shared" si="73"/>
        <v>334</v>
      </c>
    </row>
    <row r="254" spans="1:36">
      <c r="A254" s="1">
        <f t="shared" si="74"/>
        <v>40144</v>
      </c>
      <c r="B254">
        <f t="shared" si="75"/>
        <v>64</v>
      </c>
      <c r="C254" t="str">
        <f>VLOOKUP(B254,'treatment structure'!$A$2:$I$65,9,FALSE)</f>
        <v>nil</v>
      </c>
      <c r="D254" t="str">
        <f>VLOOKUP(B254,'treatment structure'!$A$2:$I$65,7,FALSE)</f>
        <v>Omaka</v>
      </c>
      <c r="E254" t="str">
        <f>VLOOKUP(B254,'treatment structure'!$A$2:$I$65,8,FALSE)</f>
        <v>irr</v>
      </c>
      <c r="F254" t="str">
        <f>VLOOKUP(B254,'treatment structure'!$A$2:$I$65,9,FALSE)</f>
        <v>nil</v>
      </c>
      <c r="G254">
        <f>VLOOKUP(B254,'treatment structure'!$A$2:$I$65,2,FALSE)</f>
        <v>4</v>
      </c>
      <c r="H254">
        <v>1503</v>
      </c>
      <c r="I254">
        <v>7486</v>
      </c>
      <c r="J254">
        <v>21.48</v>
      </c>
      <c r="K254">
        <v>-6.78</v>
      </c>
      <c r="L254">
        <v>528</v>
      </c>
      <c r="M254">
        <v>64</v>
      </c>
      <c r="N254">
        <v>3</v>
      </c>
      <c r="O254">
        <v>9</v>
      </c>
      <c r="P254">
        <v>11</v>
      </c>
      <c r="Q254">
        <v>27</v>
      </c>
      <c r="R254">
        <v>14</v>
      </c>
      <c r="S254">
        <v>2</v>
      </c>
      <c r="T254">
        <v>22.4</v>
      </c>
      <c r="U254">
        <v>24.4</v>
      </c>
      <c r="V254">
        <v>31.6</v>
      </c>
      <c r="W254">
        <v>33.1</v>
      </c>
      <c r="X254">
        <v>26.5</v>
      </c>
      <c r="Y254">
        <v>17.399999999999999</v>
      </c>
      <c r="Z254">
        <v>22.8</v>
      </c>
      <c r="AA254">
        <v>21.8</v>
      </c>
      <c r="AB254">
        <f t="shared" si="76"/>
        <v>22.4</v>
      </c>
      <c r="AC254">
        <f t="shared" si="77"/>
        <v>24.4</v>
      </c>
      <c r="AD254">
        <f t="shared" si="78"/>
        <v>31.6</v>
      </c>
      <c r="AE254">
        <f t="shared" si="79"/>
        <v>33.1</v>
      </c>
      <c r="AF254">
        <f t="shared" si="80"/>
        <v>26.5</v>
      </c>
      <c r="AG254">
        <f t="shared" si="81"/>
        <v>17.399999999999999</v>
      </c>
      <c r="AH254">
        <f t="shared" si="82"/>
        <v>22.8</v>
      </c>
      <c r="AI254">
        <f t="shared" si="72"/>
        <v>21.8</v>
      </c>
      <c r="AJ254">
        <f t="shared" si="73"/>
        <v>400.00000000000006</v>
      </c>
    </row>
    <row r="255" spans="1:36">
      <c r="A255" s="1">
        <f t="shared" ref="A255:A294" si="83">DATE(2000+O255,P255,Q255)</f>
        <v>40151</v>
      </c>
      <c r="B255">
        <f t="shared" ref="B255:B294" si="84">M255</f>
        <v>1</v>
      </c>
      <c r="C255" t="str">
        <f>VLOOKUP(B255,'treatment structure'!$A$2:$I$65,9,FALSE)</f>
        <v>150N</v>
      </c>
      <c r="D255" t="str">
        <f>VLOOKUP(B255,'treatment structure'!$A$2:$I$65,7,FALSE)</f>
        <v>Sherwood</v>
      </c>
      <c r="E255" t="str">
        <f>VLOOKUP(B255,'treatment structure'!$A$2:$I$65,8,FALSE)</f>
        <v>dry</v>
      </c>
      <c r="F255" t="str">
        <f>VLOOKUP(B255,'treatment structure'!$A$2:$I$65,9,FALSE)</f>
        <v>150N</v>
      </c>
      <c r="G255">
        <f>VLOOKUP(B255,'treatment structure'!$A$2:$I$65,2,FALSE)</f>
        <v>1</v>
      </c>
      <c r="H255">
        <v>1503</v>
      </c>
      <c r="I255">
        <v>7486</v>
      </c>
      <c r="J255">
        <v>21.48</v>
      </c>
      <c r="K255">
        <v>-6.78</v>
      </c>
      <c r="L255">
        <v>560</v>
      </c>
      <c r="M255">
        <v>1</v>
      </c>
      <c r="N255">
        <v>3</v>
      </c>
      <c r="O255">
        <v>9</v>
      </c>
      <c r="P255">
        <v>12</v>
      </c>
      <c r="Q255">
        <v>4</v>
      </c>
      <c r="R255">
        <v>6</v>
      </c>
      <c r="S255">
        <v>55</v>
      </c>
      <c r="T255">
        <v>24.8</v>
      </c>
      <c r="U255">
        <v>27.4</v>
      </c>
      <c r="V255">
        <v>28.5</v>
      </c>
      <c r="W255">
        <v>18.3</v>
      </c>
      <c r="X255">
        <v>18.600000000000001</v>
      </c>
      <c r="Y255">
        <v>21.9</v>
      </c>
      <c r="Z255">
        <v>18.399999999999999</v>
      </c>
      <c r="AA255">
        <v>17.8</v>
      </c>
      <c r="AB255">
        <f t="shared" si="76"/>
        <v>24.8</v>
      </c>
      <c r="AC255">
        <f t="shared" si="77"/>
        <v>27.4</v>
      </c>
      <c r="AD255">
        <f t="shared" si="78"/>
        <v>28.5</v>
      </c>
      <c r="AE255">
        <f t="shared" si="79"/>
        <v>18.3</v>
      </c>
      <c r="AF255">
        <f t="shared" si="80"/>
        <v>18.600000000000001</v>
      </c>
      <c r="AG255">
        <f t="shared" si="81"/>
        <v>21.9</v>
      </c>
      <c r="AH255">
        <f t="shared" si="82"/>
        <v>18.399999999999999</v>
      </c>
      <c r="AI255">
        <f t="shared" si="72"/>
        <v>17.8</v>
      </c>
      <c r="AJ255">
        <f t="shared" si="73"/>
        <v>351.40000000000003</v>
      </c>
    </row>
    <row r="256" spans="1:36">
      <c r="A256" s="1">
        <f t="shared" si="83"/>
        <v>40151</v>
      </c>
      <c r="B256">
        <f t="shared" si="84"/>
        <v>2</v>
      </c>
      <c r="C256" t="str">
        <f>VLOOKUP(B256,'treatment structure'!$A$2:$I$65,9,FALSE)</f>
        <v>nil</v>
      </c>
      <c r="D256" t="str">
        <f>VLOOKUP(B256,'treatment structure'!$A$2:$I$65,7,FALSE)</f>
        <v>Sherwood</v>
      </c>
      <c r="E256" t="str">
        <f>VLOOKUP(B256,'treatment structure'!$A$2:$I$65,8,FALSE)</f>
        <v>dry</v>
      </c>
      <c r="F256" t="str">
        <f>VLOOKUP(B256,'treatment structure'!$A$2:$I$65,9,FALSE)</f>
        <v>nil</v>
      </c>
      <c r="G256">
        <f>VLOOKUP(B256,'treatment structure'!$A$2:$I$65,2,FALSE)</f>
        <v>1</v>
      </c>
      <c r="H256">
        <v>1503</v>
      </c>
      <c r="I256">
        <v>7486</v>
      </c>
      <c r="J256">
        <v>21.48</v>
      </c>
      <c r="K256">
        <v>-6.78</v>
      </c>
      <c r="L256">
        <v>559</v>
      </c>
      <c r="M256">
        <v>2</v>
      </c>
      <c r="N256">
        <v>3</v>
      </c>
      <c r="O256">
        <v>9</v>
      </c>
      <c r="P256">
        <v>12</v>
      </c>
      <c r="Q256">
        <v>4</v>
      </c>
      <c r="R256">
        <v>7</v>
      </c>
      <c r="S256">
        <v>0</v>
      </c>
      <c r="T256">
        <v>32.799999999999997</v>
      </c>
      <c r="U256">
        <v>32.700000000000003</v>
      </c>
      <c r="V256">
        <v>30.5</v>
      </c>
      <c r="W256">
        <v>28.6</v>
      </c>
      <c r="X256">
        <v>23.7</v>
      </c>
      <c r="Y256">
        <v>19.2</v>
      </c>
      <c r="Z256">
        <v>18</v>
      </c>
      <c r="AA256">
        <v>21.6</v>
      </c>
      <c r="AB256">
        <f t="shared" si="76"/>
        <v>32.799999999999997</v>
      </c>
      <c r="AC256">
        <f t="shared" si="77"/>
        <v>32.700000000000003</v>
      </c>
      <c r="AD256">
        <f t="shared" si="78"/>
        <v>30.5</v>
      </c>
      <c r="AE256">
        <f t="shared" si="79"/>
        <v>28.6</v>
      </c>
      <c r="AF256">
        <f t="shared" si="80"/>
        <v>23.7</v>
      </c>
      <c r="AG256">
        <f t="shared" si="81"/>
        <v>19.2</v>
      </c>
      <c r="AH256">
        <f t="shared" si="82"/>
        <v>18</v>
      </c>
      <c r="AI256">
        <f t="shared" si="72"/>
        <v>21.6</v>
      </c>
      <c r="AJ256">
        <f t="shared" si="73"/>
        <v>414.19999999999993</v>
      </c>
    </row>
    <row r="257" spans="1:36">
      <c r="A257" s="1">
        <f t="shared" si="83"/>
        <v>40151</v>
      </c>
      <c r="B257">
        <f t="shared" si="84"/>
        <v>3</v>
      </c>
      <c r="C257" t="str">
        <f>VLOOKUP(B257,'treatment structure'!$A$2:$I$65,9,FALSE)</f>
        <v>nil</v>
      </c>
      <c r="D257" t="str">
        <f>VLOOKUP(B257,'treatment structure'!$A$2:$I$65,7,FALSE)</f>
        <v>Sherwood</v>
      </c>
      <c r="E257" t="str">
        <f>VLOOKUP(B257,'treatment structure'!$A$2:$I$65,8,FALSE)</f>
        <v>irr</v>
      </c>
      <c r="F257" t="str">
        <f>VLOOKUP(B257,'treatment structure'!$A$2:$I$65,9,FALSE)</f>
        <v>nil</v>
      </c>
      <c r="G257">
        <f>VLOOKUP(B257,'treatment structure'!$A$2:$I$65,2,FALSE)</f>
        <v>1</v>
      </c>
      <c r="H257">
        <v>1503</v>
      </c>
      <c r="I257">
        <v>7486</v>
      </c>
      <c r="J257">
        <v>21.48</v>
      </c>
      <c r="K257">
        <v>-6.78</v>
      </c>
      <c r="L257">
        <v>558</v>
      </c>
      <c r="M257">
        <v>3</v>
      </c>
      <c r="N257">
        <v>3</v>
      </c>
      <c r="O257">
        <v>9</v>
      </c>
      <c r="P257">
        <v>12</v>
      </c>
      <c r="Q257">
        <v>4</v>
      </c>
      <c r="R257">
        <v>7</v>
      </c>
      <c r="S257">
        <v>6</v>
      </c>
      <c r="T257">
        <v>18.399999999999999</v>
      </c>
      <c r="U257">
        <v>18.8</v>
      </c>
      <c r="V257">
        <v>13.4</v>
      </c>
      <c r="W257">
        <v>16.8</v>
      </c>
      <c r="X257">
        <v>22.3</v>
      </c>
      <c r="Y257">
        <v>27</v>
      </c>
      <c r="Z257">
        <v>25.6</v>
      </c>
      <c r="AA257">
        <v>36.4</v>
      </c>
      <c r="AB257">
        <f t="shared" si="76"/>
        <v>18.399999999999999</v>
      </c>
      <c r="AC257">
        <f t="shared" si="77"/>
        <v>18.8</v>
      </c>
      <c r="AD257">
        <f t="shared" si="78"/>
        <v>13.4</v>
      </c>
      <c r="AE257">
        <f t="shared" si="79"/>
        <v>16.8</v>
      </c>
      <c r="AF257">
        <f t="shared" si="80"/>
        <v>22.3</v>
      </c>
      <c r="AG257">
        <f t="shared" si="81"/>
        <v>27</v>
      </c>
      <c r="AH257">
        <f t="shared" si="82"/>
        <v>25.6</v>
      </c>
      <c r="AI257">
        <f t="shared" si="72"/>
        <v>36.4</v>
      </c>
      <c r="AJ257">
        <f t="shared" si="73"/>
        <v>357.40000000000003</v>
      </c>
    </row>
    <row r="258" spans="1:36">
      <c r="A258" s="1">
        <f t="shared" si="83"/>
        <v>40151</v>
      </c>
      <c r="B258">
        <f t="shared" si="84"/>
        <v>4</v>
      </c>
      <c r="C258" t="str">
        <f>VLOOKUP(B258,'treatment structure'!$A$2:$I$65,9,FALSE)</f>
        <v>150N</v>
      </c>
      <c r="D258" t="str">
        <f>VLOOKUP(B258,'treatment structure'!$A$2:$I$65,7,FALSE)</f>
        <v>Sherwood</v>
      </c>
      <c r="E258" t="str">
        <f>VLOOKUP(B258,'treatment structure'!$A$2:$I$65,8,FALSE)</f>
        <v>irr</v>
      </c>
      <c r="F258" t="str">
        <f>VLOOKUP(B258,'treatment structure'!$A$2:$I$65,9,FALSE)</f>
        <v>150N</v>
      </c>
      <c r="G258">
        <f>VLOOKUP(B258,'treatment structure'!$A$2:$I$65,2,FALSE)</f>
        <v>1</v>
      </c>
      <c r="H258">
        <v>1503</v>
      </c>
      <c r="I258">
        <v>7486</v>
      </c>
      <c r="J258">
        <v>21.48</v>
      </c>
      <c r="K258">
        <v>-6.78</v>
      </c>
      <c r="L258">
        <v>557</v>
      </c>
      <c r="M258">
        <v>4</v>
      </c>
      <c r="N258">
        <v>3</v>
      </c>
      <c r="O258">
        <v>9</v>
      </c>
      <c r="P258">
        <v>12</v>
      </c>
      <c r="Q258">
        <v>4</v>
      </c>
      <c r="R258">
        <v>7</v>
      </c>
      <c r="S258">
        <v>11</v>
      </c>
      <c r="T258">
        <v>13.9</v>
      </c>
      <c r="U258">
        <v>10.3</v>
      </c>
      <c r="V258">
        <v>23.2</v>
      </c>
      <c r="W258">
        <v>24.3</v>
      </c>
      <c r="X258">
        <v>25.7</v>
      </c>
      <c r="Y258">
        <v>20.2</v>
      </c>
      <c r="Z258">
        <v>23.7</v>
      </c>
      <c r="AA258">
        <v>31.9</v>
      </c>
      <c r="AB258">
        <f t="shared" si="76"/>
        <v>13.9</v>
      </c>
      <c r="AC258">
        <f t="shared" si="77"/>
        <v>10.3</v>
      </c>
      <c r="AD258">
        <f t="shared" si="78"/>
        <v>23.2</v>
      </c>
      <c r="AE258">
        <f t="shared" si="79"/>
        <v>24.3</v>
      </c>
      <c r="AF258">
        <f t="shared" si="80"/>
        <v>25.7</v>
      </c>
      <c r="AG258">
        <f t="shared" si="81"/>
        <v>20.2</v>
      </c>
      <c r="AH258">
        <f t="shared" si="82"/>
        <v>23.7</v>
      </c>
      <c r="AI258">
        <f t="shared" si="72"/>
        <v>31.9</v>
      </c>
      <c r="AJ258">
        <f t="shared" si="73"/>
        <v>346.40000000000003</v>
      </c>
    </row>
    <row r="259" spans="1:36">
      <c r="A259" s="1">
        <f t="shared" si="83"/>
        <v>40151</v>
      </c>
      <c r="B259">
        <f t="shared" si="84"/>
        <v>5</v>
      </c>
      <c r="C259" t="str">
        <f>VLOOKUP(B259,'treatment structure'!$A$2:$I$65,9,FALSE)</f>
        <v>nil</v>
      </c>
      <c r="D259" t="str">
        <f>VLOOKUP(B259,'treatment structure'!$A$2:$I$65,7,FALSE)</f>
        <v>Dash</v>
      </c>
      <c r="E259" t="str">
        <f>VLOOKUP(B259,'treatment structure'!$A$2:$I$65,8,FALSE)</f>
        <v>dry</v>
      </c>
      <c r="F259" t="str">
        <f>VLOOKUP(B259,'treatment structure'!$A$2:$I$65,9,FALSE)</f>
        <v>nil</v>
      </c>
      <c r="G259">
        <f>VLOOKUP(B259,'treatment structure'!$A$2:$I$65,2,FALSE)</f>
        <v>1</v>
      </c>
      <c r="H259">
        <v>1503</v>
      </c>
      <c r="I259">
        <v>7486</v>
      </c>
      <c r="J259">
        <v>21.48</v>
      </c>
      <c r="K259">
        <v>-6.78</v>
      </c>
      <c r="L259">
        <v>556</v>
      </c>
      <c r="M259">
        <v>5</v>
      </c>
      <c r="N259">
        <v>3</v>
      </c>
      <c r="O259">
        <v>9</v>
      </c>
      <c r="P259">
        <v>12</v>
      </c>
      <c r="Q259">
        <v>4</v>
      </c>
      <c r="R259">
        <v>7</v>
      </c>
      <c r="S259">
        <v>17</v>
      </c>
      <c r="T259">
        <v>16.899999999999999</v>
      </c>
      <c r="U259">
        <v>11.1</v>
      </c>
      <c r="V259">
        <v>26.3</v>
      </c>
      <c r="W259">
        <v>25.6</v>
      </c>
      <c r="X259">
        <v>21.7</v>
      </c>
      <c r="Y259">
        <v>24.8</v>
      </c>
      <c r="Z259">
        <v>17.7</v>
      </c>
      <c r="AA259">
        <v>26.1</v>
      </c>
      <c r="AB259">
        <f t="shared" si="76"/>
        <v>16.899999999999999</v>
      </c>
      <c r="AC259">
        <f t="shared" si="77"/>
        <v>11.1</v>
      </c>
      <c r="AD259">
        <f t="shared" si="78"/>
        <v>26.3</v>
      </c>
      <c r="AE259">
        <f t="shared" si="79"/>
        <v>25.6</v>
      </c>
      <c r="AF259">
        <f t="shared" si="80"/>
        <v>21.7</v>
      </c>
      <c r="AG259">
        <f t="shared" si="81"/>
        <v>24.8</v>
      </c>
      <c r="AH259">
        <f t="shared" si="82"/>
        <v>17.7</v>
      </c>
      <c r="AI259">
        <f t="shared" ref="AI259:AI318" si="85">AA259</f>
        <v>26.1</v>
      </c>
      <c r="AJ259">
        <f t="shared" ref="AJ259:AJ318" si="86">IF(AI259="","",SUM(AB259:AI259)*2)</f>
        <v>340.4</v>
      </c>
    </row>
    <row r="260" spans="1:36">
      <c r="A260" s="1">
        <f t="shared" si="83"/>
        <v>40151</v>
      </c>
      <c r="B260">
        <f t="shared" si="84"/>
        <v>6</v>
      </c>
      <c r="C260" t="str">
        <f>VLOOKUP(B260,'treatment structure'!$A$2:$I$65,9,FALSE)</f>
        <v>150N</v>
      </c>
      <c r="D260" t="str">
        <f>VLOOKUP(B260,'treatment structure'!$A$2:$I$65,7,FALSE)</f>
        <v>Dash</v>
      </c>
      <c r="E260" t="str">
        <f>VLOOKUP(B260,'treatment structure'!$A$2:$I$65,8,FALSE)</f>
        <v>dry</v>
      </c>
      <c r="F260" t="str">
        <f>VLOOKUP(B260,'treatment structure'!$A$2:$I$65,9,FALSE)</f>
        <v>150N</v>
      </c>
      <c r="G260">
        <f>VLOOKUP(B260,'treatment structure'!$A$2:$I$65,2,FALSE)</f>
        <v>1</v>
      </c>
      <c r="H260">
        <v>1503</v>
      </c>
      <c r="I260">
        <v>7486</v>
      </c>
      <c r="J260">
        <v>21.48</v>
      </c>
      <c r="K260">
        <v>-6.78</v>
      </c>
      <c r="L260">
        <v>555</v>
      </c>
      <c r="M260">
        <v>6</v>
      </c>
      <c r="N260">
        <v>3</v>
      </c>
      <c r="O260">
        <v>9</v>
      </c>
      <c r="P260">
        <v>12</v>
      </c>
      <c r="Q260">
        <v>4</v>
      </c>
      <c r="R260">
        <v>7</v>
      </c>
      <c r="S260">
        <v>22</v>
      </c>
      <c r="T260">
        <v>15.6</v>
      </c>
      <c r="U260">
        <v>34.4</v>
      </c>
      <c r="V260">
        <v>31.2</v>
      </c>
      <c r="W260">
        <v>29.1</v>
      </c>
      <c r="X260">
        <v>28.9</v>
      </c>
      <c r="Y260">
        <v>15.5</v>
      </c>
      <c r="Z260">
        <v>16.7</v>
      </c>
      <c r="AA260">
        <v>20.2</v>
      </c>
      <c r="AB260">
        <f t="shared" si="76"/>
        <v>15.600000000000001</v>
      </c>
      <c r="AC260">
        <f t="shared" si="77"/>
        <v>34.4</v>
      </c>
      <c r="AD260">
        <f t="shared" si="78"/>
        <v>31.2</v>
      </c>
      <c r="AE260">
        <f t="shared" si="79"/>
        <v>29.1</v>
      </c>
      <c r="AF260">
        <f t="shared" si="80"/>
        <v>28.9</v>
      </c>
      <c r="AG260">
        <f t="shared" si="81"/>
        <v>15.5</v>
      </c>
      <c r="AH260">
        <f t="shared" si="82"/>
        <v>16.7</v>
      </c>
      <c r="AI260">
        <f t="shared" si="85"/>
        <v>20.2</v>
      </c>
      <c r="AJ260">
        <f t="shared" si="86"/>
        <v>383.2</v>
      </c>
    </row>
    <row r="261" spans="1:36">
      <c r="A261" s="1">
        <f t="shared" si="83"/>
        <v>40151</v>
      </c>
      <c r="B261">
        <f t="shared" si="84"/>
        <v>7</v>
      </c>
      <c r="C261" t="str">
        <f>VLOOKUP(B261,'treatment structure'!$A$2:$I$65,9,FALSE)</f>
        <v>150N</v>
      </c>
      <c r="D261" t="str">
        <f>VLOOKUP(B261,'treatment structure'!$A$2:$I$65,7,FALSE)</f>
        <v>Dash</v>
      </c>
      <c r="E261" t="str">
        <f>VLOOKUP(B261,'treatment structure'!$A$2:$I$65,8,FALSE)</f>
        <v>irr</v>
      </c>
      <c r="F261" t="str">
        <f>VLOOKUP(B261,'treatment structure'!$A$2:$I$65,9,FALSE)</f>
        <v>150N</v>
      </c>
      <c r="G261">
        <f>VLOOKUP(B261,'treatment structure'!$A$2:$I$65,2,FALSE)</f>
        <v>1</v>
      </c>
      <c r="H261">
        <v>1503</v>
      </c>
      <c r="I261">
        <v>7486</v>
      </c>
      <c r="J261">
        <v>21.48</v>
      </c>
      <c r="K261">
        <v>-6.78</v>
      </c>
      <c r="L261">
        <v>554</v>
      </c>
      <c r="M261">
        <v>7</v>
      </c>
      <c r="N261">
        <v>3</v>
      </c>
      <c r="O261">
        <v>9</v>
      </c>
      <c r="P261">
        <v>12</v>
      </c>
      <c r="Q261">
        <v>4</v>
      </c>
      <c r="R261">
        <v>7</v>
      </c>
      <c r="S261">
        <v>27</v>
      </c>
      <c r="T261">
        <v>25.4</v>
      </c>
      <c r="U261">
        <v>30.8</v>
      </c>
      <c r="V261">
        <v>32.5</v>
      </c>
      <c r="W261">
        <v>34.1</v>
      </c>
      <c r="X261">
        <v>28.3</v>
      </c>
      <c r="Y261">
        <v>29.1</v>
      </c>
      <c r="Z261">
        <v>23.7</v>
      </c>
      <c r="AA261">
        <v>30.4</v>
      </c>
      <c r="AB261">
        <f t="shared" si="76"/>
        <v>25.4</v>
      </c>
      <c r="AC261">
        <f t="shared" si="77"/>
        <v>30.8</v>
      </c>
      <c r="AD261">
        <f t="shared" si="78"/>
        <v>32.5</v>
      </c>
      <c r="AE261">
        <f t="shared" si="79"/>
        <v>34.1</v>
      </c>
      <c r="AF261">
        <f t="shared" si="80"/>
        <v>28.3</v>
      </c>
      <c r="AG261">
        <f t="shared" si="81"/>
        <v>29.1</v>
      </c>
      <c r="AH261">
        <f t="shared" si="82"/>
        <v>23.7</v>
      </c>
      <c r="AI261">
        <f t="shared" si="85"/>
        <v>30.4</v>
      </c>
      <c r="AJ261">
        <f t="shared" si="86"/>
        <v>468.6</v>
      </c>
    </row>
    <row r="262" spans="1:36">
      <c r="A262" s="1">
        <f t="shared" si="83"/>
        <v>40151</v>
      </c>
      <c r="B262">
        <f t="shared" si="84"/>
        <v>8</v>
      </c>
      <c r="C262" t="str">
        <f>VLOOKUP(B262,'treatment structure'!$A$2:$I$65,9,FALSE)</f>
        <v>nil</v>
      </c>
      <c r="D262" t="str">
        <f>VLOOKUP(B262,'treatment structure'!$A$2:$I$65,7,FALSE)</f>
        <v>Dash</v>
      </c>
      <c r="E262" t="str">
        <f>VLOOKUP(B262,'treatment structure'!$A$2:$I$65,8,FALSE)</f>
        <v>irr</v>
      </c>
      <c r="F262" t="str">
        <f>VLOOKUP(B262,'treatment structure'!$A$2:$I$65,9,FALSE)</f>
        <v>nil</v>
      </c>
      <c r="G262">
        <f>VLOOKUP(B262,'treatment structure'!$A$2:$I$65,2,FALSE)</f>
        <v>1</v>
      </c>
      <c r="H262">
        <v>1503</v>
      </c>
      <c r="I262">
        <v>7486</v>
      </c>
      <c r="J262">
        <v>21.48</v>
      </c>
      <c r="K262">
        <v>-6.78</v>
      </c>
      <c r="L262">
        <v>553</v>
      </c>
      <c r="M262">
        <v>8</v>
      </c>
      <c r="N262">
        <v>3</v>
      </c>
      <c r="O262">
        <v>9</v>
      </c>
      <c r="P262">
        <v>12</v>
      </c>
      <c r="Q262">
        <v>4</v>
      </c>
      <c r="R262">
        <v>7</v>
      </c>
      <c r="S262">
        <v>33</v>
      </c>
      <c r="T262">
        <v>22</v>
      </c>
      <c r="U262">
        <v>23.4</v>
      </c>
      <c r="V262">
        <v>29.7</v>
      </c>
      <c r="W262">
        <v>31.6</v>
      </c>
      <c r="X262">
        <v>29.3</v>
      </c>
      <c r="Y262">
        <v>29.5</v>
      </c>
      <c r="Z262">
        <v>27.5</v>
      </c>
      <c r="AA262">
        <v>36.9</v>
      </c>
      <c r="AB262">
        <f t="shared" si="76"/>
        <v>22</v>
      </c>
      <c r="AC262">
        <f t="shared" si="77"/>
        <v>23.4</v>
      </c>
      <c r="AD262">
        <f t="shared" si="78"/>
        <v>29.7</v>
      </c>
      <c r="AE262">
        <f t="shared" si="79"/>
        <v>31.6</v>
      </c>
      <c r="AF262">
        <f t="shared" si="80"/>
        <v>29.3</v>
      </c>
      <c r="AG262">
        <f t="shared" si="81"/>
        <v>29.5</v>
      </c>
      <c r="AH262">
        <f t="shared" si="82"/>
        <v>27.5</v>
      </c>
      <c r="AI262">
        <f t="shared" si="85"/>
        <v>36.9</v>
      </c>
      <c r="AJ262">
        <f t="shared" si="86"/>
        <v>459.8</v>
      </c>
    </row>
    <row r="263" spans="1:36">
      <c r="A263" s="1">
        <f t="shared" si="83"/>
        <v>40151</v>
      </c>
      <c r="B263">
        <f t="shared" si="84"/>
        <v>9</v>
      </c>
      <c r="C263" t="str">
        <f>VLOOKUP(B263,'treatment structure'!$A$2:$I$65,9,FALSE)</f>
        <v>150N</v>
      </c>
      <c r="D263" t="str">
        <f>VLOOKUP(B263,'treatment structure'!$A$2:$I$65,7,FALSE)</f>
        <v>Omaka</v>
      </c>
      <c r="E263" t="str">
        <f>VLOOKUP(B263,'treatment structure'!$A$2:$I$65,8,FALSE)</f>
        <v>dry</v>
      </c>
      <c r="F263" t="str">
        <f>VLOOKUP(B263,'treatment structure'!$A$2:$I$65,9,FALSE)</f>
        <v>150N</v>
      </c>
      <c r="G263">
        <f>VLOOKUP(B263,'treatment structure'!$A$2:$I$65,2,FALSE)</f>
        <v>1</v>
      </c>
      <c r="H263">
        <v>1503</v>
      </c>
      <c r="I263">
        <v>7486</v>
      </c>
      <c r="J263">
        <v>21.48</v>
      </c>
      <c r="K263">
        <v>-6.78</v>
      </c>
      <c r="L263">
        <v>552</v>
      </c>
      <c r="M263">
        <v>9</v>
      </c>
      <c r="N263">
        <v>3</v>
      </c>
      <c r="O263">
        <v>9</v>
      </c>
      <c r="P263">
        <v>12</v>
      </c>
      <c r="Q263">
        <v>4</v>
      </c>
      <c r="R263">
        <v>7</v>
      </c>
      <c r="S263">
        <v>30</v>
      </c>
      <c r="T263">
        <v>25.5</v>
      </c>
      <c r="U263">
        <v>20.6</v>
      </c>
      <c r="V263">
        <v>21.3</v>
      </c>
      <c r="W263">
        <v>27.9</v>
      </c>
      <c r="X263">
        <v>27.8</v>
      </c>
      <c r="Y263">
        <v>20.9</v>
      </c>
      <c r="Z263">
        <v>15.8</v>
      </c>
      <c r="AA263">
        <v>17.100000000000001</v>
      </c>
      <c r="AB263">
        <f t="shared" si="76"/>
        <v>25.5</v>
      </c>
      <c r="AC263">
        <f t="shared" si="77"/>
        <v>20.6</v>
      </c>
      <c r="AD263">
        <f t="shared" si="78"/>
        <v>21.3</v>
      </c>
      <c r="AE263">
        <f t="shared" si="79"/>
        <v>27.9</v>
      </c>
      <c r="AF263">
        <f t="shared" si="80"/>
        <v>27.8</v>
      </c>
      <c r="AG263">
        <f t="shared" si="81"/>
        <v>20.9</v>
      </c>
      <c r="AH263">
        <f t="shared" si="82"/>
        <v>15.8</v>
      </c>
      <c r="AI263">
        <f t="shared" si="85"/>
        <v>17.100000000000001</v>
      </c>
      <c r="AJ263">
        <f t="shared" si="86"/>
        <v>353.8</v>
      </c>
    </row>
    <row r="264" spans="1:36">
      <c r="A264" s="1">
        <f t="shared" si="83"/>
        <v>40151</v>
      </c>
      <c r="B264">
        <f t="shared" si="84"/>
        <v>10</v>
      </c>
      <c r="C264" t="str">
        <f>VLOOKUP(B264,'treatment structure'!$A$2:$I$65,9,FALSE)</f>
        <v>nil</v>
      </c>
      <c r="D264" t="str">
        <f>VLOOKUP(B264,'treatment structure'!$A$2:$I$65,7,FALSE)</f>
        <v>Omaka</v>
      </c>
      <c r="E264" t="str">
        <f>VLOOKUP(B264,'treatment structure'!$A$2:$I$65,8,FALSE)</f>
        <v>dry</v>
      </c>
      <c r="F264" t="str">
        <f>VLOOKUP(B264,'treatment structure'!$A$2:$I$65,9,FALSE)</f>
        <v>nil</v>
      </c>
      <c r="G264">
        <f>VLOOKUP(B264,'treatment structure'!$A$2:$I$65,2,FALSE)</f>
        <v>1</v>
      </c>
      <c r="H264">
        <v>1503</v>
      </c>
      <c r="I264">
        <v>7486</v>
      </c>
      <c r="J264">
        <v>21.48</v>
      </c>
      <c r="K264">
        <v>-6.78</v>
      </c>
      <c r="L264">
        <v>551</v>
      </c>
      <c r="M264">
        <v>10</v>
      </c>
      <c r="N264">
        <v>3</v>
      </c>
      <c r="O264">
        <v>9</v>
      </c>
      <c r="P264">
        <v>12</v>
      </c>
      <c r="Q264">
        <v>4</v>
      </c>
      <c r="R264">
        <v>7</v>
      </c>
      <c r="S264">
        <v>43</v>
      </c>
      <c r="T264">
        <v>28.6</v>
      </c>
      <c r="U264">
        <v>10.199999999999999</v>
      </c>
      <c r="V264">
        <v>12.4</v>
      </c>
      <c r="W264">
        <v>13.4</v>
      </c>
      <c r="X264">
        <v>16.3</v>
      </c>
      <c r="Y264">
        <v>19.100000000000001</v>
      </c>
      <c r="Z264">
        <v>19.5</v>
      </c>
      <c r="AA264">
        <v>23.8</v>
      </c>
      <c r="AB264">
        <f t="shared" si="76"/>
        <v>28.6</v>
      </c>
      <c r="AC264">
        <f t="shared" si="77"/>
        <v>10.199999999999999</v>
      </c>
      <c r="AD264">
        <f t="shared" si="78"/>
        <v>12.4</v>
      </c>
      <c r="AE264">
        <f t="shared" si="79"/>
        <v>13.4</v>
      </c>
      <c r="AF264">
        <f t="shared" si="80"/>
        <v>16.3</v>
      </c>
      <c r="AG264">
        <f t="shared" si="81"/>
        <v>19.100000000000001</v>
      </c>
      <c r="AH264">
        <f t="shared" si="82"/>
        <v>19.5</v>
      </c>
      <c r="AI264">
        <f t="shared" si="85"/>
        <v>23.8</v>
      </c>
      <c r="AJ264">
        <f t="shared" si="86"/>
        <v>286.60000000000002</v>
      </c>
    </row>
    <row r="265" spans="1:36">
      <c r="A265" s="1">
        <f t="shared" si="83"/>
        <v>40151</v>
      </c>
      <c r="B265">
        <f t="shared" si="84"/>
        <v>11</v>
      </c>
      <c r="C265" t="str">
        <f>VLOOKUP(B265,'treatment structure'!$A$2:$I$65,9,FALSE)</f>
        <v>150N</v>
      </c>
      <c r="D265" t="str">
        <f>VLOOKUP(B265,'treatment structure'!$A$2:$I$65,7,FALSE)</f>
        <v>CR125</v>
      </c>
      <c r="E265" t="str">
        <f>VLOOKUP(B265,'treatment structure'!$A$2:$I$65,8,FALSE)</f>
        <v>dry</v>
      </c>
      <c r="F265" t="str">
        <f>VLOOKUP(B265,'treatment structure'!$A$2:$I$65,9,FALSE)</f>
        <v>150N</v>
      </c>
      <c r="G265">
        <f>VLOOKUP(B265,'treatment structure'!$A$2:$I$65,2,FALSE)</f>
        <v>1</v>
      </c>
      <c r="H265">
        <v>1503</v>
      </c>
      <c r="I265">
        <v>7486</v>
      </c>
      <c r="J265">
        <v>21.48</v>
      </c>
      <c r="K265">
        <v>-6.78</v>
      </c>
      <c r="L265">
        <v>550</v>
      </c>
      <c r="M265">
        <v>11</v>
      </c>
      <c r="N265">
        <v>3</v>
      </c>
      <c r="O265">
        <v>9</v>
      </c>
      <c r="P265">
        <v>12</v>
      </c>
      <c r="Q265">
        <v>4</v>
      </c>
      <c r="R265">
        <v>7</v>
      </c>
      <c r="S265">
        <v>41</v>
      </c>
      <c r="T265">
        <v>33.200000000000003</v>
      </c>
      <c r="U265">
        <v>31.5</v>
      </c>
      <c r="V265">
        <v>27.3</v>
      </c>
      <c r="W265">
        <v>27</v>
      </c>
      <c r="X265">
        <v>24.2</v>
      </c>
      <c r="Y265">
        <v>21.3</v>
      </c>
      <c r="Z265">
        <v>17</v>
      </c>
      <c r="AA265">
        <v>17.5</v>
      </c>
      <c r="AB265">
        <f t="shared" si="76"/>
        <v>33.200000000000003</v>
      </c>
      <c r="AC265">
        <f t="shared" si="77"/>
        <v>31.5</v>
      </c>
      <c r="AD265">
        <f t="shared" si="78"/>
        <v>27.3</v>
      </c>
      <c r="AE265">
        <f t="shared" si="79"/>
        <v>27</v>
      </c>
      <c r="AF265">
        <f t="shared" si="80"/>
        <v>24.2</v>
      </c>
      <c r="AG265">
        <f t="shared" si="81"/>
        <v>21.3</v>
      </c>
      <c r="AH265">
        <f t="shared" si="82"/>
        <v>17</v>
      </c>
      <c r="AI265">
        <f t="shared" si="85"/>
        <v>17.5</v>
      </c>
      <c r="AJ265">
        <f t="shared" si="86"/>
        <v>398</v>
      </c>
    </row>
    <row r="266" spans="1:36">
      <c r="A266" s="1">
        <f t="shared" si="83"/>
        <v>40151</v>
      </c>
      <c r="B266">
        <f t="shared" si="84"/>
        <v>12</v>
      </c>
      <c r="C266" t="str">
        <f>VLOOKUP(B266,'treatment structure'!$A$2:$I$65,9,FALSE)</f>
        <v>nil</v>
      </c>
      <c r="D266" t="str">
        <f>VLOOKUP(B266,'treatment structure'!$A$2:$I$65,7,FALSE)</f>
        <v>CR125</v>
      </c>
      <c r="E266" t="str">
        <f>VLOOKUP(B266,'treatment structure'!$A$2:$I$65,8,FALSE)</f>
        <v>dry</v>
      </c>
      <c r="F266" t="str">
        <f>VLOOKUP(B266,'treatment structure'!$A$2:$I$65,9,FALSE)</f>
        <v>nil</v>
      </c>
      <c r="G266">
        <f>VLOOKUP(B266,'treatment structure'!$A$2:$I$65,2,FALSE)</f>
        <v>1</v>
      </c>
      <c r="H266">
        <v>1503</v>
      </c>
      <c r="I266">
        <v>7486</v>
      </c>
      <c r="J266">
        <v>21.48</v>
      </c>
      <c r="K266">
        <v>-6.78</v>
      </c>
      <c r="L266">
        <v>549</v>
      </c>
      <c r="M266">
        <v>12</v>
      </c>
      <c r="N266">
        <v>3</v>
      </c>
      <c r="O266">
        <v>9</v>
      </c>
      <c r="P266">
        <v>12</v>
      </c>
      <c r="Q266">
        <v>4</v>
      </c>
      <c r="R266">
        <v>7</v>
      </c>
      <c r="S266">
        <v>54</v>
      </c>
      <c r="T266">
        <v>28.8</v>
      </c>
      <c r="U266">
        <v>28.8</v>
      </c>
      <c r="V266">
        <v>27.1</v>
      </c>
      <c r="W266">
        <v>27.6</v>
      </c>
      <c r="X266">
        <v>25.7</v>
      </c>
      <c r="Y266">
        <v>22.1</v>
      </c>
      <c r="Z266">
        <v>17.7</v>
      </c>
      <c r="AA266">
        <v>19.8</v>
      </c>
      <c r="AB266">
        <f t="shared" si="76"/>
        <v>28.8</v>
      </c>
      <c r="AC266">
        <f t="shared" si="77"/>
        <v>28.8</v>
      </c>
      <c r="AD266">
        <f t="shared" si="78"/>
        <v>27.1</v>
      </c>
      <c r="AE266">
        <f t="shared" si="79"/>
        <v>27.6</v>
      </c>
      <c r="AF266">
        <f t="shared" si="80"/>
        <v>25.7</v>
      </c>
      <c r="AG266">
        <f t="shared" si="81"/>
        <v>22.1</v>
      </c>
      <c r="AH266">
        <f t="shared" si="82"/>
        <v>17.7</v>
      </c>
      <c r="AI266">
        <f t="shared" si="85"/>
        <v>19.8</v>
      </c>
      <c r="AJ266">
        <f t="shared" si="86"/>
        <v>395.2</v>
      </c>
    </row>
    <row r="267" spans="1:36">
      <c r="A267" s="1">
        <f t="shared" si="83"/>
        <v>40151</v>
      </c>
      <c r="B267">
        <f t="shared" si="84"/>
        <v>13</v>
      </c>
      <c r="C267" t="str">
        <f>VLOOKUP(B267,'treatment structure'!$A$2:$I$65,9,FALSE)</f>
        <v>nil</v>
      </c>
      <c r="D267" t="str">
        <f>VLOOKUP(B267,'treatment structure'!$A$2:$I$65,7,FALSE)</f>
        <v>CR125</v>
      </c>
      <c r="E267" t="str">
        <f>VLOOKUP(B267,'treatment structure'!$A$2:$I$65,8,FALSE)</f>
        <v>irr</v>
      </c>
      <c r="F267" t="str">
        <f>VLOOKUP(B267,'treatment structure'!$A$2:$I$65,9,FALSE)</f>
        <v>nil</v>
      </c>
      <c r="G267">
        <f>VLOOKUP(B267,'treatment structure'!$A$2:$I$65,2,FALSE)</f>
        <v>1</v>
      </c>
      <c r="H267">
        <v>1503</v>
      </c>
      <c r="I267">
        <v>7486</v>
      </c>
      <c r="J267">
        <v>21.48</v>
      </c>
      <c r="K267">
        <v>-6.78</v>
      </c>
      <c r="L267">
        <v>548</v>
      </c>
      <c r="M267">
        <v>13</v>
      </c>
      <c r="N267">
        <v>3</v>
      </c>
      <c r="O267">
        <v>9</v>
      </c>
      <c r="P267">
        <v>12</v>
      </c>
      <c r="Q267">
        <v>4</v>
      </c>
      <c r="R267">
        <v>7</v>
      </c>
      <c r="S267">
        <v>51</v>
      </c>
      <c r="T267">
        <v>6.8</v>
      </c>
      <c r="U267">
        <v>11.7</v>
      </c>
      <c r="V267">
        <v>20.3</v>
      </c>
      <c r="W267">
        <v>13.1</v>
      </c>
      <c r="X267">
        <v>17</v>
      </c>
      <c r="Y267">
        <v>22</v>
      </c>
      <c r="Z267">
        <v>25.9</v>
      </c>
      <c r="AA267">
        <v>33.799999999999997</v>
      </c>
      <c r="AB267">
        <f t="shared" si="76"/>
        <v>6.8</v>
      </c>
      <c r="AC267">
        <f t="shared" si="77"/>
        <v>11.7</v>
      </c>
      <c r="AD267">
        <f t="shared" si="78"/>
        <v>20.3</v>
      </c>
      <c r="AE267">
        <f t="shared" si="79"/>
        <v>13.1</v>
      </c>
      <c r="AF267">
        <f t="shared" si="80"/>
        <v>17</v>
      </c>
      <c r="AG267">
        <f t="shared" si="81"/>
        <v>22</v>
      </c>
      <c r="AH267">
        <f t="shared" si="82"/>
        <v>25.9</v>
      </c>
      <c r="AI267">
        <f t="shared" si="85"/>
        <v>33.799999999999997</v>
      </c>
      <c r="AJ267">
        <f t="shared" si="86"/>
        <v>301.20000000000005</v>
      </c>
    </row>
    <row r="268" spans="1:36">
      <c r="A268" s="1">
        <f t="shared" si="83"/>
        <v>40151</v>
      </c>
      <c r="B268">
        <f t="shared" si="84"/>
        <v>14</v>
      </c>
      <c r="C268" t="str">
        <f>VLOOKUP(B268,'treatment structure'!$A$2:$I$65,9,FALSE)</f>
        <v>150N</v>
      </c>
      <c r="D268" t="str">
        <f>VLOOKUP(B268,'treatment structure'!$A$2:$I$65,7,FALSE)</f>
        <v>CR125</v>
      </c>
      <c r="E268" t="str">
        <f>VLOOKUP(B268,'treatment structure'!$A$2:$I$65,8,FALSE)</f>
        <v>irr</v>
      </c>
      <c r="F268" t="str">
        <f>VLOOKUP(B268,'treatment structure'!$A$2:$I$65,9,FALSE)</f>
        <v>150N</v>
      </c>
      <c r="G268">
        <f>VLOOKUP(B268,'treatment structure'!$A$2:$I$65,2,FALSE)</f>
        <v>1</v>
      </c>
      <c r="H268">
        <v>1503</v>
      </c>
      <c r="I268">
        <v>7486</v>
      </c>
      <c r="J268">
        <v>21.48</v>
      </c>
      <c r="K268">
        <v>-6.78</v>
      </c>
      <c r="L268">
        <v>547</v>
      </c>
      <c r="M268">
        <v>14</v>
      </c>
      <c r="N268">
        <v>3</v>
      </c>
      <c r="O268">
        <v>9</v>
      </c>
      <c r="P268">
        <v>12</v>
      </c>
      <c r="Q268">
        <v>4</v>
      </c>
      <c r="R268">
        <v>8</v>
      </c>
      <c r="S268">
        <v>5</v>
      </c>
      <c r="T268">
        <v>24.2</v>
      </c>
      <c r="U268">
        <v>26.8</v>
      </c>
      <c r="V268">
        <v>21</v>
      </c>
      <c r="W268">
        <v>22.9</v>
      </c>
      <c r="X268">
        <v>23.8</v>
      </c>
      <c r="Y268">
        <v>23.4</v>
      </c>
      <c r="Z268">
        <v>25.2</v>
      </c>
      <c r="AA268">
        <v>36.4</v>
      </c>
      <c r="AB268">
        <f t="shared" si="76"/>
        <v>24.2</v>
      </c>
      <c r="AC268">
        <f t="shared" si="77"/>
        <v>26.8</v>
      </c>
      <c r="AD268">
        <f t="shared" si="78"/>
        <v>21</v>
      </c>
      <c r="AE268">
        <f t="shared" si="79"/>
        <v>22.9</v>
      </c>
      <c r="AF268">
        <f t="shared" si="80"/>
        <v>23.8</v>
      </c>
      <c r="AG268">
        <f t="shared" si="81"/>
        <v>23.4</v>
      </c>
      <c r="AH268">
        <f t="shared" si="82"/>
        <v>25.2</v>
      </c>
      <c r="AI268">
        <f t="shared" si="85"/>
        <v>36.4</v>
      </c>
      <c r="AJ268">
        <f t="shared" si="86"/>
        <v>407.4</v>
      </c>
    </row>
    <row r="269" spans="1:36">
      <c r="A269" s="1">
        <f t="shared" si="83"/>
        <v>40151</v>
      </c>
      <c r="B269">
        <f t="shared" si="84"/>
        <v>15</v>
      </c>
      <c r="C269" t="str">
        <f>VLOOKUP(B269,'treatment structure'!$A$2:$I$65,9,FALSE)</f>
        <v>150N</v>
      </c>
      <c r="D269" t="str">
        <f>VLOOKUP(B269,'treatment structure'!$A$2:$I$65,7,FALSE)</f>
        <v>Omaka</v>
      </c>
      <c r="E269" t="str">
        <f>VLOOKUP(B269,'treatment structure'!$A$2:$I$65,8,FALSE)</f>
        <v>irr</v>
      </c>
      <c r="F269" t="str">
        <f>VLOOKUP(B269,'treatment structure'!$A$2:$I$65,9,FALSE)</f>
        <v>150N</v>
      </c>
      <c r="G269">
        <f>VLOOKUP(B269,'treatment structure'!$A$2:$I$65,2,FALSE)</f>
        <v>1</v>
      </c>
      <c r="H269">
        <v>1503</v>
      </c>
      <c r="I269">
        <v>7486</v>
      </c>
      <c r="J269">
        <v>21.48</v>
      </c>
      <c r="K269">
        <v>-6.78</v>
      </c>
      <c r="L269">
        <v>546</v>
      </c>
      <c r="M269">
        <v>15</v>
      </c>
      <c r="N269">
        <v>3</v>
      </c>
      <c r="O269">
        <v>9</v>
      </c>
      <c r="P269">
        <v>12</v>
      </c>
      <c r="Q269">
        <v>4</v>
      </c>
      <c r="R269">
        <v>8</v>
      </c>
      <c r="S269">
        <v>11</v>
      </c>
      <c r="T269">
        <v>33.6</v>
      </c>
      <c r="U269">
        <v>25.4</v>
      </c>
      <c r="V269">
        <v>24.4</v>
      </c>
      <c r="W269">
        <v>26.3</v>
      </c>
      <c r="X269">
        <v>21.6</v>
      </c>
      <c r="Y269">
        <v>22.3</v>
      </c>
      <c r="Z269">
        <v>23</v>
      </c>
      <c r="AA269">
        <v>34</v>
      </c>
      <c r="AB269">
        <f t="shared" si="76"/>
        <v>33.6</v>
      </c>
      <c r="AC269">
        <f t="shared" si="77"/>
        <v>25.4</v>
      </c>
      <c r="AD269">
        <f t="shared" si="78"/>
        <v>24.4</v>
      </c>
      <c r="AE269">
        <f t="shared" si="79"/>
        <v>26.3</v>
      </c>
      <c r="AF269">
        <f t="shared" si="80"/>
        <v>21.6</v>
      </c>
      <c r="AG269">
        <f t="shared" si="81"/>
        <v>22.3</v>
      </c>
      <c r="AH269">
        <f t="shared" si="82"/>
        <v>23</v>
      </c>
      <c r="AI269">
        <f t="shared" si="85"/>
        <v>34</v>
      </c>
      <c r="AJ269">
        <f t="shared" si="86"/>
        <v>421.20000000000005</v>
      </c>
    </row>
    <row r="270" spans="1:36">
      <c r="A270" s="1">
        <f t="shared" si="83"/>
        <v>40151</v>
      </c>
      <c r="B270">
        <f t="shared" si="84"/>
        <v>16</v>
      </c>
      <c r="C270" t="str">
        <f>VLOOKUP(B270,'treatment structure'!$A$2:$I$65,9,FALSE)</f>
        <v>nil</v>
      </c>
      <c r="D270" t="str">
        <f>VLOOKUP(B270,'treatment structure'!$A$2:$I$65,7,FALSE)</f>
        <v>Omaka</v>
      </c>
      <c r="E270" t="str">
        <f>VLOOKUP(B270,'treatment structure'!$A$2:$I$65,8,FALSE)</f>
        <v>irr</v>
      </c>
      <c r="F270" t="str">
        <f>VLOOKUP(B270,'treatment structure'!$A$2:$I$65,9,FALSE)</f>
        <v>nil</v>
      </c>
      <c r="G270">
        <f>VLOOKUP(B270,'treatment structure'!$A$2:$I$65,2,FALSE)</f>
        <v>1</v>
      </c>
      <c r="H270">
        <v>1503</v>
      </c>
      <c r="I270">
        <v>7486</v>
      </c>
      <c r="J270">
        <v>21.48</v>
      </c>
      <c r="K270">
        <v>-6.78</v>
      </c>
      <c r="L270">
        <v>545</v>
      </c>
      <c r="M270">
        <v>16</v>
      </c>
      <c r="N270">
        <v>3</v>
      </c>
      <c r="O270">
        <v>9</v>
      </c>
      <c r="P270">
        <v>12</v>
      </c>
      <c r="Q270">
        <v>4</v>
      </c>
      <c r="R270">
        <v>8</v>
      </c>
      <c r="S270">
        <v>16</v>
      </c>
      <c r="T270">
        <v>28.5</v>
      </c>
      <c r="U270">
        <v>28</v>
      </c>
      <c r="V270">
        <v>27.6</v>
      </c>
      <c r="W270">
        <v>23.8</v>
      </c>
      <c r="X270">
        <v>24.9</v>
      </c>
      <c r="Y270">
        <v>20.8</v>
      </c>
      <c r="Z270">
        <v>24</v>
      </c>
      <c r="AA270">
        <v>34</v>
      </c>
      <c r="AB270">
        <f t="shared" si="76"/>
        <v>28.5</v>
      </c>
      <c r="AC270">
        <f t="shared" si="77"/>
        <v>28</v>
      </c>
      <c r="AD270">
        <f t="shared" si="78"/>
        <v>27.6</v>
      </c>
      <c r="AE270">
        <f t="shared" si="79"/>
        <v>23.8</v>
      </c>
      <c r="AF270">
        <f t="shared" si="80"/>
        <v>24.9</v>
      </c>
      <c r="AG270">
        <f t="shared" si="81"/>
        <v>20.8</v>
      </c>
      <c r="AH270">
        <f t="shared" si="82"/>
        <v>24</v>
      </c>
      <c r="AI270">
        <f t="shared" si="85"/>
        <v>34</v>
      </c>
      <c r="AJ270">
        <f t="shared" si="86"/>
        <v>423.2</v>
      </c>
    </row>
    <row r="271" spans="1:36">
      <c r="A271" s="1">
        <f t="shared" si="83"/>
        <v>40151</v>
      </c>
      <c r="B271">
        <f t="shared" si="84"/>
        <v>17</v>
      </c>
      <c r="C271" t="str">
        <f>VLOOKUP(B271,'treatment structure'!$A$2:$I$65,9,FALSE)</f>
        <v>nil</v>
      </c>
      <c r="D271" t="str">
        <f>VLOOKUP(B271,'treatment structure'!$A$2:$I$65,7,FALSE)</f>
        <v>Sherwood</v>
      </c>
      <c r="E271" t="str">
        <f>VLOOKUP(B271,'treatment structure'!$A$2:$I$65,8,FALSE)</f>
        <v>irr</v>
      </c>
      <c r="F271" t="str">
        <f>VLOOKUP(B271,'treatment structure'!$A$2:$I$65,9,FALSE)</f>
        <v>nil</v>
      </c>
      <c r="G271">
        <f>VLOOKUP(B271,'treatment structure'!$A$2:$I$65,2,FALSE)</f>
        <v>2</v>
      </c>
      <c r="H271">
        <v>1503</v>
      </c>
      <c r="I271">
        <v>7486</v>
      </c>
      <c r="J271">
        <v>21.48</v>
      </c>
      <c r="K271">
        <v>-6.78</v>
      </c>
      <c r="L271">
        <v>544</v>
      </c>
      <c r="M271">
        <v>17</v>
      </c>
      <c r="N271">
        <v>3</v>
      </c>
      <c r="O271">
        <v>9</v>
      </c>
      <c r="P271">
        <v>12</v>
      </c>
      <c r="Q271">
        <v>4</v>
      </c>
      <c r="R271">
        <v>8</v>
      </c>
      <c r="S271">
        <v>22</v>
      </c>
      <c r="T271">
        <v>22.4</v>
      </c>
      <c r="U271">
        <v>33.5</v>
      </c>
      <c r="V271">
        <v>28.6</v>
      </c>
      <c r="W271">
        <v>18.5</v>
      </c>
      <c r="X271">
        <v>27.9</v>
      </c>
      <c r="Y271">
        <v>17.600000000000001</v>
      </c>
      <c r="Z271">
        <v>19</v>
      </c>
      <c r="AA271">
        <v>26</v>
      </c>
      <c r="AB271">
        <f t="shared" si="76"/>
        <v>22.4</v>
      </c>
      <c r="AC271">
        <f t="shared" si="77"/>
        <v>33.5</v>
      </c>
      <c r="AD271">
        <f t="shared" si="78"/>
        <v>28.6</v>
      </c>
      <c r="AE271">
        <f t="shared" si="79"/>
        <v>18.5</v>
      </c>
      <c r="AF271">
        <f t="shared" si="80"/>
        <v>27.9</v>
      </c>
      <c r="AG271">
        <f t="shared" si="81"/>
        <v>17.600000000000001</v>
      </c>
      <c r="AH271">
        <f t="shared" si="82"/>
        <v>19</v>
      </c>
      <c r="AI271">
        <f t="shared" si="85"/>
        <v>26</v>
      </c>
      <c r="AJ271">
        <f t="shared" si="86"/>
        <v>387</v>
      </c>
    </row>
    <row r="272" spans="1:36">
      <c r="A272" s="1">
        <f t="shared" si="83"/>
        <v>40151</v>
      </c>
      <c r="B272">
        <f t="shared" si="84"/>
        <v>18</v>
      </c>
      <c r="C272" t="str">
        <f>VLOOKUP(B272,'treatment structure'!$A$2:$I$65,9,FALSE)</f>
        <v>150N</v>
      </c>
      <c r="D272" t="str">
        <f>VLOOKUP(B272,'treatment structure'!$A$2:$I$65,7,FALSE)</f>
        <v>Sherwood</v>
      </c>
      <c r="E272" t="str">
        <f>VLOOKUP(B272,'treatment structure'!$A$2:$I$65,8,FALSE)</f>
        <v>irr</v>
      </c>
      <c r="F272" t="str">
        <f>VLOOKUP(B272,'treatment structure'!$A$2:$I$65,9,FALSE)</f>
        <v>150N</v>
      </c>
      <c r="G272">
        <f>VLOOKUP(B272,'treatment structure'!$A$2:$I$65,2,FALSE)</f>
        <v>2</v>
      </c>
      <c r="H272">
        <v>1503</v>
      </c>
      <c r="I272">
        <v>7486</v>
      </c>
      <c r="J272">
        <v>21.48</v>
      </c>
      <c r="K272">
        <v>-6.78</v>
      </c>
      <c r="L272">
        <v>543</v>
      </c>
      <c r="M272">
        <v>18</v>
      </c>
      <c r="N272">
        <v>3</v>
      </c>
      <c r="O272">
        <v>9</v>
      </c>
      <c r="P272">
        <v>12</v>
      </c>
      <c r="Q272">
        <v>4</v>
      </c>
      <c r="R272">
        <v>8</v>
      </c>
      <c r="S272">
        <v>27</v>
      </c>
      <c r="T272">
        <v>29</v>
      </c>
      <c r="U272">
        <v>28.8</v>
      </c>
      <c r="V272">
        <v>22.1</v>
      </c>
      <c r="W272">
        <v>23.4</v>
      </c>
      <c r="X272">
        <v>27.7</v>
      </c>
      <c r="Y272">
        <v>24.1</v>
      </c>
      <c r="Z272">
        <v>23.6</v>
      </c>
      <c r="AA272">
        <v>26.9</v>
      </c>
      <c r="AB272">
        <f t="shared" si="76"/>
        <v>29</v>
      </c>
      <c r="AC272">
        <f t="shared" si="77"/>
        <v>28.8</v>
      </c>
      <c r="AD272">
        <f t="shared" si="78"/>
        <v>22.1</v>
      </c>
      <c r="AE272">
        <f t="shared" si="79"/>
        <v>23.4</v>
      </c>
      <c r="AF272">
        <f t="shared" si="80"/>
        <v>27.7</v>
      </c>
      <c r="AG272">
        <f t="shared" si="81"/>
        <v>24.1</v>
      </c>
      <c r="AH272">
        <f t="shared" si="82"/>
        <v>23.6</v>
      </c>
      <c r="AI272">
        <f t="shared" si="85"/>
        <v>26.9</v>
      </c>
      <c r="AJ272">
        <f t="shared" si="86"/>
        <v>411.2</v>
      </c>
    </row>
    <row r="273" spans="1:36">
      <c r="A273" s="1">
        <f t="shared" si="83"/>
        <v>40151</v>
      </c>
      <c r="B273">
        <f t="shared" si="84"/>
        <v>19</v>
      </c>
      <c r="C273" t="str">
        <f>VLOOKUP(B273,'treatment structure'!$A$2:$I$65,9,FALSE)</f>
        <v>nil</v>
      </c>
      <c r="D273" t="str">
        <f>VLOOKUP(B273,'treatment structure'!$A$2:$I$65,7,FALSE)</f>
        <v>CR125</v>
      </c>
      <c r="E273" t="str">
        <f>VLOOKUP(B273,'treatment structure'!$A$2:$I$65,8,FALSE)</f>
        <v>irr</v>
      </c>
      <c r="F273" t="str">
        <f>VLOOKUP(B273,'treatment structure'!$A$2:$I$65,9,FALSE)</f>
        <v>nil</v>
      </c>
      <c r="G273">
        <f>VLOOKUP(B273,'treatment structure'!$A$2:$I$65,2,FALSE)</f>
        <v>2</v>
      </c>
      <c r="H273">
        <v>1503</v>
      </c>
      <c r="I273">
        <v>7486</v>
      </c>
      <c r="J273">
        <v>21.48</v>
      </c>
      <c r="K273">
        <v>-6.78</v>
      </c>
      <c r="L273">
        <v>542</v>
      </c>
      <c r="M273">
        <v>19</v>
      </c>
      <c r="N273">
        <v>3</v>
      </c>
      <c r="O273">
        <v>9</v>
      </c>
      <c r="P273">
        <v>12</v>
      </c>
      <c r="Q273">
        <v>4</v>
      </c>
      <c r="R273">
        <v>8</v>
      </c>
      <c r="S273">
        <v>32</v>
      </c>
      <c r="T273">
        <v>25.2</v>
      </c>
      <c r="U273">
        <v>27.9</v>
      </c>
      <c r="V273">
        <v>29.9</v>
      </c>
      <c r="W273">
        <v>25.3</v>
      </c>
      <c r="X273">
        <v>27.7</v>
      </c>
      <c r="Y273">
        <v>23.7</v>
      </c>
      <c r="Z273">
        <v>24.8</v>
      </c>
      <c r="AA273">
        <v>34.299999999999997</v>
      </c>
      <c r="AB273">
        <f t="shared" si="76"/>
        <v>25.2</v>
      </c>
      <c r="AC273">
        <f t="shared" si="77"/>
        <v>27.9</v>
      </c>
      <c r="AD273">
        <f t="shared" si="78"/>
        <v>29.9</v>
      </c>
      <c r="AE273">
        <f t="shared" si="79"/>
        <v>25.3</v>
      </c>
      <c r="AF273">
        <f t="shared" si="80"/>
        <v>27.7</v>
      </c>
      <c r="AG273">
        <f t="shared" si="81"/>
        <v>23.7</v>
      </c>
      <c r="AH273">
        <f t="shared" si="82"/>
        <v>24.8</v>
      </c>
      <c r="AI273">
        <f t="shared" si="85"/>
        <v>34.299999999999997</v>
      </c>
      <c r="AJ273">
        <f t="shared" si="86"/>
        <v>437.6</v>
      </c>
    </row>
    <row r="274" spans="1:36">
      <c r="A274" s="1">
        <f t="shared" si="83"/>
        <v>40151</v>
      </c>
      <c r="B274">
        <f t="shared" si="84"/>
        <v>20</v>
      </c>
      <c r="C274" t="str">
        <f>VLOOKUP(B274,'treatment structure'!$A$2:$I$65,9,FALSE)</f>
        <v>150N</v>
      </c>
      <c r="D274" t="str">
        <f>VLOOKUP(B274,'treatment structure'!$A$2:$I$65,7,FALSE)</f>
        <v>CR125</v>
      </c>
      <c r="E274" t="str">
        <f>VLOOKUP(B274,'treatment structure'!$A$2:$I$65,8,FALSE)</f>
        <v>irr</v>
      </c>
      <c r="F274" t="str">
        <f>VLOOKUP(B274,'treatment structure'!$A$2:$I$65,9,FALSE)</f>
        <v>150N</v>
      </c>
      <c r="G274">
        <f>VLOOKUP(B274,'treatment structure'!$A$2:$I$65,2,FALSE)</f>
        <v>2</v>
      </c>
      <c r="H274">
        <v>1503</v>
      </c>
      <c r="I274">
        <v>7486</v>
      </c>
      <c r="J274">
        <v>21.48</v>
      </c>
      <c r="K274">
        <v>-6.78</v>
      </c>
      <c r="L274">
        <v>541</v>
      </c>
      <c r="M274">
        <v>20</v>
      </c>
      <c r="N274">
        <v>3</v>
      </c>
      <c r="O274">
        <v>9</v>
      </c>
      <c r="P274">
        <v>12</v>
      </c>
      <c r="Q274">
        <v>4</v>
      </c>
      <c r="R274">
        <v>8</v>
      </c>
      <c r="S274">
        <v>37</v>
      </c>
      <c r="T274">
        <v>19.600000000000001</v>
      </c>
      <c r="U274">
        <v>19.100000000000001</v>
      </c>
      <c r="V274">
        <v>25.1</v>
      </c>
      <c r="W274">
        <v>29.3</v>
      </c>
      <c r="X274">
        <v>22.7</v>
      </c>
      <c r="Y274">
        <v>20.7</v>
      </c>
      <c r="Z274">
        <v>21.2</v>
      </c>
      <c r="AA274">
        <v>32.799999999999997</v>
      </c>
      <c r="AB274">
        <f t="shared" si="76"/>
        <v>19.600000000000001</v>
      </c>
      <c r="AC274">
        <f t="shared" si="77"/>
        <v>19.100000000000001</v>
      </c>
      <c r="AD274">
        <f t="shared" si="78"/>
        <v>25.1</v>
      </c>
      <c r="AE274">
        <f t="shared" si="79"/>
        <v>29.3</v>
      </c>
      <c r="AF274">
        <f t="shared" si="80"/>
        <v>22.7</v>
      </c>
      <c r="AG274">
        <f t="shared" si="81"/>
        <v>20.7</v>
      </c>
      <c r="AH274">
        <f t="shared" si="82"/>
        <v>21.2</v>
      </c>
      <c r="AI274">
        <f t="shared" si="85"/>
        <v>32.799999999999997</v>
      </c>
      <c r="AJ274">
        <f t="shared" si="86"/>
        <v>381</v>
      </c>
    </row>
    <row r="275" spans="1:36">
      <c r="A275" s="1">
        <f t="shared" si="83"/>
        <v>40151</v>
      </c>
      <c r="B275">
        <f t="shared" si="84"/>
        <v>21</v>
      </c>
      <c r="C275" t="str">
        <f>VLOOKUP(B275,'treatment structure'!$A$2:$I$65,9,FALSE)</f>
        <v>nil</v>
      </c>
      <c r="D275" t="str">
        <f>VLOOKUP(B275,'treatment structure'!$A$2:$I$65,7,FALSE)</f>
        <v>Omaka</v>
      </c>
      <c r="E275" t="str">
        <f>VLOOKUP(B275,'treatment structure'!$A$2:$I$65,8,FALSE)</f>
        <v>dry</v>
      </c>
      <c r="F275" t="str">
        <f>VLOOKUP(B275,'treatment structure'!$A$2:$I$65,9,FALSE)</f>
        <v>nil</v>
      </c>
      <c r="G275">
        <f>VLOOKUP(B275,'treatment structure'!$A$2:$I$65,2,FALSE)</f>
        <v>2</v>
      </c>
      <c r="H275">
        <v>1503</v>
      </c>
      <c r="I275">
        <v>7486</v>
      </c>
      <c r="J275">
        <v>21.48</v>
      </c>
      <c r="K275">
        <v>-6.78</v>
      </c>
      <c r="L275">
        <v>540</v>
      </c>
      <c r="M275">
        <v>21</v>
      </c>
      <c r="N275">
        <v>3</v>
      </c>
      <c r="O275">
        <v>9</v>
      </c>
      <c r="P275">
        <v>12</v>
      </c>
      <c r="Q275">
        <v>4</v>
      </c>
      <c r="R275">
        <v>8</v>
      </c>
      <c r="S275">
        <v>42</v>
      </c>
      <c r="T275">
        <v>35.700000000000003</v>
      </c>
      <c r="U275">
        <v>30</v>
      </c>
      <c r="V275">
        <v>23.1</v>
      </c>
      <c r="W275">
        <v>28.4</v>
      </c>
      <c r="X275">
        <v>22.4</v>
      </c>
      <c r="Y275">
        <v>19.399999999999999</v>
      </c>
      <c r="Z275">
        <v>16.399999999999999</v>
      </c>
      <c r="AA275">
        <v>18.399999999999999</v>
      </c>
      <c r="AB275">
        <f t="shared" si="76"/>
        <v>35.700000000000003</v>
      </c>
      <c r="AC275">
        <f t="shared" si="77"/>
        <v>30</v>
      </c>
      <c r="AD275">
        <f t="shared" si="78"/>
        <v>23.1</v>
      </c>
      <c r="AE275">
        <f t="shared" si="79"/>
        <v>28.4</v>
      </c>
      <c r="AF275">
        <f t="shared" si="80"/>
        <v>22.4</v>
      </c>
      <c r="AG275">
        <f t="shared" si="81"/>
        <v>19.399999999999999</v>
      </c>
      <c r="AH275">
        <f t="shared" si="82"/>
        <v>16.399999999999999</v>
      </c>
      <c r="AI275">
        <f t="shared" si="85"/>
        <v>18.399999999999999</v>
      </c>
      <c r="AJ275">
        <f t="shared" si="86"/>
        <v>387.60000000000008</v>
      </c>
    </row>
    <row r="276" spans="1:36">
      <c r="A276" s="1">
        <f t="shared" si="83"/>
        <v>40151</v>
      </c>
      <c r="B276">
        <f t="shared" si="84"/>
        <v>22</v>
      </c>
      <c r="C276" t="str">
        <f>VLOOKUP(B276,'treatment structure'!$A$2:$I$65,9,FALSE)</f>
        <v>150N</v>
      </c>
      <c r="D276" t="str">
        <f>VLOOKUP(B276,'treatment structure'!$A$2:$I$65,7,FALSE)</f>
        <v>Omaka</v>
      </c>
      <c r="E276" t="str">
        <f>VLOOKUP(B276,'treatment structure'!$A$2:$I$65,8,FALSE)</f>
        <v>dry</v>
      </c>
      <c r="F276" t="str">
        <f>VLOOKUP(B276,'treatment structure'!$A$2:$I$65,9,FALSE)</f>
        <v>150N</v>
      </c>
      <c r="G276">
        <f>VLOOKUP(B276,'treatment structure'!$A$2:$I$65,2,FALSE)</f>
        <v>2</v>
      </c>
      <c r="H276">
        <v>1503</v>
      </c>
      <c r="I276">
        <v>7486</v>
      </c>
      <c r="J276">
        <v>21.48</v>
      </c>
      <c r="K276">
        <v>-6.78</v>
      </c>
      <c r="L276">
        <v>539</v>
      </c>
      <c r="M276">
        <v>22</v>
      </c>
      <c r="N276">
        <v>3</v>
      </c>
      <c r="O276">
        <v>9</v>
      </c>
      <c r="P276">
        <v>12</v>
      </c>
      <c r="Q276">
        <v>4</v>
      </c>
      <c r="R276">
        <v>8</v>
      </c>
      <c r="S276">
        <v>40</v>
      </c>
      <c r="T276">
        <v>30.5</v>
      </c>
      <c r="U276">
        <v>14.8</v>
      </c>
      <c r="V276">
        <v>20.3</v>
      </c>
      <c r="W276">
        <v>20.9</v>
      </c>
      <c r="X276">
        <v>18.8</v>
      </c>
      <c r="Y276">
        <v>21.4</v>
      </c>
      <c r="Z276">
        <v>17.399999999999999</v>
      </c>
      <c r="AA276">
        <v>17.100000000000001</v>
      </c>
      <c r="AB276">
        <f t="shared" si="76"/>
        <v>30.5</v>
      </c>
      <c r="AC276">
        <f t="shared" si="77"/>
        <v>14.8</v>
      </c>
      <c r="AD276">
        <f t="shared" si="78"/>
        <v>20.3</v>
      </c>
      <c r="AE276">
        <f t="shared" si="79"/>
        <v>20.9</v>
      </c>
      <c r="AF276">
        <f t="shared" si="80"/>
        <v>18.8</v>
      </c>
      <c r="AG276">
        <f t="shared" si="81"/>
        <v>21.4</v>
      </c>
      <c r="AH276">
        <f t="shared" si="82"/>
        <v>17.399999999999999</v>
      </c>
      <c r="AI276">
        <f t="shared" si="85"/>
        <v>17.100000000000001</v>
      </c>
      <c r="AJ276">
        <f t="shared" si="86"/>
        <v>322.39999999999998</v>
      </c>
    </row>
    <row r="277" spans="1:36">
      <c r="A277" s="1">
        <f t="shared" si="83"/>
        <v>40151</v>
      </c>
      <c r="B277">
        <f t="shared" si="84"/>
        <v>23</v>
      </c>
      <c r="C277" t="str">
        <f>VLOOKUP(B277,'treatment structure'!$A$2:$I$65,9,FALSE)</f>
        <v>150N</v>
      </c>
      <c r="D277" t="str">
        <f>VLOOKUP(B277,'treatment structure'!$A$2:$I$65,7,FALSE)</f>
        <v>Dash</v>
      </c>
      <c r="E277" t="str">
        <f>VLOOKUP(B277,'treatment structure'!$A$2:$I$65,8,FALSE)</f>
        <v>irr</v>
      </c>
      <c r="F277" t="str">
        <f>VLOOKUP(B277,'treatment structure'!$A$2:$I$65,9,FALSE)</f>
        <v>150N</v>
      </c>
      <c r="G277">
        <f>VLOOKUP(B277,'treatment structure'!$A$2:$I$65,2,FALSE)</f>
        <v>2</v>
      </c>
      <c r="H277">
        <v>1503</v>
      </c>
      <c r="I277">
        <v>7486</v>
      </c>
      <c r="J277">
        <v>21.48</v>
      </c>
      <c r="K277">
        <v>-6.78</v>
      </c>
      <c r="L277">
        <v>538</v>
      </c>
      <c r="M277">
        <v>23</v>
      </c>
      <c r="N277">
        <v>3</v>
      </c>
      <c r="O277">
        <v>9</v>
      </c>
      <c r="P277">
        <v>12</v>
      </c>
      <c r="Q277">
        <v>4</v>
      </c>
      <c r="R277">
        <v>8</v>
      </c>
      <c r="S277">
        <v>53</v>
      </c>
      <c r="T277">
        <v>31.9</v>
      </c>
      <c r="U277">
        <v>28.4</v>
      </c>
      <c r="V277">
        <v>28.4</v>
      </c>
      <c r="W277">
        <v>29</v>
      </c>
      <c r="X277">
        <v>28.4</v>
      </c>
      <c r="Y277">
        <v>25.7</v>
      </c>
      <c r="Z277">
        <v>23.9</v>
      </c>
      <c r="AA277">
        <v>27.6</v>
      </c>
      <c r="AB277">
        <f t="shared" si="76"/>
        <v>31.9</v>
      </c>
      <c r="AC277">
        <f t="shared" si="77"/>
        <v>28.4</v>
      </c>
      <c r="AD277">
        <f t="shared" si="78"/>
        <v>28.4</v>
      </c>
      <c r="AE277">
        <f t="shared" si="79"/>
        <v>29</v>
      </c>
      <c r="AF277">
        <f t="shared" si="80"/>
        <v>28.4</v>
      </c>
      <c r="AG277">
        <f t="shared" si="81"/>
        <v>25.7</v>
      </c>
      <c r="AH277">
        <f t="shared" si="82"/>
        <v>23.9</v>
      </c>
      <c r="AI277">
        <f t="shared" si="85"/>
        <v>27.6</v>
      </c>
      <c r="AJ277">
        <f t="shared" si="86"/>
        <v>446.59999999999997</v>
      </c>
    </row>
    <row r="278" spans="1:36">
      <c r="A278" s="1">
        <f t="shared" si="83"/>
        <v>40151</v>
      </c>
      <c r="B278">
        <f t="shared" si="84"/>
        <v>24</v>
      </c>
      <c r="C278" t="str">
        <f>VLOOKUP(B278,'treatment structure'!$A$2:$I$65,9,FALSE)</f>
        <v>nil</v>
      </c>
      <c r="D278" t="str">
        <f>VLOOKUP(B278,'treatment structure'!$A$2:$I$65,7,FALSE)</f>
        <v>Dash</v>
      </c>
      <c r="E278" t="str">
        <f>VLOOKUP(B278,'treatment structure'!$A$2:$I$65,8,FALSE)</f>
        <v>irr</v>
      </c>
      <c r="F278" t="str">
        <f>VLOOKUP(B278,'treatment structure'!$A$2:$I$65,9,FALSE)</f>
        <v>nil</v>
      </c>
      <c r="G278">
        <f>VLOOKUP(B278,'treatment structure'!$A$2:$I$65,2,FALSE)</f>
        <v>2</v>
      </c>
      <c r="H278">
        <v>1503</v>
      </c>
      <c r="I278">
        <v>7486</v>
      </c>
      <c r="J278">
        <v>21.48</v>
      </c>
      <c r="K278">
        <v>-6.78</v>
      </c>
      <c r="L278">
        <v>537</v>
      </c>
      <c r="M278">
        <v>24</v>
      </c>
      <c r="N278">
        <v>3</v>
      </c>
      <c r="O278">
        <v>9</v>
      </c>
      <c r="P278">
        <v>12</v>
      </c>
      <c r="Q278">
        <v>4</v>
      </c>
      <c r="R278">
        <v>9</v>
      </c>
      <c r="S278">
        <v>0</v>
      </c>
      <c r="T278">
        <v>26.7</v>
      </c>
      <c r="U278">
        <v>16.8</v>
      </c>
      <c r="V278">
        <v>20.2</v>
      </c>
      <c r="W278">
        <v>24.8</v>
      </c>
      <c r="X278">
        <v>26.4</v>
      </c>
      <c r="Y278">
        <v>21.1</v>
      </c>
      <c r="Z278">
        <v>25.5</v>
      </c>
      <c r="AA278">
        <v>29.1</v>
      </c>
      <c r="AB278">
        <f t="shared" si="76"/>
        <v>26.7</v>
      </c>
      <c r="AC278">
        <f t="shared" si="77"/>
        <v>16.8</v>
      </c>
      <c r="AD278">
        <f t="shared" si="78"/>
        <v>20.2</v>
      </c>
      <c r="AE278">
        <f t="shared" si="79"/>
        <v>24.8</v>
      </c>
      <c r="AF278">
        <f t="shared" si="80"/>
        <v>26.4</v>
      </c>
      <c r="AG278">
        <f t="shared" si="81"/>
        <v>21.1</v>
      </c>
      <c r="AH278">
        <f t="shared" si="82"/>
        <v>25.5</v>
      </c>
      <c r="AI278">
        <f t="shared" si="85"/>
        <v>29.1</v>
      </c>
      <c r="AJ278">
        <f t="shared" si="86"/>
        <v>381.2</v>
      </c>
    </row>
    <row r="279" spans="1:36">
      <c r="A279" s="1">
        <f t="shared" si="83"/>
        <v>40151</v>
      </c>
      <c r="B279">
        <f t="shared" si="84"/>
        <v>25</v>
      </c>
      <c r="C279" t="str">
        <f>VLOOKUP(B279,'treatment structure'!$A$2:$I$65,9,FALSE)</f>
        <v>nil</v>
      </c>
      <c r="D279" t="str">
        <f>VLOOKUP(B279,'treatment structure'!$A$2:$I$65,7,FALSE)</f>
        <v>Sherwood</v>
      </c>
      <c r="E279" t="str">
        <f>VLOOKUP(B279,'treatment structure'!$A$2:$I$65,8,FALSE)</f>
        <v>dry</v>
      </c>
      <c r="F279" t="str">
        <f>VLOOKUP(B279,'treatment structure'!$A$2:$I$65,9,FALSE)</f>
        <v>nil</v>
      </c>
      <c r="G279">
        <f>VLOOKUP(B279,'treatment structure'!$A$2:$I$65,2,FALSE)</f>
        <v>2</v>
      </c>
      <c r="H279">
        <v>1503</v>
      </c>
      <c r="I279">
        <v>7486</v>
      </c>
      <c r="J279">
        <v>21.48</v>
      </c>
      <c r="K279">
        <v>-6.78</v>
      </c>
      <c r="L279">
        <v>536</v>
      </c>
      <c r="M279">
        <v>25</v>
      </c>
      <c r="N279">
        <v>3</v>
      </c>
      <c r="O279">
        <v>9</v>
      </c>
      <c r="P279">
        <v>12</v>
      </c>
      <c r="Q279">
        <v>4</v>
      </c>
      <c r="R279">
        <v>9</v>
      </c>
      <c r="S279">
        <v>6</v>
      </c>
      <c r="T279">
        <v>31.8</v>
      </c>
      <c r="U279">
        <v>29.7</v>
      </c>
      <c r="V279">
        <v>25.6</v>
      </c>
      <c r="W279">
        <v>20.399999999999999</v>
      </c>
      <c r="X279">
        <v>27</v>
      </c>
      <c r="Y279">
        <v>24.7</v>
      </c>
      <c r="Z279">
        <v>17.899999999999999</v>
      </c>
      <c r="AA279">
        <v>18.600000000000001</v>
      </c>
      <c r="AB279">
        <f t="shared" si="76"/>
        <v>31.8</v>
      </c>
      <c r="AC279">
        <f t="shared" si="77"/>
        <v>29.7</v>
      </c>
      <c r="AD279">
        <f t="shared" si="78"/>
        <v>25.6</v>
      </c>
      <c r="AE279">
        <f t="shared" si="79"/>
        <v>20.399999999999999</v>
      </c>
      <c r="AF279">
        <f t="shared" si="80"/>
        <v>27</v>
      </c>
      <c r="AG279">
        <f t="shared" si="81"/>
        <v>24.7</v>
      </c>
      <c r="AH279">
        <f t="shared" si="82"/>
        <v>17.899999999999999</v>
      </c>
      <c r="AI279">
        <f t="shared" si="85"/>
        <v>18.600000000000001</v>
      </c>
      <c r="AJ279">
        <f t="shared" si="86"/>
        <v>391.4</v>
      </c>
    </row>
    <row r="280" spans="1:36">
      <c r="A280" s="1">
        <f t="shared" si="83"/>
        <v>40151</v>
      </c>
      <c r="B280">
        <f t="shared" si="84"/>
        <v>26</v>
      </c>
      <c r="C280" t="str">
        <f>VLOOKUP(B280,'treatment structure'!$A$2:$I$65,9,FALSE)</f>
        <v>150N</v>
      </c>
      <c r="D280" t="str">
        <f>VLOOKUP(B280,'treatment structure'!$A$2:$I$65,7,FALSE)</f>
        <v>Sherwood</v>
      </c>
      <c r="E280" t="str">
        <f>VLOOKUP(B280,'treatment structure'!$A$2:$I$65,8,FALSE)</f>
        <v>dry</v>
      </c>
      <c r="F280" t="str">
        <f>VLOOKUP(B280,'treatment structure'!$A$2:$I$65,9,FALSE)</f>
        <v>150N</v>
      </c>
      <c r="G280">
        <f>VLOOKUP(B280,'treatment structure'!$A$2:$I$65,2,FALSE)</f>
        <v>2</v>
      </c>
      <c r="H280">
        <v>1503</v>
      </c>
      <c r="I280">
        <v>7486</v>
      </c>
      <c r="J280">
        <v>21.48</v>
      </c>
      <c r="K280">
        <v>-6.78</v>
      </c>
      <c r="L280">
        <v>535</v>
      </c>
      <c r="M280">
        <v>26</v>
      </c>
      <c r="N280">
        <v>3</v>
      </c>
      <c r="O280">
        <v>9</v>
      </c>
      <c r="P280">
        <v>12</v>
      </c>
      <c r="Q280">
        <v>4</v>
      </c>
      <c r="R280">
        <v>9</v>
      </c>
      <c r="S280">
        <v>13</v>
      </c>
      <c r="T280">
        <v>34.700000000000003</v>
      </c>
      <c r="U280">
        <v>31.6</v>
      </c>
      <c r="V280">
        <v>28.4</v>
      </c>
      <c r="W280">
        <v>23</v>
      </c>
      <c r="X280">
        <v>16.5</v>
      </c>
      <c r="Y280">
        <v>19.5</v>
      </c>
      <c r="Z280">
        <v>19.2</v>
      </c>
      <c r="AA280">
        <v>18.399999999999999</v>
      </c>
      <c r="AB280">
        <f t="shared" si="76"/>
        <v>34.700000000000003</v>
      </c>
      <c r="AC280">
        <f t="shared" si="77"/>
        <v>31.6</v>
      </c>
      <c r="AD280">
        <f t="shared" si="78"/>
        <v>28.4</v>
      </c>
      <c r="AE280">
        <f t="shared" si="79"/>
        <v>23</v>
      </c>
      <c r="AF280">
        <f t="shared" si="80"/>
        <v>16.5</v>
      </c>
      <c r="AG280">
        <f t="shared" si="81"/>
        <v>19.5</v>
      </c>
      <c r="AH280">
        <f t="shared" si="82"/>
        <v>19.2</v>
      </c>
      <c r="AI280">
        <f t="shared" si="85"/>
        <v>18.399999999999999</v>
      </c>
      <c r="AJ280">
        <f t="shared" si="86"/>
        <v>382.6</v>
      </c>
    </row>
    <row r="281" spans="1:36">
      <c r="A281" s="1">
        <f t="shared" si="83"/>
        <v>40151</v>
      </c>
      <c r="B281">
        <f t="shared" si="84"/>
        <v>27</v>
      </c>
      <c r="C281" t="str">
        <f>VLOOKUP(B281,'treatment structure'!$A$2:$I$65,9,FALSE)</f>
        <v>nil</v>
      </c>
      <c r="D281" t="str">
        <f>VLOOKUP(B281,'treatment structure'!$A$2:$I$65,7,FALSE)</f>
        <v>Dash</v>
      </c>
      <c r="E281" t="str">
        <f>VLOOKUP(B281,'treatment structure'!$A$2:$I$65,8,FALSE)</f>
        <v>dry</v>
      </c>
      <c r="F281" t="str">
        <f>VLOOKUP(B281,'treatment structure'!$A$2:$I$65,9,FALSE)</f>
        <v>nil</v>
      </c>
      <c r="G281">
        <f>VLOOKUP(B281,'treatment structure'!$A$2:$I$65,2,FALSE)</f>
        <v>2</v>
      </c>
      <c r="H281">
        <v>1503</v>
      </c>
      <c r="I281">
        <v>7486</v>
      </c>
      <c r="J281">
        <v>21.48</v>
      </c>
      <c r="K281">
        <v>-6.78</v>
      </c>
      <c r="L281">
        <v>534</v>
      </c>
      <c r="M281">
        <v>27</v>
      </c>
      <c r="N281">
        <v>3</v>
      </c>
      <c r="O281">
        <v>9</v>
      </c>
      <c r="P281">
        <v>12</v>
      </c>
      <c r="Q281">
        <v>4</v>
      </c>
      <c r="R281">
        <v>9</v>
      </c>
      <c r="S281">
        <v>11</v>
      </c>
      <c r="T281">
        <v>22.1</v>
      </c>
      <c r="U281">
        <v>23.8</v>
      </c>
      <c r="V281">
        <v>33.799999999999997</v>
      </c>
      <c r="W281">
        <v>27.1</v>
      </c>
      <c r="X281">
        <v>26.6</v>
      </c>
      <c r="Y281">
        <v>18.3</v>
      </c>
      <c r="Z281">
        <v>17.100000000000001</v>
      </c>
      <c r="AA281">
        <v>18.899999999999999</v>
      </c>
      <c r="AB281">
        <f t="shared" si="76"/>
        <v>22.1</v>
      </c>
      <c r="AC281">
        <f t="shared" si="77"/>
        <v>23.8</v>
      </c>
      <c r="AD281">
        <f t="shared" si="78"/>
        <v>33.799999999999997</v>
      </c>
      <c r="AE281">
        <f t="shared" si="79"/>
        <v>27.1</v>
      </c>
      <c r="AF281">
        <f t="shared" si="80"/>
        <v>26.6</v>
      </c>
      <c r="AG281">
        <f t="shared" si="81"/>
        <v>18.3</v>
      </c>
      <c r="AH281">
        <f t="shared" si="82"/>
        <v>17.100000000000001</v>
      </c>
      <c r="AI281">
        <f t="shared" si="85"/>
        <v>18.899999999999999</v>
      </c>
      <c r="AJ281">
        <f t="shared" si="86"/>
        <v>375.40000000000003</v>
      </c>
    </row>
    <row r="282" spans="1:36">
      <c r="A282" s="1">
        <f t="shared" si="83"/>
        <v>40151</v>
      </c>
      <c r="B282">
        <f t="shared" si="84"/>
        <v>28</v>
      </c>
      <c r="C282" t="str">
        <f>VLOOKUP(B282,'treatment structure'!$A$2:$I$65,9,FALSE)</f>
        <v>150N</v>
      </c>
      <c r="D282" t="str">
        <f>VLOOKUP(B282,'treatment structure'!$A$2:$I$65,7,FALSE)</f>
        <v>Dash</v>
      </c>
      <c r="E282" t="str">
        <f>VLOOKUP(B282,'treatment structure'!$A$2:$I$65,8,FALSE)</f>
        <v>dry</v>
      </c>
      <c r="F282" t="str">
        <f>VLOOKUP(B282,'treatment structure'!$A$2:$I$65,9,FALSE)</f>
        <v>150N</v>
      </c>
      <c r="G282">
        <f>VLOOKUP(B282,'treatment structure'!$A$2:$I$65,2,FALSE)</f>
        <v>2</v>
      </c>
      <c r="H282">
        <v>1503</v>
      </c>
      <c r="I282">
        <v>7486</v>
      </c>
      <c r="J282">
        <v>21.48</v>
      </c>
      <c r="K282">
        <v>-6.78</v>
      </c>
      <c r="L282">
        <v>533</v>
      </c>
      <c r="M282">
        <v>28</v>
      </c>
      <c r="N282">
        <v>3</v>
      </c>
      <c r="O282">
        <v>9</v>
      </c>
      <c r="P282">
        <v>12</v>
      </c>
      <c r="Q282">
        <v>4</v>
      </c>
      <c r="R282">
        <v>9</v>
      </c>
      <c r="S282">
        <v>30</v>
      </c>
      <c r="T282">
        <v>16.600000000000001</v>
      </c>
      <c r="U282">
        <v>20.7</v>
      </c>
      <c r="V282">
        <v>28.7</v>
      </c>
      <c r="W282">
        <v>24.1</v>
      </c>
      <c r="X282">
        <v>24.6</v>
      </c>
      <c r="Y282">
        <v>14.8</v>
      </c>
      <c r="Z282">
        <v>16.5</v>
      </c>
      <c r="AA282">
        <v>18.3</v>
      </c>
      <c r="AB282">
        <f t="shared" si="76"/>
        <v>16.600000000000001</v>
      </c>
      <c r="AC282">
        <f t="shared" si="77"/>
        <v>20.7</v>
      </c>
      <c r="AD282">
        <f t="shared" si="78"/>
        <v>28.7</v>
      </c>
      <c r="AE282">
        <f t="shared" si="79"/>
        <v>24.1</v>
      </c>
      <c r="AF282">
        <f t="shared" si="80"/>
        <v>24.6</v>
      </c>
      <c r="AG282">
        <f t="shared" si="81"/>
        <v>14.8</v>
      </c>
      <c r="AH282">
        <f t="shared" si="82"/>
        <v>16.5</v>
      </c>
      <c r="AI282">
        <f t="shared" si="85"/>
        <v>18.3</v>
      </c>
      <c r="AJ282">
        <f t="shared" si="86"/>
        <v>328.6</v>
      </c>
    </row>
    <row r="283" spans="1:36">
      <c r="A283" s="1">
        <f t="shared" si="83"/>
        <v>40151</v>
      </c>
      <c r="B283">
        <f t="shared" si="84"/>
        <v>29</v>
      </c>
      <c r="C283" t="str">
        <f>VLOOKUP(B283,'treatment structure'!$A$2:$I$65,9,FALSE)</f>
        <v>150N</v>
      </c>
      <c r="D283" t="str">
        <f>VLOOKUP(B283,'treatment structure'!$A$2:$I$65,7,FALSE)</f>
        <v>Omaka</v>
      </c>
      <c r="E283" t="str">
        <f>VLOOKUP(B283,'treatment structure'!$A$2:$I$65,8,FALSE)</f>
        <v>irr</v>
      </c>
      <c r="F283" t="str">
        <f>VLOOKUP(B283,'treatment structure'!$A$2:$I$65,9,FALSE)</f>
        <v>150N</v>
      </c>
      <c r="G283">
        <f>VLOOKUP(B283,'treatment structure'!$A$2:$I$65,2,FALSE)</f>
        <v>2</v>
      </c>
      <c r="H283">
        <v>1503</v>
      </c>
      <c r="I283">
        <v>7486</v>
      </c>
      <c r="J283">
        <v>21.48</v>
      </c>
      <c r="K283">
        <v>-6.78</v>
      </c>
      <c r="L283">
        <v>532</v>
      </c>
      <c r="M283">
        <v>29</v>
      </c>
      <c r="N283">
        <v>3</v>
      </c>
      <c r="O283">
        <v>9</v>
      </c>
      <c r="P283">
        <v>12</v>
      </c>
      <c r="Q283">
        <v>4</v>
      </c>
      <c r="R283">
        <v>9</v>
      </c>
      <c r="S283">
        <v>44</v>
      </c>
      <c r="T283">
        <v>18.600000000000001</v>
      </c>
      <c r="U283">
        <v>29.6</v>
      </c>
      <c r="V283">
        <v>33.9</v>
      </c>
      <c r="W283">
        <v>28.2</v>
      </c>
      <c r="X283">
        <v>25.3</v>
      </c>
      <c r="Y283">
        <v>19.600000000000001</v>
      </c>
      <c r="Z283">
        <v>25.8</v>
      </c>
      <c r="AA283">
        <v>28.3</v>
      </c>
      <c r="AB283">
        <f t="shared" si="76"/>
        <v>18.600000000000001</v>
      </c>
      <c r="AC283">
        <f t="shared" si="77"/>
        <v>29.6</v>
      </c>
      <c r="AD283">
        <f t="shared" si="78"/>
        <v>33.9</v>
      </c>
      <c r="AE283">
        <f t="shared" si="79"/>
        <v>28.2</v>
      </c>
      <c r="AF283">
        <f t="shared" si="80"/>
        <v>25.3</v>
      </c>
      <c r="AG283">
        <f t="shared" si="81"/>
        <v>19.600000000000001</v>
      </c>
      <c r="AH283">
        <f t="shared" si="82"/>
        <v>25.8</v>
      </c>
      <c r="AI283">
        <f t="shared" si="85"/>
        <v>28.3</v>
      </c>
      <c r="AJ283">
        <f t="shared" si="86"/>
        <v>418.6</v>
      </c>
    </row>
    <row r="284" spans="1:36">
      <c r="A284" s="1">
        <f t="shared" si="83"/>
        <v>40151</v>
      </c>
      <c r="B284">
        <f t="shared" si="84"/>
        <v>30</v>
      </c>
      <c r="C284" t="str">
        <f>VLOOKUP(B284,'treatment structure'!$A$2:$I$65,9,FALSE)</f>
        <v>nil</v>
      </c>
      <c r="D284" t="str">
        <f>VLOOKUP(B284,'treatment structure'!$A$2:$I$65,7,FALSE)</f>
        <v>Omaka</v>
      </c>
      <c r="E284" t="str">
        <f>VLOOKUP(B284,'treatment structure'!$A$2:$I$65,8,FALSE)</f>
        <v>irr</v>
      </c>
      <c r="F284" t="str">
        <f>VLOOKUP(B284,'treatment structure'!$A$2:$I$65,9,FALSE)</f>
        <v>nil</v>
      </c>
      <c r="G284">
        <f>VLOOKUP(B284,'treatment structure'!$A$2:$I$65,2,FALSE)</f>
        <v>2</v>
      </c>
      <c r="H284">
        <v>1503</v>
      </c>
      <c r="I284">
        <v>7486</v>
      </c>
      <c r="J284">
        <v>21.48</v>
      </c>
      <c r="K284">
        <v>-6.78</v>
      </c>
      <c r="L284">
        <v>531</v>
      </c>
      <c r="M284">
        <v>30</v>
      </c>
      <c r="N284">
        <v>3</v>
      </c>
      <c r="O284">
        <v>9</v>
      </c>
      <c r="P284">
        <v>12</v>
      </c>
      <c r="Q284">
        <v>4</v>
      </c>
      <c r="R284">
        <v>9</v>
      </c>
      <c r="S284">
        <v>51</v>
      </c>
      <c r="T284">
        <v>31.8</v>
      </c>
      <c r="U284">
        <v>24.8</v>
      </c>
      <c r="V284">
        <v>22</v>
      </c>
      <c r="W284">
        <v>15.7</v>
      </c>
      <c r="X284">
        <v>24.3</v>
      </c>
      <c r="Y284">
        <v>21.7</v>
      </c>
      <c r="Z284">
        <v>22.3</v>
      </c>
      <c r="AA284">
        <v>29.3</v>
      </c>
      <c r="AB284">
        <f t="shared" si="76"/>
        <v>31.8</v>
      </c>
      <c r="AC284">
        <f t="shared" si="77"/>
        <v>24.8</v>
      </c>
      <c r="AD284">
        <f t="shared" si="78"/>
        <v>22</v>
      </c>
      <c r="AE284">
        <f t="shared" si="79"/>
        <v>15.7</v>
      </c>
      <c r="AF284">
        <f t="shared" si="80"/>
        <v>24.3</v>
      </c>
      <c r="AG284">
        <f t="shared" si="81"/>
        <v>21.7</v>
      </c>
      <c r="AH284">
        <f t="shared" si="82"/>
        <v>22.3</v>
      </c>
      <c r="AI284">
        <f t="shared" si="85"/>
        <v>29.3</v>
      </c>
      <c r="AJ284">
        <f t="shared" si="86"/>
        <v>383.8</v>
      </c>
    </row>
    <row r="285" spans="1:36">
      <c r="A285" s="1">
        <f t="shared" si="83"/>
        <v>40151</v>
      </c>
      <c r="B285">
        <f t="shared" si="84"/>
        <v>31</v>
      </c>
      <c r="C285" t="str">
        <f>VLOOKUP(B285,'treatment structure'!$A$2:$I$65,9,FALSE)</f>
        <v>150N</v>
      </c>
      <c r="D285" t="str">
        <f>VLOOKUP(B285,'treatment structure'!$A$2:$I$65,7,FALSE)</f>
        <v>CR125</v>
      </c>
      <c r="E285" t="str">
        <f>VLOOKUP(B285,'treatment structure'!$A$2:$I$65,8,FALSE)</f>
        <v>dry</v>
      </c>
      <c r="F285" t="str">
        <f>VLOOKUP(B285,'treatment structure'!$A$2:$I$65,9,FALSE)</f>
        <v>150N</v>
      </c>
      <c r="G285">
        <f>VLOOKUP(B285,'treatment structure'!$A$2:$I$65,2,FALSE)</f>
        <v>2</v>
      </c>
      <c r="H285">
        <v>1503</v>
      </c>
      <c r="I285">
        <v>7486</v>
      </c>
      <c r="J285">
        <v>21.48</v>
      </c>
      <c r="K285">
        <v>-6.78</v>
      </c>
      <c r="L285">
        <v>530</v>
      </c>
      <c r="M285">
        <v>31</v>
      </c>
      <c r="N285">
        <v>3</v>
      </c>
      <c r="O285">
        <v>9</v>
      </c>
      <c r="P285">
        <v>12</v>
      </c>
      <c r="Q285">
        <v>4</v>
      </c>
      <c r="R285">
        <v>10</v>
      </c>
      <c r="S285">
        <v>0</v>
      </c>
      <c r="T285">
        <v>21.8</v>
      </c>
      <c r="U285">
        <v>17.399999999999999</v>
      </c>
      <c r="V285">
        <v>17.399999999999999</v>
      </c>
      <c r="W285">
        <v>25.3</v>
      </c>
      <c r="X285">
        <v>16.100000000000001</v>
      </c>
      <c r="Y285">
        <v>18.7</v>
      </c>
      <c r="Z285">
        <v>17.8</v>
      </c>
      <c r="AA285">
        <v>17</v>
      </c>
      <c r="AB285">
        <f t="shared" si="76"/>
        <v>21.8</v>
      </c>
      <c r="AC285">
        <f t="shared" si="77"/>
        <v>17.399999999999999</v>
      </c>
      <c r="AD285">
        <f t="shared" si="78"/>
        <v>17.399999999999999</v>
      </c>
      <c r="AE285">
        <f t="shared" si="79"/>
        <v>25.3</v>
      </c>
      <c r="AF285">
        <f t="shared" si="80"/>
        <v>16.100000000000001</v>
      </c>
      <c r="AG285">
        <f t="shared" si="81"/>
        <v>18.7</v>
      </c>
      <c r="AH285">
        <f t="shared" si="82"/>
        <v>17.8</v>
      </c>
      <c r="AI285">
        <f t="shared" si="85"/>
        <v>17</v>
      </c>
      <c r="AJ285">
        <f t="shared" si="86"/>
        <v>303</v>
      </c>
    </row>
    <row r="286" spans="1:36">
      <c r="A286" s="1">
        <f t="shared" si="83"/>
        <v>40151</v>
      </c>
      <c r="B286">
        <f t="shared" si="84"/>
        <v>32</v>
      </c>
      <c r="C286" t="str">
        <f>VLOOKUP(B286,'treatment structure'!$A$2:$I$65,9,FALSE)</f>
        <v>nil</v>
      </c>
      <c r="D286" t="str">
        <f>VLOOKUP(B286,'treatment structure'!$A$2:$I$65,7,FALSE)</f>
        <v>CR125</v>
      </c>
      <c r="E286" t="str">
        <f>VLOOKUP(B286,'treatment structure'!$A$2:$I$65,8,FALSE)</f>
        <v>dry</v>
      </c>
      <c r="F286" t="str">
        <f>VLOOKUP(B286,'treatment structure'!$A$2:$I$65,9,FALSE)</f>
        <v>nil</v>
      </c>
      <c r="G286">
        <f>VLOOKUP(B286,'treatment structure'!$A$2:$I$65,2,FALSE)</f>
        <v>2</v>
      </c>
      <c r="H286">
        <v>1503</v>
      </c>
      <c r="I286">
        <v>7486</v>
      </c>
      <c r="J286">
        <v>21.48</v>
      </c>
      <c r="K286">
        <v>-6.78</v>
      </c>
      <c r="L286">
        <v>529</v>
      </c>
      <c r="M286">
        <v>32</v>
      </c>
      <c r="N286">
        <v>3</v>
      </c>
      <c r="O286">
        <v>9</v>
      </c>
      <c r="P286">
        <v>12</v>
      </c>
      <c r="Q286">
        <v>4</v>
      </c>
      <c r="R286">
        <v>10</v>
      </c>
      <c r="S286">
        <v>7</v>
      </c>
      <c r="T286">
        <v>35.299999999999997</v>
      </c>
      <c r="U286">
        <v>31.4</v>
      </c>
      <c r="V286">
        <v>28.4</v>
      </c>
      <c r="W286">
        <v>26.5</v>
      </c>
      <c r="X286">
        <v>19.899999999999999</v>
      </c>
      <c r="Y286">
        <v>22.7</v>
      </c>
      <c r="Z286">
        <v>17.5</v>
      </c>
      <c r="AA286">
        <v>17</v>
      </c>
      <c r="AB286">
        <f t="shared" si="76"/>
        <v>35.299999999999997</v>
      </c>
      <c r="AC286">
        <f t="shared" si="77"/>
        <v>31.4</v>
      </c>
      <c r="AD286">
        <f t="shared" si="78"/>
        <v>28.4</v>
      </c>
      <c r="AE286">
        <f t="shared" si="79"/>
        <v>26.5</v>
      </c>
      <c r="AF286">
        <f t="shared" si="80"/>
        <v>19.899999999999999</v>
      </c>
      <c r="AG286">
        <f t="shared" si="81"/>
        <v>22.7</v>
      </c>
      <c r="AH286">
        <f t="shared" si="82"/>
        <v>17.5</v>
      </c>
      <c r="AI286">
        <f t="shared" si="85"/>
        <v>17</v>
      </c>
      <c r="AJ286">
        <f t="shared" si="86"/>
        <v>397.4</v>
      </c>
    </row>
    <row r="287" spans="1:36">
      <c r="A287" s="1">
        <f t="shared" si="83"/>
        <v>40151</v>
      </c>
      <c r="B287">
        <f t="shared" si="84"/>
        <v>33</v>
      </c>
      <c r="C287" t="str">
        <f>VLOOKUP(B287,'treatment structure'!$A$2:$I$65,9,FALSE)</f>
        <v>150N</v>
      </c>
      <c r="D287" t="str">
        <f>VLOOKUP(B287,'treatment structure'!$A$2:$I$65,7,FALSE)</f>
        <v>CR125</v>
      </c>
      <c r="E287" t="str">
        <f>VLOOKUP(B287,'treatment structure'!$A$2:$I$65,8,FALSE)</f>
        <v>irr</v>
      </c>
      <c r="F287" t="str">
        <f>VLOOKUP(B287,'treatment structure'!$A$2:$I$65,9,FALSE)</f>
        <v>150N</v>
      </c>
      <c r="G287">
        <f>VLOOKUP(B287,'treatment structure'!$A$2:$I$65,2,FALSE)</f>
        <v>3</v>
      </c>
      <c r="H287">
        <v>1503</v>
      </c>
      <c r="I287">
        <v>7486</v>
      </c>
      <c r="J287">
        <v>21.48</v>
      </c>
      <c r="K287">
        <v>-6.78</v>
      </c>
      <c r="L287">
        <v>528</v>
      </c>
      <c r="M287">
        <v>33</v>
      </c>
      <c r="N287">
        <v>3</v>
      </c>
      <c r="O287">
        <v>9</v>
      </c>
      <c r="P287">
        <v>12</v>
      </c>
      <c r="Q287">
        <v>4</v>
      </c>
      <c r="R287">
        <v>10</v>
      </c>
      <c r="S287">
        <v>15</v>
      </c>
      <c r="T287">
        <v>37.6</v>
      </c>
      <c r="U287">
        <v>33.299999999999997</v>
      </c>
      <c r="V287">
        <v>29.5</v>
      </c>
      <c r="W287">
        <v>30.7</v>
      </c>
      <c r="X287">
        <v>21.4</v>
      </c>
      <c r="Y287">
        <v>24.8</v>
      </c>
      <c r="Z287">
        <v>25.8</v>
      </c>
      <c r="AA287">
        <v>34</v>
      </c>
      <c r="AB287">
        <f t="shared" si="76"/>
        <v>37.6</v>
      </c>
      <c r="AC287">
        <f t="shared" si="77"/>
        <v>33.299999999999997</v>
      </c>
      <c r="AD287">
        <f t="shared" si="78"/>
        <v>29.5</v>
      </c>
      <c r="AE287">
        <f t="shared" si="79"/>
        <v>30.7</v>
      </c>
      <c r="AF287">
        <f t="shared" si="80"/>
        <v>21.4</v>
      </c>
      <c r="AG287">
        <f t="shared" si="81"/>
        <v>24.8</v>
      </c>
      <c r="AH287">
        <f t="shared" si="82"/>
        <v>25.8</v>
      </c>
      <c r="AI287">
        <f t="shared" si="85"/>
        <v>34</v>
      </c>
      <c r="AJ287">
        <f t="shared" si="86"/>
        <v>474.20000000000005</v>
      </c>
    </row>
    <row r="288" spans="1:36">
      <c r="A288" s="1">
        <f t="shared" si="83"/>
        <v>40151</v>
      </c>
      <c r="B288">
        <f t="shared" si="84"/>
        <v>34</v>
      </c>
      <c r="C288" t="str">
        <f>VLOOKUP(B288,'treatment structure'!$A$2:$I$65,9,FALSE)</f>
        <v>nil</v>
      </c>
      <c r="D288" t="str">
        <f>VLOOKUP(B288,'treatment structure'!$A$2:$I$65,7,FALSE)</f>
        <v>CR125</v>
      </c>
      <c r="E288" t="str">
        <f>VLOOKUP(B288,'treatment structure'!$A$2:$I$65,8,FALSE)</f>
        <v>irr</v>
      </c>
      <c r="F288" t="str">
        <f>VLOOKUP(B288,'treatment structure'!$A$2:$I$65,9,FALSE)</f>
        <v>nil</v>
      </c>
      <c r="G288">
        <f>VLOOKUP(B288,'treatment structure'!$A$2:$I$65,2,FALSE)</f>
        <v>3</v>
      </c>
      <c r="H288">
        <v>1503</v>
      </c>
      <c r="I288">
        <v>7486</v>
      </c>
      <c r="J288">
        <v>21.48</v>
      </c>
      <c r="K288">
        <v>-6.78</v>
      </c>
      <c r="L288">
        <v>527</v>
      </c>
      <c r="M288">
        <v>34</v>
      </c>
      <c r="N288">
        <v>3</v>
      </c>
      <c r="O288">
        <v>9</v>
      </c>
      <c r="P288">
        <v>12</v>
      </c>
      <c r="Q288">
        <v>4</v>
      </c>
      <c r="R288">
        <v>10</v>
      </c>
      <c r="S288">
        <v>22</v>
      </c>
      <c r="T288">
        <v>33.799999999999997</v>
      </c>
      <c r="U288">
        <v>25.9</v>
      </c>
      <c r="V288">
        <v>22.8</v>
      </c>
      <c r="W288">
        <v>28.9</v>
      </c>
      <c r="X288">
        <v>18.600000000000001</v>
      </c>
      <c r="Y288">
        <v>21.9</v>
      </c>
      <c r="Z288">
        <v>21.8</v>
      </c>
      <c r="AA288">
        <v>34</v>
      </c>
      <c r="AB288">
        <f t="shared" si="76"/>
        <v>33.799999999999997</v>
      </c>
      <c r="AC288">
        <f t="shared" si="77"/>
        <v>25.9</v>
      </c>
      <c r="AD288">
        <f t="shared" si="78"/>
        <v>22.8</v>
      </c>
      <c r="AE288">
        <f t="shared" si="79"/>
        <v>28.9</v>
      </c>
      <c r="AF288">
        <f t="shared" si="80"/>
        <v>18.600000000000001</v>
      </c>
      <c r="AG288">
        <f t="shared" si="81"/>
        <v>21.9</v>
      </c>
      <c r="AH288">
        <f t="shared" si="82"/>
        <v>21.8</v>
      </c>
      <c r="AI288">
        <f t="shared" si="85"/>
        <v>34</v>
      </c>
      <c r="AJ288">
        <f t="shared" si="86"/>
        <v>415.40000000000003</v>
      </c>
    </row>
    <row r="289" spans="1:36">
      <c r="A289" s="1">
        <f t="shared" si="83"/>
        <v>40151</v>
      </c>
      <c r="B289">
        <f t="shared" si="84"/>
        <v>35</v>
      </c>
      <c r="C289" t="str">
        <f>VLOOKUP(B289,'treatment structure'!$A$2:$I$65,9,FALSE)</f>
        <v>nil</v>
      </c>
      <c r="D289" t="str">
        <f>VLOOKUP(B289,'treatment structure'!$A$2:$I$65,7,FALSE)</f>
        <v>Omaka</v>
      </c>
      <c r="E289" t="str">
        <f>VLOOKUP(B289,'treatment structure'!$A$2:$I$65,8,FALSE)</f>
        <v>dry</v>
      </c>
      <c r="F289" t="str">
        <f>VLOOKUP(B289,'treatment structure'!$A$2:$I$65,9,FALSE)</f>
        <v>nil</v>
      </c>
      <c r="G289">
        <f>VLOOKUP(B289,'treatment structure'!$A$2:$I$65,2,FALSE)</f>
        <v>3</v>
      </c>
      <c r="H289">
        <v>1503</v>
      </c>
      <c r="I289">
        <v>7486</v>
      </c>
      <c r="J289">
        <v>21.48</v>
      </c>
      <c r="K289">
        <v>-6.78</v>
      </c>
      <c r="L289">
        <v>526</v>
      </c>
      <c r="M289">
        <v>35</v>
      </c>
      <c r="N289">
        <v>3</v>
      </c>
      <c r="O289">
        <v>9</v>
      </c>
      <c r="P289">
        <v>12</v>
      </c>
      <c r="Q289">
        <v>4</v>
      </c>
      <c r="R289">
        <v>10</v>
      </c>
      <c r="S289">
        <v>20</v>
      </c>
      <c r="T289">
        <v>28.3</v>
      </c>
      <c r="U289">
        <v>22.6</v>
      </c>
      <c r="V289">
        <v>28.7</v>
      </c>
      <c r="W289">
        <v>26.6</v>
      </c>
      <c r="X289">
        <v>24.7</v>
      </c>
      <c r="Y289">
        <v>17.8</v>
      </c>
      <c r="Z289">
        <v>16.8</v>
      </c>
      <c r="AA289">
        <v>17.3</v>
      </c>
      <c r="AB289">
        <f t="shared" si="76"/>
        <v>28.3</v>
      </c>
      <c r="AC289">
        <f t="shared" si="77"/>
        <v>22.6</v>
      </c>
      <c r="AD289">
        <f t="shared" si="78"/>
        <v>28.7</v>
      </c>
      <c r="AE289">
        <f t="shared" si="79"/>
        <v>26.6</v>
      </c>
      <c r="AF289">
        <f t="shared" si="80"/>
        <v>24.7</v>
      </c>
      <c r="AG289">
        <f t="shared" si="81"/>
        <v>17.8</v>
      </c>
      <c r="AH289">
        <f t="shared" si="82"/>
        <v>16.8</v>
      </c>
      <c r="AI289">
        <f t="shared" si="85"/>
        <v>17.3</v>
      </c>
      <c r="AJ289">
        <f t="shared" si="86"/>
        <v>365.60000000000008</v>
      </c>
    </row>
    <row r="290" spans="1:36">
      <c r="A290" s="1">
        <f t="shared" si="83"/>
        <v>40151</v>
      </c>
      <c r="B290">
        <f t="shared" si="84"/>
        <v>36</v>
      </c>
      <c r="C290" t="str">
        <f>VLOOKUP(B290,'treatment structure'!$A$2:$I$65,9,FALSE)</f>
        <v>150N</v>
      </c>
      <c r="D290" t="str">
        <f>VLOOKUP(B290,'treatment structure'!$A$2:$I$65,7,FALSE)</f>
        <v>Omaka</v>
      </c>
      <c r="E290" t="str">
        <f>VLOOKUP(B290,'treatment structure'!$A$2:$I$65,8,FALSE)</f>
        <v>dry</v>
      </c>
      <c r="F290" t="str">
        <f>VLOOKUP(B290,'treatment structure'!$A$2:$I$65,9,FALSE)</f>
        <v>150N</v>
      </c>
      <c r="G290">
        <f>VLOOKUP(B290,'treatment structure'!$A$2:$I$65,2,FALSE)</f>
        <v>3</v>
      </c>
      <c r="H290">
        <v>1503</v>
      </c>
      <c r="I290">
        <v>7486</v>
      </c>
      <c r="J290">
        <v>21.48</v>
      </c>
      <c r="K290">
        <v>-6.78</v>
      </c>
      <c r="L290">
        <v>525</v>
      </c>
      <c r="M290">
        <v>36</v>
      </c>
      <c r="N290">
        <v>3</v>
      </c>
      <c r="O290">
        <v>9</v>
      </c>
      <c r="P290">
        <v>12</v>
      </c>
      <c r="Q290">
        <v>4</v>
      </c>
      <c r="R290">
        <v>10</v>
      </c>
      <c r="S290">
        <v>35</v>
      </c>
      <c r="T290">
        <v>25.3</v>
      </c>
      <c r="U290">
        <v>6.2</v>
      </c>
      <c r="V290">
        <v>19.7</v>
      </c>
      <c r="W290">
        <v>24</v>
      </c>
      <c r="X290">
        <v>20.9</v>
      </c>
      <c r="Y290">
        <v>14.6</v>
      </c>
      <c r="Z290">
        <v>16.2</v>
      </c>
      <c r="AA290">
        <v>18.100000000000001</v>
      </c>
      <c r="AB290">
        <f t="shared" si="76"/>
        <v>25.3</v>
      </c>
      <c r="AC290">
        <f t="shared" si="77"/>
        <v>6.2</v>
      </c>
      <c r="AD290">
        <f t="shared" si="78"/>
        <v>19.7</v>
      </c>
      <c r="AE290">
        <f t="shared" si="79"/>
        <v>24</v>
      </c>
      <c r="AF290">
        <f t="shared" si="80"/>
        <v>20.9</v>
      </c>
      <c r="AG290">
        <f t="shared" si="81"/>
        <v>14.6</v>
      </c>
      <c r="AH290">
        <f t="shared" si="82"/>
        <v>16.2</v>
      </c>
      <c r="AI290">
        <f t="shared" si="85"/>
        <v>18.100000000000001</v>
      </c>
      <c r="AJ290">
        <f t="shared" si="86"/>
        <v>290</v>
      </c>
    </row>
    <row r="291" spans="1:36">
      <c r="A291" s="1">
        <f t="shared" si="83"/>
        <v>40151</v>
      </c>
      <c r="B291">
        <f t="shared" si="84"/>
        <v>37</v>
      </c>
      <c r="C291" t="str">
        <f>VLOOKUP(B291,'treatment structure'!$A$2:$I$65,9,FALSE)</f>
        <v>150N</v>
      </c>
      <c r="D291" t="str">
        <f>VLOOKUP(B291,'treatment structure'!$A$2:$I$65,7,FALSE)</f>
        <v>Omaka</v>
      </c>
      <c r="E291" t="str">
        <f>VLOOKUP(B291,'treatment structure'!$A$2:$I$65,8,FALSE)</f>
        <v>irr</v>
      </c>
      <c r="F291" t="str">
        <f>VLOOKUP(B291,'treatment structure'!$A$2:$I$65,9,FALSE)</f>
        <v>150N</v>
      </c>
      <c r="G291">
        <f>VLOOKUP(B291,'treatment structure'!$A$2:$I$65,2,FALSE)</f>
        <v>3</v>
      </c>
      <c r="H291">
        <v>1503</v>
      </c>
      <c r="I291">
        <v>7486</v>
      </c>
      <c r="J291">
        <v>21.48</v>
      </c>
      <c r="K291">
        <v>-6.78</v>
      </c>
      <c r="L291">
        <v>524</v>
      </c>
      <c r="M291">
        <v>37</v>
      </c>
      <c r="N291">
        <v>3</v>
      </c>
      <c r="O291">
        <v>9</v>
      </c>
      <c r="P291">
        <v>12</v>
      </c>
      <c r="Q291">
        <v>4</v>
      </c>
      <c r="R291">
        <v>10</v>
      </c>
      <c r="S291">
        <v>41</v>
      </c>
      <c r="T291">
        <v>22.5</v>
      </c>
      <c r="U291">
        <v>17.2</v>
      </c>
      <c r="V291">
        <v>15.7</v>
      </c>
      <c r="W291">
        <v>25.7</v>
      </c>
      <c r="X291">
        <v>20.5</v>
      </c>
      <c r="Y291">
        <v>22</v>
      </c>
      <c r="Z291">
        <v>23.6</v>
      </c>
      <c r="AA291">
        <v>27.8</v>
      </c>
      <c r="AB291">
        <f t="shared" ref="AB291:AB318" si="87">T291-6.78-$K291</f>
        <v>22.5</v>
      </c>
      <c r="AC291">
        <f t="shared" ref="AC291:AC318" si="88">U291-6.78-$K291</f>
        <v>17.2</v>
      </c>
      <c r="AD291">
        <f t="shared" ref="AD291:AD318" si="89">V291-6.78-$K291</f>
        <v>15.7</v>
      </c>
      <c r="AE291">
        <f t="shared" ref="AE291:AE318" si="90">W291-6.78-$K291</f>
        <v>25.7</v>
      </c>
      <c r="AF291">
        <f t="shared" ref="AF291:AF318" si="91">X291-6.78-$K291</f>
        <v>20.5</v>
      </c>
      <c r="AG291">
        <f t="shared" ref="AG291:AG318" si="92">Y291-6.78-$K291</f>
        <v>22</v>
      </c>
      <c r="AH291">
        <f t="shared" ref="AH291:AH318" si="93">Z291-6.78-$K291</f>
        <v>23.6</v>
      </c>
      <c r="AI291">
        <f t="shared" si="85"/>
        <v>27.8</v>
      </c>
      <c r="AJ291">
        <f t="shared" si="86"/>
        <v>350.00000000000006</v>
      </c>
    </row>
    <row r="292" spans="1:36">
      <c r="A292" s="1">
        <f t="shared" si="83"/>
        <v>40151</v>
      </c>
      <c r="B292">
        <f t="shared" si="84"/>
        <v>38</v>
      </c>
      <c r="C292" t="str">
        <f>VLOOKUP(B292,'treatment structure'!$A$2:$I$65,9,FALSE)</f>
        <v>nil</v>
      </c>
      <c r="D292" t="str">
        <f>VLOOKUP(B292,'treatment structure'!$A$2:$I$65,7,FALSE)</f>
        <v>Omaka</v>
      </c>
      <c r="E292" t="str">
        <f>VLOOKUP(B292,'treatment structure'!$A$2:$I$65,8,FALSE)</f>
        <v>irr</v>
      </c>
      <c r="F292" t="str">
        <f>VLOOKUP(B292,'treatment structure'!$A$2:$I$65,9,FALSE)</f>
        <v>nil</v>
      </c>
      <c r="G292">
        <f>VLOOKUP(B292,'treatment structure'!$A$2:$I$65,2,FALSE)</f>
        <v>3</v>
      </c>
      <c r="H292">
        <v>1503</v>
      </c>
      <c r="I292">
        <v>7486</v>
      </c>
      <c r="J292">
        <v>21.48</v>
      </c>
      <c r="K292">
        <v>-6.78</v>
      </c>
      <c r="L292">
        <v>523</v>
      </c>
      <c r="M292">
        <v>38</v>
      </c>
      <c r="N292">
        <v>3</v>
      </c>
      <c r="O292">
        <v>9</v>
      </c>
      <c r="P292">
        <v>12</v>
      </c>
      <c r="Q292">
        <v>4</v>
      </c>
      <c r="R292">
        <v>10</v>
      </c>
      <c r="S292">
        <v>47</v>
      </c>
      <c r="T292">
        <v>17.100000000000001</v>
      </c>
      <c r="U292">
        <v>19.100000000000001</v>
      </c>
      <c r="V292">
        <v>33.1</v>
      </c>
      <c r="W292">
        <v>26.7</v>
      </c>
      <c r="X292">
        <v>27.9</v>
      </c>
      <c r="Y292">
        <v>23.5</v>
      </c>
      <c r="Z292">
        <v>25.4</v>
      </c>
      <c r="AA292">
        <v>29</v>
      </c>
      <c r="AB292">
        <f t="shared" si="87"/>
        <v>17.100000000000001</v>
      </c>
      <c r="AC292">
        <f t="shared" si="88"/>
        <v>19.100000000000001</v>
      </c>
      <c r="AD292">
        <f t="shared" si="89"/>
        <v>33.1</v>
      </c>
      <c r="AE292">
        <f t="shared" si="90"/>
        <v>26.7</v>
      </c>
      <c r="AF292">
        <f t="shared" si="91"/>
        <v>27.9</v>
      </c>
      <c r="AG292">
        <f t="shared" si="92"/>
        <v>23.5</v>
      </c>
      <c r="AH292">
        <f t="shared" si="93"/>
        <v>25.4</v>
      </c>
      <c r="AI292">
        <f t="shared" si="85"/>
        <v>29</v>
      </c>
      <c r="AJ292">
        <f t="shared" si="86"/>
        <v>403.6</v>
      </c>
    </row>
    <row r="293" spans="1:36">
      <c r="A293" s="1">
        <f t="shared" si="83"/>
        <v>40151</v>
      </c>
      <c r="B293">
        <f t="shared" si="84"/>
        <v>39</v>
      </c>
      <c r="C293" t="str">
        <f>VLOOKUP(B293,'treatment structure'!$A$2:$I$65,9,FALSE)</f>
        <v>nil</v>
      </c>
      <c r="D293" t="str">
        <f>VLOOKUP(B293,'treatment structure'!$A$2:$I$65,7,FALSE)</f>
        <v>Sherwood</v>
      </c>
      <c r="E293" t="str">
        <f>VLOOKUP(B293,'treatment structure'!$A$2:$I$65,8,FALSE)</f>
        <v>dry</v>
      </c>
      <c r="F293" t="str">
        <f>VLOOKUP(B293,'treatment structure'!$A$2:$I$65,9,FALSE)</f>
        <v>nil</v>
      </c>
      <c r="G293">
        <f>VLOOKUP(B293,'treatment structure'!$A$2:$I$65,2,FALSE)</f>
        <v>3</v>
      </c>
      <c r="H293">
        <v>1503</v>
      </c>
      <c r="I293">
        <v>7486</v>
      </c>
      <c r="J293">
        <v>21.48</v>
      </c>
      <c r="K293">
        <v>-6.78</v>
      </c>
      <c r="L293">
        <v>522</v>
      </c>
      <c r="M293">
        <v>39</v>
      </c>
      <c r="N293">
        <v>3</v>
      </c>
      <c r="O293">
        <v>9</v>
      </c>
      <c r="P293">
        <v>12</v>
      </c>
      <c r="Q293">
        <v>4</v>
      </c>
      <c r="R293">
        <v>10</v>
      </c>
      <c r="S293">
        <v>53</v>
      </c>
      <c r="T293">
        <v>18</v>
      </c>
      <c r="U293">
        <v>21.2</v>
      </c>
      <c r="V293">
        <v>32.9</v>
      </c>
      <c r="W293">
        <v>18.2</v>
      </c>
      <c r="X293">
        <v>26.3</v>
      </c>
      <c r="Y293">
        <v>19.3</v>
      </c>
      <c r="Z293">
        <v>16.899999999999999</v>
      </c>
      <c r="AA293">
        <v>23.2</v>
      </c>
      <c r="AB293">
        <f t="shared" si="87"/>
        <v>18</v>
      </c>
      <c r="AC293">
        <f t="shared" si="88"/>
        <v>21.2</v>
      </c>
      <c r="AD293">
        <f t="shared" si="89"/>
        <v>32.9</v>
      </c>
      <c r="AE293">
        <f t="shared" si="90"/>
        <v>18.2</v>
      </c>
      <c r="AF293">
        <f t="shared" si="91"/>
        <v>26.3</v>
      </c>
      <c r="AG293">
        <f t="shared" si="92"/>
        <v>19.3</v>
      </c>
      <c r="AH293">
        <f t="shared" si="93"/>
        <v>16.899999999999999</v>
      </c>
      <c r="AI293">
        <f t="shared" si="85"/>
        <v>23.2</v>
      </c>
      <c r="AJ293">
        <f t="shared" si="86"/>
        <v>352</v>
      </c>
    </row>
    <row r="294" spans="1:36">
      <c r="A294" s="1">
        <f t="shared" si="83"/>
        <v>40151</v>
      </c>
      <c r="B294">
        <f t="shared" si="84"/>
        <v>40</v>
      </c>
      <c r="C294" t="str">
        <f>VLOOKUP(B294,'treatment structure'!$A$2:$I$65,9,FALSE)</f>
        <v>150N</v>
      </c>
      <c r="D294" t="str">
        <f>VLOOKUP(B294,'treatment structure'!$A$2:$I$65,7,FALSE)</f>
        <v>Sherwood</v>
      </c>
      <c r="E294" t="str">
        <f>VLOOKUP(B294,'treatment structure'!$A$2:$I$65,8,FALSE)</f>
        <v>dry</v>
      </c>
      <c r="F294" t="str">
        <f>VLOOKUP(B294,'treatment structure'!$A$2:$I$65,9,FALSE)</f>
        <v>150N</v>
      </c>
      <c r="G294">
        <f>VLOOKUP(B294,'treatment structure'!$A$2:$I$65,2,FALSE)</f>
        <v>3</v>
      </c>
      <c r="H294">
        <v>1503</v>
      </c>
      <c r="I294">
        <v>7486</v>
      </c>
      <c r="J294">
        <v>21.48</v>
      </c>
      <c r="K294">
        <v>-6.78</v>
      </c>
      <c r="L294">
        <v>521</v>
      </c>
      <c r="M294">
        <v>40</v>
      </c>
      <c r="N294">
        <v>3</v>
      </c>
      <c r="O294">
        <v>9</v>
      </c>
      <c r="P294">
        <v>12</v>
      </c>
      <c r="Q294">
        <v>4</v>
      </c>
      <c r="R294">
        <v>10</v>
      </c>
      <c r="S294">
        <v>51</v>
      </c>
      <c r="T294">
        <v>19.2</v>
      </c>
      <c r="U294">
        <v>13.9</v>
      </c>
      <c r="V294">
        <v>31.1</v>
      </c>
      <c r="W294">
        <v>26.2</v>
      </c>
      <c r="X294">
        <v>16.600000000000001</v>
      </c>
      <c r="Y294">
        <v>22.8</v>
      </c>
      <c r="Z294">
        <v>16.5</v>
      </c>
      <c r="AA294">
        <v>17.7</v>
      </c>
      <c r="AB294">
        <f t="shared" si="87"/>
        <v>19.2</v>
      </c>
      <c r="AC294">
        <f t="shared" si="88"/>
        <v>13.9</v>
      </c>
      <c r="AD294">
        <f t="shared" si="89"/>
        <v>31.1</v>
      </c>
      <c r="AE294">
        <f t="shared" si="90"/>
        <v>26.2</v>
      </c>
      <c r="AF294">
        <f t="shared" si="91"/>
        <v>16.600000000000001</v>
      </c>
      <c r="AG294">
        <f t="shared" si="92"/>
        <v>22.8</v>
      </c>
      <c r="AH294">
        <f t="shared" si="93"/>
        <v>16.5</v>
      </c>
      <c r="AI294">
        <f t="shared" si="85"/>
        <v>17.7</v>
      </c>
      <c r="AJ294">
        <f t="shared" si="86"/>
        <v>328</v>
      </c>
    </row>
    <row r="295" spans="1:36">
      <c r="A295" s="1">
        <f t="shared" ref="A295:A318" si="94">DATE(2000+O295,P295,Q295)</f>
        <v>40151</v>
      </c>
      <c r="B295">
        <f t="shared" ref="B295:B318" si="95">M295</f>
        <v>41</v>
      </c>
      <c r="C295" t="str">
        <f>VLOOKUP(B295,'treatment structure'!$A$2:$I$65,9,FALSE)</f>
        <v>150N</v>
      </c>
      <c r="D295" t="str">
        <f>VLOOKUP(B295,'treatment structure'!$A$2:$I$65,7,FALSE)</f>
        <v>Sherwood</v>
      </c>
      <c r="E295" t="str">
        <f>VLOOKUP(B295,'treatment structure'!$A$2:$I$65,8,FALSE)</f>
        <v>irr</v>
      </c>
      <c r="F295" t="str">
        <f>VLOOKUP(B295,'treatment structure'!$A$2:$I$65,9,FALSE)</f>
        <v>150N</v>
      </c>
      <c r="G295">
        <f>VLOOKUP(B295,'treatment structure'!$A$2:$I$65,2,FALSE)</f>
        <v>3</v>
      </c>
      <c r="H295">
        <v>1503</v>
      </c>
      <c r="I295">
        <v>7486</v>
      </c>
      <c r="J295">
        <v>21.48</v>
      </c>
      <c r="K295">
        <v>-6.78</v>
      </c>
      <c r="L295">
        <v>520</v>
      </c>
      <c r="M295">
        <v>41</v>
      </c>
      <c r="N295">
        <v>3</v>
      </c>
      <c r="O295">
        <v>9</v>
      </c>
      <c r="P295">
        <v>12</v>
      </c>
      <c r="Q295">
        <v>4</v>
      </c>
      <c r="R295">
        <v>11</v>
      </c>
      <c r="S295">
        <v>15</v>
      </c>
      <c r="T295">
        <v>28.2</v>
      </c>
      <c r="U295">
        <v>24</v>
      </c>
      <c r="V295">
        <v>32.1</v>
      </c>
      <c r="W295">
        <v>29.7</v>
      </c>
      <c r="X295">
        <v>28.9</v>
      </c>
      <c r="Y295">
        <v>24.3</v>
      </c>
      <c r="Z295">
        <v>25.7</v>
      </c>
      <c r="AA295">
        <v>34.4</v>
      </c>
      <c r="AB295">
        <f t="shared" si="87"/>
        <v>28.2</v>
      </c>
      <c r="AC295">
        <f t="shared" si="88"/>
        <v>24</v>
      </c>
      <c r="AD295">
        <f t="shared" si="89"/>
        <v>32.1</v>
      </c>
      <c r="AE295">
        <f t="shared" si="90"/>
        <v>29.7</v>
      </c>
      <c r="AF295">
        <f t="shared" si="91"/>
        <v>28.9</v>
      </c>
      <c r="AG295">
        <f t="shared" si="92"/>
        <v>24.3</v>
      </c>
      <c r="AH295">
        <f t="shared" si="93"/>
        <v>25.7</v>
      </c>
      <c r="AI295">
        <f t="shared" si="85"/>
        <v>34.4</v>
      </c>
      <c r="AJ295">
        <f t="shared" si="86"/>
        <v>454.6</v>
      </c>
    </row>
    <row r="296" spans="1:36">
      <c r="A296" s="1">
        <f t="shared" si="94"/>
        <v>40151</v>
      </c>
      <c r="B296">
        <f t="shared" si="95"/>
        <v>42</v>
      </c>
      <c r="C296" t="str">
        <f>VLOOKUP(B296,'treatment structure'!$A$2:$I$65,9,FALSE)</f>
        <v>nil</v>
      </c>
      <c r="D296" t="str">
        <f>VLOOKUP(B296,'treatment structure'!$A$2:$I$65,7,FALSE)</f>
        <v>Sherwood</v>
      </c>
      <c r="E296" t="str">
        <f>VLOOKUP(B296,'treatment structure'!$A$2:$I$65,8,FALSE)</f>
        <v>irr</v>
      </c>
      <c r="F296" t="str">
        <f>VLOOKUP(B296,'treatment structure'!$A$2:$I$65,9,FALSE)</f>
        <v>nil</v>
      </c>
      <c r="G296">
        <f>VLOOKUP(B296,'treatment structure'!$A$2:$I$65,2,FALSE)</f>
        <v>3</v>
      </c>
      <c r="H296">
        <v>1503</v>
      </c>
      <c r="I296">
        <v>7486</v>
      </c>
      <c r="J296">
        <v>21.48</v>
      </c>
      <c r="K296">
        <v>-6.78</v>
      </c>
      <c r="L296">
        <v>519</v>
      </c>
      <c r="M296">
        <v>42</v>
      </c>
      <c r="N296">
        <v>3</v>
      </c>
      <c r="O296">
        <v>9</v>
      </c>
      <c r="P296">
        <v>12</v>
      </c>
      <c r="Q296">
        <v>4</v>
      </c>
      <c r="R296">
        <v>11</v>
      </c>
      <c r="S296">
        <v>21</v>
      </c>
      <c r="T296">
        <v>29.9</v>
      </c>
      <c r="U296">
        <v>26.7</v>
      </c>
      <c r="V296">
        <v>29.5</v>
      </c>
      <c r="W296">
        <v>19.600000000000001</v>
      </c>
      <c r="X296">
        <v>28.5</v>
      </c>
      <c r="Y296">
        <v>20.5</v>
      </c>
      <c r="Z296">
        <v>23</v>
      </c>
      <c r="AA296">
        <v>32</v>
      </c>
      <c r="AB296">
        <f t="shared" si="87"/>
        <v>29.9</v>
      </c>
      <c r="AC296">
        <f t="shared" si="88"/>
        <v>26.7</v>
      </c>
      <c r="AD296">
        <f t="shared" si="89"/>
        <v>29.5</v>
      </c>
      <c r="AE296">
        <f t="shared" si="90"/>
        <v>19.600000000000001</v>
      </c>
      <c r="AF296">
        <f t="shared" si="91"/>
        <v>28.5</v>
      </c>
      <c r="AG296">
        <f t="shared" si="92"/>
        <v>20.5</v>
      </c>
      <c r="AH296">
        <f t="shared" si="93"/>
        <v>23</v>
      </c>
      <c r="AI296">
        <f t="shared" si="85"/>
        <v>32</v>
      </c>
      <c r="AJ296">
        <f t="shared" si="86"/>
        <v>419.4</v>
      </c>
    </row>
    <row r="297" spans="1:36">
      <c r="A297" s="1">
        <f t="shared" si="94"/>
        <v>40151</v>
      </c>
      <c r="B297">
        <f t="shared" si="95"/>
        <v>43</v>
      </c>
      <c r="C297" t="str">
        <f>VLOOKUP(B297,'treatment structure'!$A$2:$I$65,9,FALSE)</f>
        <v>150N</v>
      </c>
      <c r="D297" t="str">
        <f>VLOOKUP(B297,'treatment structure'!$A$2:$I$65,7,FALSE)</f>
        <v>Dash</v>
      </c>
      <c r="E297" t="str">
        <f>VLOOKUP(B297,'treatment structure'!$A$2:$I$65,8,FALSE)</f>
        <v>irr</v>
      </c>
      <c r="F297" t="str">
        <f>VLOOKUP(B297,'treatment structure'!$A$2:$I$65,9,FALSE)</f>
        <v>150N</v>
      </c>
      <c r="G297">
        <f>VLOOKUP(B297,'treatment structure'!$A$2:$I$65,2,FALSE)</f>
        <v>3</v>
      </c>
      <c r="H297">
        <v>1503</v>
      </c>
      <c r="I297">
        <v>7486</v>
      </c>
      <c r="J297">
        <v>21.48</v>
      </c>
      <c r="K297">
        <v>-6.78</v>
      </c>
      <c r="L297">
        <v>518</v>
      </c>
      <c r="M297">
        <v>43</v>
      </c>
      <c r="N297">
        <v>3</v>
      </c>
      <c r="O297">
        <v>9</v>
      </c>
      <c r="P297">
        <v>12</v>
      </c>
      <c r="Q297">
        <v>4</v>
      </c>
      <c r="R297">
        <v>11</v>
      </c>
      <c r="S297">
        <v>20</v>
      </c>
      <c r="T297">
        <v>13.7</v>
      </c>
      <c r="U297">
        <v>16.600000000000001</v>
      </c>
      <c r="V297">
        <v>14.5</v>
      </c>
      <c r="W297">
        <v>29.7</v>
      </c>
      <c r="X297">
        <v>26.1</v>
      </c>
      <c r="Y297">
        <v>23.1</v>
      </c>
      <c r="Z297">
        <v>23.3</v>
      </c>
      <c r="AA297">
        <v>31.2</v>
      </c>
      <c r="AB297">
        <f t="shared" si="87"/>
        <v>13.7</v>
      </c>
      <c r="AC297">
        <f t="shared" si="88"/>
        <v>16.600000000000001</v>
      </c>
      <c r="AD297">
        <f t="shared" si="89"/>
        <v>14.5</v>
      </c>
      <c r="AE297">
        <f t="shared" si="90"/>
        <v>29.7</v>
      </c>
      <c r="AF297">
        <f t="shared" si="91"/>
        <v>26.1</v>
      </c>
      <c r="AG297">
        <f t="shared" si="92"/>
        <v>23.1</v>
      </c>
      <c r="AH297">
        <f t="shared" si="93"/>
        <v>23.3</v>
      </c>
      <c r="AI297">
        <f t="shared" si="85"/>
        <v>31.2</v>
      </c>
      <c r="AJ297">
        <f t="shared" si="86"/>
        <v>356.4</v>
      </c>
    </row>
    <row r="298" spans="1:36">
      <c r="A298" s="1">
        <f t="shared" si="94"/>
        <v>40151</v>
      </c>
      <c r="B298">
        <f t="shared" si="95"/>
        <v>44</v>
      </c>
      <c r="C298" t="str">
        <f>VLOOKUP(B298,'treatment structure'!$A$2:$I$65,9,FALSE)</f>
        <v>nil</v>
      </c>
      <c r="D298" t="str">
        <f>VLOOKUP(B298,'treatment structure'!$A$2:$I$65,7,FALSE)</f>
        <v>Dash</v>
      </c>
      <c r="E298" t="str">
        <f>VLOOKUP(B298,'treatment structure'!$A$2:$I$65,8,FALSE)</f>
        <v>irr</v>
      </c>
      <c r="F298" t="str">
        <f>VLOOKUP(B298,'treatment structure'!$A$2:$I$65,9,FALSE)</f>
        <v>nil</v>
      </c>
      <c r="G298">
        <f>VLOOKUP(B298,'treatment structure'!$A$2:$I$65,2,FALSE)</f>
        <v>3</v>
      </c>
      <c r="H298">
        <v>1503</v>
      </c>
      <c r="I298">
        <v>7486</v>
      </c>
      <c r="J298">
        <v>21.48</v>
      </c>
      <c r="K298">
        <v>-6.78</v>
      </c>
      <c r="L298">
        <v>517</v>
      </c>
      <c r="M298">
        <v>44</v>
      </c>
      <c r="N298">
        <v>3</v>
      </c>
      <c r="O298">
        <v>9</v>
      </c>
      <c r="P298">
        <v>12</v>
      </c>
      <c r="Q298">
        <v>4</v>
      </c>
      <c r="R298">
        <v>11</v>
      </c>
      <c r="S298">
        <v>34</v>
      </c>
      <c r="T298">
        <v>15.6</v>
      </c>
      <c r="U298">
        <v>25.3</v>
      </c>
      <c r="V298">
        <v>18.899999999999999</v>
      </c>
      <c r="W298">
        <v>25.4</v>
      </c>
      <c r="X298">
        <v>28.9</v>
      </c>
      <c r="Y298">
        <v>23.6</v>
      </c>
      <c r="Z298">
        <v>24.6</v>
      </c>
      <c r="AA298">
        <v>26.9</v>
      </c>
      <c r="AB298">
        <f t="shared" si="87"/>
        <v>15.600000000000001</v>
      </c>
      <c r="AC298">
        <f t="shared" si="88"/>
        <v>25.3</v>
      </c>
      <c r="AD298">
        <f t="shared" si="89"/>
        <v>18.899999999999999</v>
      </c>
      <c r="AE298">
        <f t="shared" si="90"/>
        <v>25.4</v>
      </c>
      <c r="AF298">
        <f t="shared" si="91"/>
        <v>28.9</v>
      </c>
      <c r="AG298">
        <f t="shared" si="92"/>
        <v>23.6</v>
      </c>
      <c r="AH298">
        <f t="shared" si="93"/>
        <v>24.6</v>
      </c>
      <c r="AI298">
        <f t="shared" si="85"/>
        <v>26.9</v>
      </c>
      <c r="AJ298">
        <f t="shared" si="86"/>
        <v>378.4</v>
      </c>
    </row>
    <row r="299" spans="1:36">
      <c r="A299" s="1">
        <f t="shared" si="94"/>
        <v>40151</v>
      </c>
      <c r="B299">
        <f t="shared" si="95"/>
        <v>45</v>
      </c>
      <c r="C299" t="str">
        <f>VLOOKUP(B299,'treatment structure'!$A$2:$I$65,9,FALSE)</f>
        <v>150N</v>
      </c>
      <c r="D299" t="str">
        <f>VLOOKUP(B299,'treatment structure'!$A$2:$I$65,7,FALSE)</f>
        <v>CR125</v>
      </c>
      <c r="E299" t="str">
        <f>VLOOKUP(B299,'treatment structure'!$A$2:$I$65,8,FALSE)</f>
        <v>dry</v>
      </c>
      <c r="F299" t="str">
        <f>VLOOKUP(B299,'treatment structure'!$A$2:$I$65,9,FALSE)</f>
        <v>150N</v>
      </c>
      <c r="G299">
        <f>VLOOKUP(B299,'treatment structure'!$A$2:$I$65,2,FALSE)</f>
        <v>3</v>
      </c>
      <c r="H299">
        <v>1503</v>
      </c>
      <c r="I299">
        <v>7486</v>
      </c>
      <c r="J299">
        <v>21.48</v>
      </c>
      <c r="K299">
        <v>-6.78</v>
      </c>
      <c r="L299">
        <v>516</v>
      </c>
      <c r="M299">
        <v>45</v>
      </c>
      <c r="N299">
        <v>3</v>
      </c>
      <c r="O299">
        <v>9</v>
      </c>
      <c r="P299">
        <v>12</v>
      </c>
      <c r="Q299">
        <v>4</v>
      </c>
      <c r="R299">
        <v>11</v>
      </c>
      <c r="S299">
        <v>40</v>
      </c>
      <c r="T299">
        <v>18</v>
      </c>
      <c r="U299">
        <v>26.5</v>
      </c>
      <c r="V299">
        <v>29.1</v>
      </c>
      <c r="W299">
        <v>27.4</v>
      </c>
      <c r="X299">
        <v>28.3</v>
      </c>
      <c r="Y299">
        <v>13.1</v>
      </c>
      <c r="Z299">
        <v>15.6</v>
      </c>
      <c r="AA299">
        <v>18.600000000000001</v>
      </c>
      <c r="AB299">
        <f t="shared" si="87"/>
        <v>18</v>
      </c>
      <c r="AC299">
        <f t="shared" si="88"/>
        <v>26.5</v>
      </c>
      <c r="AD299">
        <f t="shared" si="89"/>
        <v>29.1</v>
      </c>
      <c r="AE299">
        <f t="shared" si="90"/>
        <v>27.4</v>
      </c>
      <c r="AF299">
        <f t="shared" si="91"/>
        <v>28.3</v>
      </c>
      <c r="AG299">
        <f t="shared" si="92"/>
        <v>13.1</v>
      </c>
      <c r="AH299">
        <f t="shared" si="93"/>
        <v>15.600000000000001</v>
      </c>
      <c r="AI299">
        <f t="shared" si="85"/>
        <v>18.600000000000001</v>
      </c>
      <c r="AJ299">
        <f t="shared" si="86"/>
        <v>353.2</v>
      </c>
    </row>
    <row r="300" spans="1:36">
      <c r="A300" s="1">
        <f t="shared" si="94"/>
        <v>40151</v>
      </c>
      <c r="B300">
        <f t="shared" si="95"/>
        <v>46</v>
      </c>
      <c r="C300" t="str">
        <f>VLOOKUP(B300,'treatment structure'!$A$2:$I$65,9,FALSE)</f>
        <v>nil</v>
      </c>
      <c r="D300" t="str">
        <f>VLOOKUP(B300,'treatment structure'!$A$2:$I$65,7,FALSE)</f>
        <v>CR125</v>
      </c>
      <c r="E300" t="str">
        <f>VLOOKUP(B300,'treatment structure'!$A$2:$I$65,8,FALSE)</f>
        <v>dry</v>
      </c>
      <c r="F300" t="str">
        <f>VLOOKUP(B300,'treatment structure'!$A$2:$I$65,9,FALSE)</f>
        <v>nil</v>
      </c>
      <c r="G300">
        <f>VLOOKUP(B300,'treatment structure'!$A$2:$I$65,2,FALSE)</f>
        <v>3</v>
      </c>
      <c r="H300">
        <v>1503</v>
      </c>
      <c r="I300">
        <v>7486</v>
      </c>
      <c r="J300">
        <v>21.48</v>
      </c>
      <c r="K300">
        <v>-6.78</v>
      </c>
      <c r="L300">
        <v>515</v>
      </c>
      <c r="M300">
        <v>46</v>
      </c>
      <c r="N300">
        <v>3</v>
      </c>
      <c r="O300">
        <v>9</v>
      </c>
      <c r="P300">
        <v>12</v>
      </c>
      <c r="Q300">
        <v>4</v>
      </c>
      <c r="R300">
        <v>11</v>
      </c>
      <c r="S300">
        <v>47</v>
      </c>
      <c r="T300">
        <v>36.299999999999997</v>
      </c>
      <c r="U300">
        <v>26.7</v>
      </c>
      <c r="V300">
        <v>28.6</v>
      </c>
      <c r="W300">
        <v>30</v>
      </c>
      <c r="X300">
        <v>19.7</v>
      </c>
      <c r="Y300">
        <v>17.5</v>
      </c>
      <c r="Z300">
        <v>18.7</v>
      </c>
      <c r="AA300">
        <v>18.2</v>
      </c>
      <c r="AB300">
        <f t="shared" si="87"/>
        <v>36.299999999999997</v>
      </c>
      <c r="AC300">
        <f t="shared" si="88"/>
        <v>26.7</v>
      </c>
      <c r="AD300">
        <f t="shared" si="89"/>
        <v>28.6</v>
      </c>
      <c r="AE300">
        <f t="shared" si="90"/>
        <v>30</v>
      </c>
      <c r="AF300">
        <f t="shared" si="91"/>
        <v>19.7</v>
      </c>
      <c r="AG300">
        <f t="shared" si="92"/>
        <v>17.5</v>
      </c>
      <c r="AH300">
        <f t="shared" si="93"/>
        <v>18.7</v>
      </c>
      <c r="AI300">
        <f t="shared" si="85"/>
        <v>18.2</v>
      </c>
      <c r="AJ300">
        <f t="shared" si="86"/>
        <v>391.39999999999992</v>
      </c>
    </row>
    <row r="301" spans="1:36">
      <c r="A301" s="1">
        <f t="shared" si="94"/>
        <v>40151</v>
      </c>
      <c r="B301">
        <f t="shared" si="95"/>
        <v>47</v>
      </c>
      <c r="C301" t="str">
        <f>VLOOKUP(B301,'treatment structure'!$A$2:$I$65,9,FALSE)</f>
        <v>150N</v>
      </c>
      <c r="D301" t="str">
        <f>VLOOKUP(B301,'treatment structure'!$A$2:$I$65,7,FALSE)</f>
        <v>Dash</v>
      </c>
      <c r="E301" t="str">
        <f>VLOOKUP(B301,'treatment structure'!$A$2:$I$65,8,FALSE)</f>
        <v>dry</v>
      </c>
      <c r="F301" t="str">
        <f>VLOOKUP(B301,'treatment structure'!$A$2:$I$65,9,FALSE)</f>
        <v>150N</v>
      </c>
      <c r="G301">
        <f>VLOOKUP(B301,'treatment structure'!$A$2:$I$65,2,FALSE)</f>
        <v>3</v>
      </c>
      <c r="H301">
        <v>1503</v>
      </c>
      <c r="I301">
        <v>7486</v>
      </c>
      <c r="J301">
        <v>21.48</v>
      </c>
      <c r="K301">
        <v>-6.78</v>
      </c>
      <c r="L301">
        <v>514</v>
      </c>
      <c r="M301">
        <v>47</v>
      </c>
      <c r="N301">
        <v>3</v>
      </c>
      <c r="O301">
        <v>9</v>
      </c>
      <c r="P301">
        <v>12</v>
      </c>
      <c r="Q301">
        <v>4</v>
      </c>
      <c r="R301">
        <v>11</v>
      </c>
      <c r="S301">
        <v>54</v>
      </c>
      <c r="T301">
        <v>15.2</v>
      </c>
      <c r="U301">
        <v>24.8</v>
      </c>
      <c r="V301">
        <v>30</v>
      </c>
      <c r="W301">
        <v>27.2</v>
      </c>
      <c r="X301">
        <v>23.1</v>
      </c>
      <c r="Y301">
        <v>15.7</v>
      </c>
      <c r="Z301">
        <v>16.2</v>
      </c>
      <c r="AA301">
        <v>19.5</v>
      </c>
      <c r="AB301">
        <f t="shared" si="87"/>
        <v>15.2</v>
      </c>
      <c r="AC301">
        <f t="shared" si="88"/>
        <v>24.8</v>
      </c>
      <c r="AD301">
        <f t="shared" si="89"/>
        <v>30</v>
      </c>
      <c r="AE301">
        <f t="shared" si="90"/>
        <v>27.2</v>
      </c>
      <c r="AF301">
        <f t="shared" si="91"/>
        <v>23.1</v>
      </c>
      <c r="AG301">
        <f t="shared" si="92"/>
        <v>15.7</v>
      </c>
      <c r="AH301">
        <f t="shared" si="93"/>
        <v>16.2</v>
      </c>
      <c r="AI301">
        <f t="shared" si="85"/>
        <v>19.5</v>
      </c>
      <c r="AJ301">
        <f t="shared" si="86"/>
        <v>343.4</v>
      </c>
    </row>
    <row r="302" spans="1:36">
      <c r="A302" s="1">
        <f t="shared" si="94"/>
        <v>40151</v>
      </c>
      <c r="B302">
        <f t="shared" si="95"/>
        <v>48</v>
      </c>
      <c r="C302" t="str">
        <f>VLOOKUP(B302,'treatment structure'!$A$2:$I$65,9,FALSE)</f>
        <v>nil</v>
      </c>
      <c r="D302" t="str">
        <f>VLOOKUP(B302,'treatment structure'!$A$2:$I$65,7,FALSE)</f>
        <v>Dash</v>
      </c>
      <c r="E302" t="str">
        <f>VLOOKUP(B302,'treatment structure'!$A$2:$I$65,8,FALSE)</f>
        <v>dry</v>
      </c>
      <c r="F302" t="str">
        <f>VLOOKUP(B302,'treatment structure'!$A$2:$I$65,9,FALSE)</f>
        <v>nil</v>
      </c>
      <c r="G302">
        <f>VLOOKUP(B302,'treatment structure'!$A$2:$I$65,2,FALSE)</f>
        <v>3</v>
      </c>
      <c r="H302">
        <v>1503</v>
      </c>
      <c r="I302">
        <v>7486</v>
      </c>
      <c r="J302">
        <v>21.48</v>
      </c>
      <c r="K302">
        <v>-6.78</v>
      </c>
      <c r="L302">
        <v>513</v>
      </c>
      <c r="M302">
        <v>48</v>
      </c>
      <c r="N302">
        <v>3</v>
      </c>
      <c r="O302">
        <v>9</v>
      </c>
      <c r="P302">
        <v>12</v>
      </c>
      <c r="Q302">
        <v>4</v>
      </c>
      <c r="R302">
        <v>12</v>
      </c>
      <c r="S302">
        <v>2</v>
      </c>
      <c r="T302">
        <v>24.2</v>
      </c>
      <c r="U302">
        <v>26.3</v>
      </c>
      <c r="V302">
        <v>32.299999999999997</v>
      </c>
      <c r="W302">
        <v>31.5</v>
      </c>
      <c r="X302">
        <v>14.9</v>
      </c>
      <c r="Y302">
        <v>16.7</v>
      </c>
      <c r="Z302">
        <v>18.3</v>
      </c>
      <c r="AA302">
        <v>14.1</v>
      </c>
      <c r="AB302">
        <f t="shared" si="87"/>
        <v>24.2</v>
      </c>
      <c r="AC302">
        <f t="shared" si="88"/>
        <v>26.3</v>
      </c>
      <c r="AD302">
        <f t="shared" si="89"/>
        <v>32.299999999999997</v>
      </c>
      <c r="AE302">
        <f t="shared" si="90"/>
        <v>31.5</v>
      </c>
      <c r="AF302">
        <f t="shared" si="91"/>
        <v>14.900000000000002</v>
      </c>
      <c r="AG302">
        <f t="shared" si="92"/>
        <v>16.7</v>
      </c>
      <c r="AH302">
        <f t="shared" si="93"/>
        <v>18.3</v>
      </c>
      <c r="AI302">
        <f t="shared" si="85"/>
        <v>14.1</v>
      </c>
      <c r="AJ302">
        <f t="shared" si="86"/>
        <v>356.59999999999997</v>
      </c>
    </row>
    <row r="303" spans="1:36">
      <c r="A303" s="1">
        <f t="shared" si="94"/>
        <v>40151</v>
      </c>
      <c r="B303">
        <f t="shared" si="95"/>
        <v>49</v>
      </c>
      <c r="C303" t="str">
        <f>VLOOKUP(B303,'treatment structure'!$A$2:$I$65,9,FALSE)</f>
        <v>150N</v>
      </c>
      <c r="D303" t="str">
        <f>VLOOKUP(B303,'treatment structure'!$A$2:$I$65,7,FALSE)</f>
        <v>Sherwood</v>
      </c>
      <c r="E303" t="str">
        <f>VLOOKUP(B303,'treatment structure'!$A$2:$I$65,8,FALSE)</f>
        <v>dry</v>
      </c>
      <c r="F303" t="str">
        <f>VLOOKUP(B303,'treatment structure'!$A$2:$I$65,9,FALSE)</f>
        <v>150N</v>
      </c>
      <c r="G303">
        <f>VLOOKUP(B303,'treatment structure'!$A$2:$I$65,2,FALSE)</f>
        <v>4</v>
      </c>
      <c r="H303">
        <v>1503</v>
      </c>
      <c r="I303">
        <v>7486</v>
      </c>
      <c r="J303">
        <v>21.48</v>
      </c>
      <c r="K303">
        <v>-6.78</v>
      </c>
      <c r="L303">
        <v>512</v>
      </c>
      <c r="M303">
        <v>49</v>
      </c>
      <c r="N303">
        <v>3</v>
      </c>
      <c r="O303">
        <v>9</v>
      </c>
      <c r="P303">
        <v>12</v>
      </c>
      <c r="Q303">
        <v>4</v>
      </c>
      <c r="R303">
        <v>12</v>
      </c>
      <c r="S303">
        <v>0</v>
      </c>
      <c r="T303">
        <v>22.7</v>
      </c>
      <c r="U303">
        <v>23.3</v>
      </c>
      <c r="V303">
        <v>33.700000000000003</v>
      </c>
      <c r="W303">
        <v>32.799999999999997</v>
      </c>
      <c r="X303">
        <v>24.5</v>
      </c>
      <c r="Y303">
        <v>12.9</v>
      </c>
      <c r="Z303">
        <v>15.1</v>
      </c>
      <c r="AA303">
        <v>15.3</v>
      </c>
      <c r="AB303">
        <f t="shared" si="87"/>
        <v>22.7</v>
      </c>
      <c r="AC303">
        <f t="shared" si="88"/>
        <v>23.3</v>
      </c>
      <c r="AD303">
        <f t="shared" si="89"/>
        <v>33.700000000000003</v>
      </c>
      <c r="AE303">
        <f t="shared" si="90"/>
        <v>32.799999999999997</v>
      </c>
      <c r="AF303">
        <f t="shared" si="91"/>
        <v>24.5</v>
      </c>
      <c r="AG303">
        <f t="shared" si="92"/>
        <v>12.9</v>
      </c>
      <c r="AH303">
        <f t="shared" si="93"/>
        <v>15.100000000000001</v>
      </c>
      <c r="AI303">
        <f t="shared" si="85"/>
        <v>15.3</v>
      </c>
      <c r="AJ303">
        <f t="shared" si="86"/>
        <v>360.6</v>
      </c>
    </row>
    <row r="304" spans="1:36">
      <c r="A304" s="1">
        <f t="shared" si="94"/>
        <v>40151</v>
      </c>
      <c r="B304">
        <f t="shared" si="95"/>
        <v>50</v>
      </c>
      <c r="C304" t="str">
        <f>VLOOKUP(B304,'treatment structure'!$A$2:$I$65,9,FALSE)</f>
        <v>nil</v>
      </c>
      <c r="D304" t="str">
        <f>VLOOKUP(B304,'treatment structure'!$A$2:$I$65,7,FALSE)</f>
        <v>Sherwood</v>
      </c>
      <c r="E304" t="str">
        <f>VLOOKUP(B304,'treatment structure'!$A$2:$I$65,8,FALSE)</f>
        <v>dry</v>
      </c>
      <c r="F304" t="str">
        <f>VLOOKUP(B304,'treatment structure'!$A$2:$I$65,9,FALSE)</f>
        <v>nil</v>
      </c>
      <c r="G304">
        <f>VLOOKUP(B304,'treatment structure'!$A$2:$I$65,2,FALSE)</f>
        <v>4</v>
      </c>
      <c r="H304">
        <v>1503</v>
      </c>
      <c r="I304">
        <v>7486</v>
      </c>
      <c r="J304">
        <v>21.48</v>
      </c>
      <c r="K304">
        <v>-6.78</v>
      </c>
      <c r="L304">
        <v>511</v>
      </c>
      <c r="M304">
        <v>50</v>
      </c>
      <c r="N304">
        <v>3</v>
      </c>
      <c r="O304">
        <v>9</v>
      </c>
      <c r="P304">
        <v>12</v>
      </c>
      <c r="Q304">
        <v>4</v>
      </c>
      <c r="R304">
        <v>12</v>
      </c>
      <c r="S304">
        <v>15</v>
      </c>
      <c r="T304">
        <v>34.799999999999997</v>
      </c>
      <c r="U304">
        <v>25</v>
      </c>
      <c r="V304">
        <v>26.3</v>
      </c>
      <c r="W304">
        <v>28.6</v>
      </c>
      <c r="X304">
        <v>20.9</v>
      </c>
      <c r="Y304">
        <v>22.6</v>
      </c>
      <c r="Z304">
        <v>16.600000000000001</v>
      </c>
      <c r="AA304">
        <v>19.600000000000001</v>
      </c>
      <c r="AB304">
        <f t="shared" si="87"/>
        <v>34.799999999999997</v>
      </c>
      <c r="AC304">
        <f t="shared" si="88"/>
        <v>25</v>
      </c>
      <c r="AD304">
        <f t="shared" si="89"/>
        <v>26.3</v>
      </c>
      <c r="AE304">
        <f t="shared" si="90"/>
        <v>28.6</v>
      </c>
      <c r="AF304">
        <f t="shared" si="91"/>
        <v>20.9</v>
      </c>
      <c r="AG304">
        <f t="shared" si="92"/>
        <v>22.6</v>
      </c>
      <c r="AH304">
        <f t="shared" si="93"/>
        <v>16.600000000000001</v>
      </c>
      <c r="AI304">
        <f t="shared" si="85"/>
        <v>19.600000000000001</v>
      </c>
      <c r="AJ304">
        <f t="shared" si="86"/>
        <v>388.79999999999995</v>
      </c>
    </row>
    <row r="305" spans="1:36">
      <c r="A305" s="1">
        <f t="shared" si="94"/>
        <v>40151</v>
      </c>
      <c r="B305">
        <f t="shared" si="95"/>
        <v>51</v>
      </c>
      <c r="C305" t="str">
        <f>VLOOKUP(B305,'treatment structure'!$A$2:$I$65,9,FALSE)</f>
        <v>150N</v>
      </c>
      <c r="D305" t="str">
        <f>VLOOKUP(B305,'treatment structure'!$A$2:$I$65,7,FALSE)</f>
        <v>Dash</v>
      </c>
      <c r="E305" t="str">
        <f>VLOOKUP(B305,'treatment structure'!$A$2:$I$65,8,FALSE)</f>
        <v>irr</v>
      </c>
      <c r="F305" t="str">
        <f>VLOOKUP(B305,'treatment structure'!$A$2:$I$65,9,FALSE)</f>
        <v>150N</v>
      </c>
      <c r="G305">
        <f>VLOOKUP(B305,'treatment structure'!$A$2:$I$65,2,FALSE)</f>
        <v>4</v>
      </c>
      <c r="H305">
        <v>1503</v>
      </c>
      <c r="I305">
        <v>7486</v>
      </c>
      <c r="J305">
        <v>21.48</v>
      </c>
      <c r="K305">
        <v>-6.78</v>
      </c>
      <c r="L305">
        <v>510</v>
      </c>
      <c r="M305">
        <v>51</v>
      </c>
      <c r="N305">
        <v>3</v>
      </c>
      <c r="O305">
        <v>9</v>
      </c>
      <c r="P305">
        <v>12</v>
      </c>
      <c r="Q305">
        <v>4</v>
      </c>
      <c r="R305">
        <v>12</v>
      </c>
      <c r="S305">
        <v>21</v>
      </c>
      <c r="T305">
        <v>31</v>
      </c>
      <c r="U305">
        <v>27.4</v>
      </c>
      <c r="V305">
        <v>22.4</v>
      </c>
      <c r="W305">
        <v>26.1</v>
      </c>
      <c r="X305">
        <v>19.600000000000001</v>
      </c>
      <c r="Y305">
        <v>21.5</v>
      </c>
      <c r="Z305">
        <v>27</v>
      </c>
      <c r="AA305">
        <v>25.9</v>
      </c>
      <c r="AB305">
        <f t="shared" si="87"/>
        <v>31</v>
      </c>
      <c r="AC305">
        <f t="shared" si="88"/>
        <v>27.4</v>
      </c>
      <c r="AD305">
        <f t="shared" si="89"/>
        <v>22.4</v>
      </c>
      <c r="AE305">
        <f t="shared" si="90"/>
        <v>26.1</v>
      </c>
      <c r="AF305">
        <f t="shared" si="91"/>
        <v>19.600000000000001</v>
      </c>
      <c r="AG305">
        <f t="shared" si="92"/>
        <v>21.5</v>
      </c>
      <c r="AH305">
        <f t="shared" si="93"/>
        <v>27</v>
      </c>
      <c r="AI305">
        <f t="shared" si="85"/>
        <v>25.9</v>
      </c>
      <c r="AJ305">
        <f t="shared" si="86"/>
        <v>401.8</v>
      </c>
    </row>
    <row r="306" spans="1:36">
      <c r="A306" s="1">
        <f t="shared" si="94"/>
        <v>40151</v>
      </c>
      <c r="B306">
        <f t="shared" si="95"/>
        <v>52</v>
      </c>
      <c r="C306" t="str">
        <f>VLOOKUP(B306,'treatment structure'!$A$2:$I$65,9,FALSE)</f>
        <v>nil</v>
      </c>
      <c r="D306" t="str">
        <f>VLOOKUP(B306,'treatment structure'!$A$2:$I$65,7,FALSE)</f>
        <v>Dash</v>
      </c>
      <c r="E306" t="str">
        <f>VLOOKUP(B306,'treatment structure'!$A$2:$I$65,8,FALSE)</f>
        <v>irr</v>
      </c>
      <c r="F306" t="str">
        <f>VLOOKUP(B306,'treatment structure'!$A$2:$I$65,9,FALSE)</f>
        <v>nil</v>
      </c>
      <c r="G306">
        <f>VLOOKUP(B306,'treatment structure'!$A$2:$I$65,2,FALSE)</f>
        <v>4</v>
      </c>
      <c r="H306">
        <v>1503</v>
      </c>
      <c r="I306">
        <v>7486</v>
      </c>
      <c r="J306">
        <v>21.48</v>
      </c>
      <c r="K306">
        <v>-6.78</v>
      </c>
      <c r="L306">
        <v>509</v>
      </c>
      <c r="M306">
        <v>52</v>
      </c>
      <c r="N306">
        <v>3</v>
      </c>
      <c r="O306">
        <v>9</v>
      </c>
      <c r="P306">
        <v>12</v>
      </c>
      <c r="Q306">
        <v>4</v>
      </c>
      <c r="R306">
        <v>12</v>
      </c>
      <c r="S306">
        <v>44</v>
      </c>
      <c r="T306">
        <v>18.899999999999999</v>
      </c>
      <c r="U306">
        <v>26.8</v>
      </c>
      <c r="V306">
        <v>28.8</v>
      </c>
      <c r="W306">
        <v>31.1</v>
      </c>
      <c r="X306">
        <v>21.6</v>
      </c>
      <c r="Y306">
        <v>18.399999999999999</v>
      </c>
      <c r="Z306">
        <v>22.8</v>
      </c>
      <c r="AA306">
        <v>29</v>
      </c>
      <c r="AB306">
        <f t="shared" si="87"/>
        <v>18.899999999999999</v>
      </c>
      <c r="AC306">
        <f t="shared" si="88"/>
        <v>26.8</v>
      </c>
      <c r="AD306">
        <f t="shared" si="89"/>
        <v>28.8</v>
      </c>
      <c r="AE306">
        <f t="shared" si="90"/>
        <v>31.1</v>
      </c>
      <c r="AF306">
        <f t="shared" si="91"/>
        <v>21.6</v>
      </c>
      <c r="AG306">
        <f t="shared" si="92"/>
        <v>18.399999999999999</v>
      </c>
      <c r="AH306">
        <f t="shared" si="93"/>
        <v>22.8</v>
      </c>
      <c r="AI306">
        <f t="shared" si="85"/>
        <v>29</v>
      </c>
      <c r="AJ306">
        <f t="shared" si="86"/>
        <v>394.8</v>
      </c>
    </row>
    <row r="307" spans="1:36">
      <c r="A307" s="1">
        <f t="shared" si="94"/>
        <v>40151</v>
      </c>
      <c r="B307">
        <f t="shared" si="95"/>
        <v>53</v>
      </c>
      <c r="C307" t="str">
        <f>VLOOKUP(B307,'treatment structure'!$A$2:$I$65,9,FALSE)</f>
        <v>150N</v>
      </c>
      <c r="D307" t="str">
        <f>VLOOKUP(B307,'treatment structure'!$A$2:$I$65,7,FALSE)</f>
        <v>Sherwood</v>
      </c>
      <c r="E307" t="str">
        <f>VLOOKUP(B307,'treatment structure'!$A$2:$I$65,8,FALSE)</f>
        <v>irr</v>
      </c>
      <c r="F307" t="str">
        <f>VLOOKUP(B307,'treatment structure'!$A$2:$I$65,9,FALSE)</f>
        <v>150N</v>
      </c>
      <c r="G307">
        <f>VLOOKUP(B307,'treatment structure'!$A$2:$I$65,2,FALSE)</f>
        <v>4</v>
      </c>
      <c r="H307">
        <v>1503</v>
      </c>
      <c r="I307">
        <v>7486</v>
      </c>
      <c r="J307">
        <v>21.48</v>
      </c>
      <c r="K307">
        <v>-6.78</v>
      </c>
      <c r="L307">
        <v>508</v>
      </c>
      <c r="M307">
        <v>53</v>
      </c>
      <c r="N307">
        <v>3</v>
      </c>
      <c r="O307">
        <v>9</v>
      </c>
      <c r="P307">
        <v>12</v>
      </c>
      <c r="Q307">
        <v>4</v>
      </c>
      <c r="R307">
        <v>12</v>
      </c>
      <c r="S307">
        <v>51</v>
      </c>
      <c r="T307">
        <v>19.7</v>
      </c>
      <c r="U307">
        <v>24.2</v>
      </c>
      <c r="V307">
        <v>30.5</v>
      </c>
      <c r="W307">
        <v>24.7</v>
      </c>
      <c r="X307">
        <v>27.1</v>
      </c>
      <c r="Y307">
        <v>21.8</v>
      </c>
      <c r="Z307">
        <v>23.8</v>
      </c>
      <c r="AA307">
        <v>30.9</v>
      </c>
      <c r="AB307">
        <f t="shared" si="87"/>
        <v>19.7</v>
      </c>
      <c r="AC307">
        <f t="shared" si="88"/>
        <v>24.2</v>
      </c>
      <c r="AD307">
        <f t="shared" si="89"/>
        <v>30.5</v>
      </c>
      <c r="AE307">
        <f t="shared" si="90"/>
        <v>24.7</v>
      </c>
      <c r="AF307">
        <f t="shared" si="91"/>
        <v>27.1</v>
      </c>
      <c r="AG307">
        <f t="shared" si="92"/>
        <v>21.8</v>
      </c>
      <c r="AH307">
        <f t="shared" si="93"/>
        <v>23.8</v>
      </c>
      <c r="AI307">
        <f t="shared" si="85"/>
        <v>30.9</v>
      </c>
      <c r="AJ307">
        <f t="shared" si="86"/>
        <v>405.40000000000009</v>
      </c>
    </row>
    <row r="308" spans="1:36">
      <c r="A308" s="1">
        <f t="shared" si="94"/>
        <v>40151</v>
      </c>
      <c r="B308">
        <f t="shared" si="95"/>
        <v>54</v>
      </c>
      <c r="C308" t="str">
        <f>VLOOKUP(B308,'treatment structure'!$A$2:$I$65,9,FALSE)</f>
        <v>nil</v>
      </c>
      <c r="D308" t="str">
        <f>VLOOKUP(B308,'treatment structure'!$A$2:$I$65,7,FALSE)</f>
        <v>Sherwood</v>
      </c>
      <c r="E308" t="str">
        <f>VLOOKUP(B308,'treatment structure'!$A$2:$I$65,8,FALSE)</f>
        <v>irr</v>
      </c>
      <c r="F308" t="str">
        <f>VLOOKUP(B308,'treatment structure'!$A$2:$I$65,9,FALSE)</f>
        <v>nil</v>
      </c>
      <c r="G308">
        <f>VLOOKUP(B308,'treatment structure'!$A$2:$I$65,2,FALSE)</f>
        <v>4</v>
      </c>
      <c r="H308">
        <v>1503</v>
      </c>
      <c r="I308">
        <v>7486</v>
      </c>
      <c r="J308">
        <v>21.48</v>
      </c>
      <c r="K308">
        <v>-6.78</v>
      </c>
      <c r="L308">
        <v>507</v>
      </c>
      <c r="M308">
        <v>54</v>
      </c>
      <c r="N308">
        <v>3</v>
      </c>
      <c r="O308">
        <v>9</v>
      </c>
      <c r="P308">
        <v>12</v>
      </c>
      <c r="Q308">
        <v>4</v>
      </c>
      <c r="R308">
        <v>12</v>
      </c>
      <c r="S308">
        <v>50</v>
      </c>
      <c r="T308">
        <v>19</v>
      </c>
      <c r="U308">
        <v>17.2</v>
      </c>
      <c r="V308">
        <v>25.7</v>
      </c>
      <c r="W308">
        <v>31.5</v>
      </c>
      <c r="X308">
        <v>30.3</v>
      </c>
      <c r="Y308">
        <v>26</v>
      </c>
      <c r="Z308">
        <v>25.2</v>
      </c>
      <c r="AA308">
        <v>40.6</v>
      </c>
      <c r="AB308">
        <f t="shared" si="87"/>
        <v>19</v>
      </c>
      <c r="AC308">
        <f t="shared" si="88"/>
        <v>17.2</v>
      </c>
      <c r="AD308">
        <f t="shared" si="89"/>
        <v>25.7</v>
      </c>
      <c r="AE308">
        <f t="shared" si="90"/>
        <v>31.5</v>
      </c>
      <c r="AF308">
        <f t="shared" si="91"/>
        <v>30.3</v>
      </c>
      <c r="AG308">
        <f t="shared" si="92"/>
        <v>26</v>
      </c>
      <c r="AH308">
        <f t="shared" si="93"/>
        <v>25.2</v>
      </c>
      <c r="AI308">
        <f t="shared" si="85"/>
        <v>40.6</v>
      </c>
      <c r="AJ308">
        <f t="shared" si="86"/>
        <v>430.99999999999994</v>
      </c>
    </row>
    <row r="309" spans="1:36">
      <c r="A309" s="1">
        <f t="shared" si="94"/>
        <v>40151</v>
      </c>
      <c r="B309">
        <f t="shared" si="95"/>
        <v>55</v>
      </c>
      <c r="C309" t="str">
        <f>VLOOKUP(B309,'treatment structure'!$A$2:$I$65,9,FALSE)</f>
        <v>nil</v>
      </c>
      <c r="D309" t="str">
        <f>VLOOKUP(B309,'treatment structure'!$A$2:$I$65,7,FALSE)</f>
        <v>Omaka</v>
      </c>
      <c r="E309" t="str">
        <f>VLOOKUP(B309,'treatment structure'!$A$2:$I$65,8,FALSE)</f>
        <v>dry</v>
      </c>
      <c r="F309" t="str">
        <f>VLOOKUP(B309,'treatment structure'!$A$2:$I$65,9,FALSE)</f>
        <v>nil</v>
      </c>
      <c r="G309">
        <f>VLOOKUP(B309,'treatment structure'!$A$2:$I$65,2,FALSE)</f>
        <v>4</v>
      </c>
      <c r="H309">
        <v>1503</v>
      </c>
      <c r="I309">
        <v>7486</v>
      </c>
      <c r="J309">
        <v>21.48</v>
      </c>
      <c r="K309">
        <v>-6.78</v>
      </c>
      <c r="L309">
        <v>506</v>
      </c>
      <c r="M309">
        <v>55</v>
      </c>
      <c r="N309">
        <v>3</v>
      </c>
      <c r="O309">
        <v>9</v>
      </c>
      <c r="P309">
        <v>12</v>
      </c>
      <c r="Q309">
        <v>4</v>
      </c>
      <c r="R309">
        <v>13</v>
      </c>
      <c r="S309">
        <v>5</v>
      </c>
      <c r="T309">
        <v>13.2</v>
      </c>
      <c r="U309">
        <v>23.1</v>
      </c>
      <c r="V309">
        <v>31.6</v>
      </c>
      <c r="W309">
        <v>26.9</v>
      </c>
      <c r="X309">
        <v>27.7</v>
      </c>
      <c r="Y309">
        <v>19.899999999999999</v>
      </c>
      <c r="Z309">
        <v>18.2</v>
      </c>
      <c r="AA309">
        <v>16.7</v>
      </c>
      <c r="AB309">
        <f t="shared" si="87"/>
        <v>13.2</v>
      </c>
      <c r="AC309">
        <f t="shared" si="88"/>
        <v>23.1</v>
      </c>
      <c r="AD309">
        <f t="shared" si="89"/>
        <v>31.6</v>
      </c>
      <c r="AE309">
        <f t="shared" si="90"/>
        <v>26.9</v>
      </c>
      <c r="AF309">
        <f t="shared" si="91"/>
        <v>27.7</v>
      </c>
      <c r="AG309">
        <f t="shared" si="92"/>
        <v>19.899999999999999</v>
      </c>
      <c r="AH309">
        <f t="shared" si="93"/>
        <v>18.2</v>
      </c>
      <c r="AI309">
        <f t="shared" si="85"/>
        <v>16.7</v>
      </c>
      <c r="AJ309">
        <f t="shared" si="86"/>
        <v>354.59999999999997</v>
      </c>
    </row>
    <row r="310" spans="1:36">
      <c r="A310" s="1">
        <f t="shared" si="94"/>
        <v>40151</v>
      </c>
      <c r="B310">
        <f t="shared" si="95"/>
        <v>56</v>
      </c>
      <c r="C310" t="str">
        <f>VLOOKUP(B310,'treatment structure'!$A$2:$I$65,9,FALSE)</f>
        <v>150N</v>
      </c>
      <c r="D310" t="str">
        <f>VLOOKUP(B310,'treatment structure'!$A$2:$I$65,7,FALSE)</f>
        <v>Omaka</v>
      </c>
      <c r="E310" t="str">
        <f>VLOOKUP(B310,'treatment structure'!$A$2:$I$65,8,FALSE)</f>
        <v>dry</v>
      </c>
      <c r="F310" t="str">
        <f>VLOOKUP(B310,'treatment structure'!$A$2:$I$65,9,FALSE)</f>
        <v>150N</v>
      </c>
      <c r="G310">
        <f>VLOOKUP(B310,'treatment structure'!$A$2:$I$65,2,FALSE)</f>
        <v>4</v>
      </c>
      <c r="H310">
        <v>1503</v>
      </c>
      <c r="I310">
        <v>7486</v>
      </c>
      <c r="J310">
        <v>21.48</v>
      </c>
      <c r="K310">
        <v>-6.78</v>
      </c>
      <c r="L310">
        <v>505</v>
      </c>
      <c r="M310">
        <v>56</v>
      </c>
      <c r="N310">
        <v>3</v>
      </c>
      <c r="O310">
        <v>9</v>
      </c>
      <c r="P310">
        <v>12</v>
      </c>
      <c r="Q310">
        <v>4</v>
      </c>
      <c r="R310">
        <v>13</v>
      </c>
      <c r="S310">
        <v>11</v>
      </c>
      <c r="T310">
        <v>22.3</v>
      </c>
      <c r="U310">
        <v>31.3</v>
      </c>
      <c r="V310">
        <v>30.2</v>
      </c>
      <c r="W310">
        <v>28.4</v>
      </c>
      <c r="X310">
        <v>22.2</v>
      </c>
      <c r="Y310">
        <v>11.7</v>
      </c>
      <c r="Z310">
        <v>16.600000000000001</v>
      </c>
      <c r="AA310">
        <v>13.7</v>
      </c>
      <c r="AB310">
        <f t="shared" si="87"/>
        <v>22.3</v>
      </c>
      <c r="AC310">
        <f t="shared" si="88"/>
        <v>31.3</v>
      </c>
      <c r="AD310">
        <f t="shared" si="89"/>
        <v>30.2</v>
      </c>
      <c r="AE310">
        <f t="shared" si="90"/>
        <v>28.4</v>
      </c>
      <c r="AF310">
        <f t="shared" si="91"/>
        <v>22.2</v>
      </c>
      <c r="AG310">
        <f t="shared" si="92"/>
        <v>11.7</v>
      </c>
      <c r="AH310">
        <f t="shared" si="93"/>
        <v>16.600000000000001</v>
      </c>
      <c r="AI310">
        <f t="shared" si="85"/>
        <v>13.7</v>
      </c>
      <c r="AJ310">
        <f t="shared" si="86"/>
        <v>352.7999999999999</v>
      </c>
    </row>
    <row r="311" spans="1:36">
      <c r="A311" s="1">
        <f t="shared" si="94"/>
        <v>40151</v>
      </c>
      <c r="B311">
        <f t="shared" si="95"/>
        <v>57</v>
      </c>
      <c r="C311" t="str">
        <f>VLOOKUP(B311,'treatment structure'!$A$2:$I$65,9,FALSE)</f>
        <v>nil</v>
      </c>
      <c r="D311" t="str">
        <f>VLOOKUP(B311,'treatment structure'!$A$2:$I$65,7,FALSE)</f>
        <v>CR125</v>
      </c>
      <c r="E311" t="str">
        <f>VLOOKUP(B311,'treatment structure'!$A$2:$I$65,8,FALSE)</f>
        <v>irr</v>
      </c>
      <c r="F311" t="str">
        <f>VLOOKUP(B311,'treatment structure'!$A$2:$I$65,9,FALSE)</f>
        <v>nil</v>
      </c>
      <c r="G311">
        <f>VLOOKUP(B311,'treatment structure'!$A$2:$I$65,2,FALSE)</f>
        <v>4</v>
      </c>
      <c r="H311">
        <v>1503</v>
      </c>
      <c r="I311">
        <v>7486</v>
      </c>
      <c r="J311">
        <v>21.48</v>
      </c>
      <c r="K311">
        <v>-6.78</v>
      </c>
      <c r="L311">
        <v>504</v>
      </c>
      <c r="M311">
        <v>57</v>
      </c>
      <c r="N311">
        <v>3</v>
      </c>
      <c r="O311">
        <v>9</v>
      </c>
      <c r="P311">
        <v>12</v>
      </c>
      <c r="Q311">
        <v>4</v>
      </c>
      <c r="R311">
        <v>13</v>
      </c>
      <c r="S311">
        <v>11</v>
      </c>
      <c r="T311">
        <v>20.2</v>
      </c>
      <c r="U311">
        <v>14.2</v>
      </c>
      <c r="V311">
        <v>24.4</v>
      </c>
      <c r="W311">
        <v>30</v>
      </c>
      <c r="X311">
        <v>26.1</v>
      </c>
      <c r="Y311">
        <v>21.7</v>
      </c>
      <c r="Z311">
        <v>23.7</v>
      </c>
      <c r="AA311">
        <v>32.5</v>
      </c>
      <c r="AB311">
        <f t="shared" si="87"/>
        <v>20.2</v>
      </c>
      <c r="AC311">
        <f t="shared" si="88"/>
        <v>14.2</v>
      </c>
      <c r="AD311">
        <f t="shared" si="89"/>
        <v>24.4</v>
      </c>
      <c r="AE311">
        <f t="shared" si="90"/>
        <v>30</v>
      </c>
      <c r="AF311">
        <f t="shared" si="91"/>
        <v>26.1</v>
      </c>
      <c r="AG311">
        <f t="shared" si="92"/>
        <v>21.7</v>
      </c>
      <c r="AH311">
        <f t="shared" si="93"/>
        <v>23.7</v>
      </c>
      <c r="AI311">
        <f t="shared" si="85"/>
        <v>32.5</v>
      </c>
      <c r="AJ311">
        <f t="shared" si="86"/>
        <v>385.59999999999997</v>
      </c>
    </row>
    <row r="312" spans="1:36">
      <c r="A312" s="1">
        <f t="shared" si="94"/>
        <v>40151</v>
      </c>
      <c r="B312">
        <f t="shared" si="95"/>
        <v>58</v>
      </c>
      <c r="C312" t="str">
        <f>VLOOKUP(B312,'treatment structure'!$A$2:$I$65,9,FALSE)</f>
        <v>150N</v>
      </c>
      <c r="D312" t="str">
        <f>VLOOKUP(B312,'treatment structure'!$A$2:$I$65,7,FALSE)</f>
        <v>CR125</v>
      </c>
      <c r="E312" t="str">
        <f>VLOOKUP(B312,'treatment structure'!$A$2:$I$65,8,FALSE)</f>
        <v>irr</v>
      </c>
      <c r="F312" t="str">
        <f>VLOOKUP(B312,'treatment structure'!$A$2:$I$65,9,FALSE)</f>
        <v>150N</v>
      </c>
      <c r="G312">
        <f>VLOOKUP(B312,'treatment structure'!$A$2:$I$65,2,FALSE)</f>
        <v>4</v>
      </c>
      <c r="H312">
        <v>1503</v>
      </c>
      <c r="I312">
        <v>7486</v>
      </c>
      <c r="J312">
        <v>21.48</v>
      </c>
      <c r="K312">
        <v>-6.78</v>
      </c>
      <c r="L312">
        <v>503</v>
      </c>
      <c r="M312">
        <v>58</v>
      </c>
      <c r="N312">
        <v>3</v>
      </c>
      <c r="O312">
        <v>9</v>
      </c>
      <c r="P312">
        <v>12</v>
      </c>
      <c r="Q312">
        <v>4</v>
      </c>
      <c r="R312">
        <v>13</v>
      </c>
      <c r="S312">
        <v>26</v>
      </c>
      <c r="T312">
        <v>22.7</v>
      </c>
      <c r="U312">
        <v>21.3</v>
      </c>
      <c r="V312">
        <v>29</v>
      </c>
      <c r="W312">
        <v>27.5</v>
      </c>
      <c r="X312">
        <v>30</v>
      </c>
      <c r="Y312">
        <v>24</v>
      </c>
      <c r="Z312">
        <v>23</v>
      </c>
      <c r="AA312">
        <v>33</v>
      </c>
      <c r="AB312">
        <f t="shared" si="87"/>
        <v>22.7</v>
      </c>
      <c r="AC312">
        <f t="shared" si="88"/>
        <v>21.3</v>
      </c>
      <c r="AD312">
        <f t="shared" si="89"/>
        <v>29</v>
      </c>
      <c r="AE312">
        <f t="shared" si="90"/>
        <v>27.5</v>
      </c>
      <c r="AF312">
        <f t="shared" si="91"/>
        <v>30</v>
      </c>
      <c r="AG312">
        <f t="shared" si="92"/>
        <v>24</v>
      </c>
      <c r="AH312">
        <f t="shared" si="93"/>
        <v>23</v>
      </c>
      <c r="AI312">
        <f t="shared" si="85"/>
        <v>33</v>
      </c>
      <c r="AJ312">
        <f t="shared" si="86"/>
        <v>421</v>
      </c>
    </row>
    <row r="313" spans="1:36">
      <c r="A313" s="1">
        <f t="shared" si="94"/>
        <v>40151</v>
      </c>
      <c r="B313">
        <f t="shared" si="95"/>
        <v>59</v>
      </c>
      <c r="C313" t="str">
        <f>VLOOKUP(B313,'treatment structure'!$A$2:$I$65,9,FALSE)</f>
        <v>nil</v>
      </c>
      <c r="D313" t="str">
        <f>VLOOKUP(B313,'treatment structure'!$A$2:$I$65,7,FALSE)</f>
        <v>Dash</v>
      </c>
      <c r="E313" t="str">
        <f>VLOOKUP(B313,'treatment structure'!$A$2:$I$65,8,FALSE)</f>
        <v>dry</v>
      </c>
      <c r="F313" t="str">
        <f>VLOOKUP(B313,'treatment structure'!$A$2:$I$65,9,FALSE)</f>
        <v>nil</v>
      </c>
      <c r="G313">
        <f>VLOOKUP(B313,'treatment structure'!$A$2:$I$65,2,FALSE)</f>
        <v>4</v>
      </c>
      <c r="H313">
        <v>1503</v>
      </c>
      <c r="I313">
        <v>7486</v>
      </c>
      <c r="J313">
        <v>21.48</v>
      </c>
      <c r="K313">
        <v>-6.78</v>
      </c>
      <c r="L313">
        <v>502</v>
      </c>
      <c r="M313">
        <v>59</v>
      </c>
      <c r="N313">
        <v>3</v>
      </c>
      <c r="O313">
        <v>9</v>
      </c>
      <c r="P313">
        <v>12</v>
      </c>
      <c r="Q313">
        <v>4</v>
      </c>
      <c r="R313">
        <v>13</v>
      </c>
      <c r="S313">
        <v>33</v>
      </c>
      <c r="T313">
        <v>17.2</v>
      </c>
      <c r="U313">
        <v>17.7</v>
      </c>
      <c r="V313">
        <v>24.8</v>
      </c>
      <c r="W313">
        <v>30.7</v>
      </c>
      <c r="X313">
        <v>30.3</v>
      </c>
      <c r="Y313">
        <v>19</v>
      </c>
      <c r="Z313">
        <v>15.7</v>
      </c>
      <c r="AA313">
        <v>17.7</v>
      </c>
      <c r="AB313">
        <f t="shared" si="87"/>
        <v>17.2</v>
      </c>
      <c r="AC313">
        <f t="shared" si="88"/>
        <v>17.7</v>
      </c>
      <c r="AD313">
        <f t="shared" si="89"/>
        <v>24.8</v>
      </c>
      <c r="AE313">
        <f t="shared" si="90"/>
        <v>30.7</v>
      </c>
      <c r="AF313">
        <f t="shared" si="91"/>
        <v>30.3</v>
      </c>
      <c r="AG313">
        <f t="shared" si="92"/>
        <v>19</v>
      </c>
      <c r="AH313">
        <f t="shared" si="93"/>
        <v>15.7</v>
      </c>
      <c r="AI313">
        <f t="shared" si="85"/>
        <v>17.7</v>
      </c>
      <c r="AJ313">
        <f t="shared" si="86"/>
        <v>346.19999999999993</v>
      </c>
    </row>
    <row r="314" spans="1:36">
      <c r="A314" s="1">
        <f t="shared" si="94"/>
        <v>40151</v>
      </c>
      <c r="B314">
        <f t="shared" si="95"/>
        <v>60</v>
      </c>
      <c r="C314" t="str">
        <f>VLOOKUP(B314,'treatment structure'!$A$2:$I$65,9,FALSE)</f>
        <v>150N</v>
      </c>
      <c r="D314" t="str">
        <f>VLOOKUP(B314,'treatment structure'!$A$2:$I$65,7,FALSE)</f>
        <v>Dash</v>
      </c>
      <c r="E314" t="str">
        <f>VLOOKUP(B314,'treatment structure'!$A$2:$I$65,8,FALSE)</f>
        <v>dry</v>
      </c>
      <c r="F314" t="str">
        <f>VLOOKUP(B314,'treatment structure'!$A$2:$I$65,9,FALSE)</f>
        <v>150N</v>
      </c>
      <c r="G314">
        <f>VLOOKUP(B314,'treatment structure'!$A$2:$I$65,2,FALSE)</f>
        <v>4</v>
      </c>
      <c r="H314">
        <v>1503</v>
      </c>
      <c r="I314">
        <v>7486</v>
      </c>
      <c r="J314">
        <v>21.48</v>
      </c>
      <c r="K314">
        <v>-6.78</v>
      </c>
      <c r="L314">
        <v>501</v>
      </c>
      <c r="M314">
        <v>60</v>
      </c>
      <c r="N314">
        <v>3</v>
      </c>
      <c r="O314">
        <v>9</v>
      </c>
      <c r="P314">
        <v>12</v>
      </c>
      <c r="Q314">
        <v>4</v>
      </c>
      <c r="R314">
        <v>13</v>
      </c>
      <c r="S314">
        <v>31</v>
      </c>
      <c r="T314">
        <v>15.7</v>
      </c>
      <c r="U314">
        <v>24.7</v>
      </c>
      <c r="V314">
        <v>28.3</v>
      </c>
      <c r="W314">
        <v>31.8</v>
      </c>
      <c r="X314">
        <v>16.399999999999999</v>
      </c>
      <c r="Y314">
        <v>12.9</v>
      </c>
      <c r="Z314">
        <v>16.8</v>
      </c>
      <c r="AA314">
        <v>22.1</v>
      </c>
      <c r="AB314">
        <f t="shared" si="87"/>
        <v>15.7</v>
      </c>
      <c r="AC314">
        <f t="shared" si="88"/>
        <v>24.7</v>
      </c>
      <c r="AD314">
        <f t="shared" si="89"/>
        <v>28.3</v>
      </c>
      <c r="AE314">
        <f t="shared" si="90"/>
        <v>31.8</v>
      </c>
      <c r="AF314">
        <f t="shared" si="91"/>
        <v>16.399999999999999</v>
      </c>
      <c r="AG314">
        <f t="shared" si="92"/>
        <v>12.9</v>
      </c>
      <c r="AH314">
        <f t="shared" si="93"/>
        <v>16.8</v>
      </c>
      <c r="AI314">
        <f t="shared" si="85"/>
        <v>22.1</v>
      </c>
      <c r="AJ314">
        <f t="shared" si="86"/>
        <v>337.40000000000003</v>
      </c>
    </row>
    <row r="315" spans="1:36">
      <c r="A315" s="1">
        <f t="shared" si="94"/>
        <v>40151</v>
      </c>
      <c r="B315">
        <f t="shared" si="95"/>
        <v>61</v>
      </c>
      <c r="C315" t="str">
        <f>VLOOKUP(B315,'treatment structure'!$A$2:$I$65,9,FALSE)</f>
        <v>150N</v>
      </c>
      <c r="D315" t="str">
        <f>VLOOKUP(B315,'treatment structure'!$A$2:$I$65,7,FALSE)</f>
        <v>CR125</v>
      </c>
      <c r="E315" t="str">
        <f>VLOOKUP(B315,'treatment structure'!$A$2:$I$65,8,FALSE)</f>
        <v>dry</v>
      </c>
      <c r="F315" t="str">
        <f>VLOOKUP(B315,'treatment structure'!$A$2:$I$65,9,FALSE)</f>
        <v>150N</v>
      </c>
      <c r="G315">
        <f>VLOOKUP(B315,'treatment structure'!$A$2:$I$65,2,FALSE)</f>
        <v>4</v>
      </c>
      <c r="H315">
        <v>1503</v>
      </c>
      <c r="I315">
        <v>7486</v>
      </c>
      <c r="J315">
        <v>21.48</v>
      </c>
      <c r="K315">
        <v>-6.78</v>
      </c>
      <c r="L315">
        <v>500</v>
      </c>
      <c r="M315">
        <v>61</v>
      </c>
      <c r="N315">
        <v>3</v>
      </c>
      <c r="O315">
        <v>9</v>
      </c>
      <c r="P315">
        <v>12</v>
      </c>
      <c r="Q315">
        <v>4</v>
      </c>
      <c r="R315">
        <v>13</v>
      </c>
      <c r="S315">
        <v>45</v>
      </c>
      <c r="T315">
        <v>34.200000000000003</v>
      </c>
      <c r="U315">
        <v>27.2</v>
      </c>
      <c r="V315">
        <v>29</v>
      </c>
      <c r="W315">
        <v>24.9</v>
      </c>
      <c r="X315">
        <v>17.600000000000001</v>
      </c>
      <c r="Y315">
        <v>15.2</v>
      </c>
      <c r="Z315">
        <v>15.2</v>
      </c>
      <c r="AA315">
        <v>14.2</v>
      </c>
      <c r="AB315">
        <f t="shared" si="87"/>
        <v>34.200000000000003</v>
      </c>
      <c r="AC315">
        <f t="shared" si="88"/>
        <v>27.2</v>
      </c>
      <c r="AD315">
        <f t="shared" si="89"/>
        <v>29</v>
      </c>
      <c r="AE315">
        <f t="shared" si="90"/>
        <v>24.9</v>
      </c>
      <c r="AF315">
        <f t="shared" si="91"/>
        <v>17.600000000000001</v>
      </c>
      <c r="AG315">
        <f t="shared" si="92"/>
        <v>15.2</v>
      </c>
      <c r="AH315">
        <f t="shared" si="93"/>
        <v>15.2</v>
      </c>
      <c r="AI315">
        <f t="shared" si="85"/>
        <v>14.2</v>
      </c>
      <c r="AJ315">
        <f t="shared" si="86"/>
        <v>354.99999999999994</v>
      </c>
    </row>
    <row r="316" spans="1:36">
      <c r="A316" s="1">
        <f t="shared" si="94"/>
        <v>40151</v>
      </c>
      <c r="B316">
        <f t="shared" si="95"/>
        <v>62</v>
      </c>
      <c r="C316" t="str">
        <f>VLOOKUP(B316,'treatment structure'!$A$2:$I$65,9,FALSE)</f>
        <v>nil</v>
      </c>
      <c r="D316" t="str">
        <f>VLOOKUP(B316,'treatment structure'!$A$2:$I$65,7,FALSE)</f>
        <v>CR125</v>
      </c>
      <c r="E316" t="str">
        <f>VLOOKUP(B316,'treatment structure'!$A$2:$I$65,8,FALSE)</f>
        <v>dry</v>
      </c>
      <c r="F316" t="str">
        <f>VLOOKUP(B316,'treatment structure'!$A$2:$I$65,9,FALSE)</f>
        <v>nil</v>
      </c>
      <c r="G316">
        <f>VLOOKUP(B316,'treatment structure'!$A$2:$I$65,2,FALSE)</f>
        <v>4</v>
      </c>
      <c r="H316">
        <v>1503</v>
      </c>
      <c r="I316">
        <v>7486</v>
      </c>
      <c r="J316">
        <v>21.48</v>
      </c>
      <c r="K316">
        <v>-6.78</v>
      </c>
      <c r="L316">
        <v>499</v>
      </c>
      <c r="M316">
        <v>62</v>
      </c>
      <c r="N316">
        <v>3</v>
      </c>
      <c r="O316">
        <v>9</v>
      </c>
      <c r="P316">
        <v>12</v>
      </c>
      <c r="Q316">
        <v>4</v>
      </c>
      <c r="R316">
        <v>13</v>
      </c>
      <c r="S316">
        <v>52</v>
      </c>
      <c r="T316">
        <v>12.9</v>
      </c>
      <c r="U316">
        <v>30</v>
      </c>
      <c r="V316">
        <v>26.6</v>
      </c>
      <c r="W316">
        <v>28.6</v>
      </c>
      <c r="X316">
        <v>20.6</v>
      </c>
      <c r="Y316">
        <v>16</v>
      </c>
      <c r="Z316">
        <v>16.7</v>
      </c>
      <c r="AA316">
        <v>16.8</v>
      </c>
      <c r="AB316">
        <f t="shared" si="87"/>
        <v>12.9</v>
      </c>
      <c r="AC316">
        <f t="shared" si="88"/>
        <v>30</v>
      </c>
      <c r="AD316">
        <f t="shared" si="89"/>
        <v>26.6</v>
      </c>
      <c r="AE316">
        <f t="shared" si="90"/>
        <v>28.6</v>
      </c>
      <c r="AF316">
        <f t="shared" si="91"/>
        <v>20.6</v>
      </c>
      <c r="AG316">
        <f t="shared" si="92"/>
        <v>16</v>
      </c>
      <c r="AH316">
        <f t="shared" si="93"/>
        <v>16.7</v>
      </c>
      <c r="AI316">
        <f t="shared" si="85"/>
        <v>16.8</v>
      </c>
      <c r="AJ316">
        <f t="shared" si="86"/>
        <v>336.4</v>
      </c>
    </row>
    <row r="317" spans="1:36">
      <c r="A317" s="1">
        <f t="shared" si="94"/>
        <v>40151</v>
      </c>
      <c r="B317">
        <f t="shared" si="95"/>
        <v>63</v>
      </c>
      <c r="C317" t="str">
        <f>VLOOKUP(B317,'treatment structure'!$A$2:$I$65,9,FALSE)</f>
        <v>150N</v>
      </c>
      <c r="D317" t="str">
        <f>VLOOKUP(B317,'treatment structure'!$A$2:$I$65,7,FALSE)</f>
        <v>Omaka</v>
      </c>
      <c r="E317" t="str">
        <f>VLOOKUP(B317,'treatment structure'!$A$2:$I$65,8,FALSE)</f>
        <v>irr</v>
      </c>
      <c r="F317" t="str">
        <f>VLOOKUP(B317,'treatment structure'!$A$2:$I$65,9,FALSE)</f>
        <v>150N</v>
      </c>
      <c r="G317">
        <f>VLOOKUP(B317,'treatment structure'!$A$2:$I$65,2,FALSE)</f>
        <v>4</v>
      </c>
      <c r="H317">
        <v>1503</v>
      </c>
      <c r="I317">
        <v>7486</v>
      </c>
      <c r="J317">
        <v>21.48</v>
      </c>
      <c r="K317">
        <v>-6.78</v>
      </c>
      <c r="L317">
        <v>498</v>
      </c>
      <c r="M317">
        <v>63</v>
      </c>
      <c r="N317">
        <v>3</v>
      </c>
      <c r="O317">
        <v>9</v>
      </c>
      <c r="P317">
        <v>12</v>
      </c>
      <c r="Q317">
        <v>4</v>
      </c>
      <c r="R317">
        <v>13</v>
      </c>
      <c r="S317">
        <v>51</v>
      </c>
      <c r="T317">
        <v>29.7</v>
      </c>
      <c r="U317">
        <v>27.2</v>
      </c>
      <c r="V317">
        <v>29.5</v>
      </c>
      <c r="W317">
        <v>30.6</v>
      </c>
      <c r="X317">
        <v>18.5</v>
      </c>
      <c r="Y317">
        <v>18.8</v>
      </c>
      <c r="Z317">
        <v>24.3</v>
      </c>
      <c r="AA317">
        <v>33.1</v>
      </c>
      <c r="AB317">
        <f t="shared" si="87"/>
        <v>29.7</v>
      </c>
      <c r="AC317">
        <f t="shared" si="88"/>
        <v>27.2</v>
      </c>
      <c r="AD317">
        <f t="shared" si="89"/>
        <v>29.5</v>
      </c>
      <c r="AE317">
        <f t="shared" si="90"/>
        <v>30.6</v>
      </c>
      <c r="AF317">
        <f t="shared" si="91"/>
        <v>18.5</v>
      </c>
      <c r="AG317">
        <f t="shared" si="92"/>
        <v>18.8</v>
      </c>
      <c r="AH317">
        <f t="shared" si="93"/>
        <v>24.3</v>
      </c>
      <c r="AI317">
        <f t="shared" si="85"/>
        <v>33.1</v>
      </c>
      <c r="AJ317">
        <f t="shared" si="86"/>
        <v>423.40000000000003</v>
      </c>
    </row>
    <row r="318" spans="1:36">
      <c r="A318" s="1">
        <f t="shared" si="94"/>
        <v>40151</v>
      </c>
      <c r="B318">
        <f t="shared" si="95"/>
        <v>64</v>
      </c>
      <c r="C318" t="str">
        <f>VLOOKUP(B318,'treatment structure'!$A$2:$I$65,9,FALSE)</f>
        <v>nil</v>
      </c>
      <c r="D318" t="str">
        <f>VLOOKUP(B318,'treatment structure'!$A$2:$I$65,7,FALSE)</f>
        <v>Omaka</v>
      </c>
      <c r="E318" t="str">
        <f>VLOOKUP(B318,'treatment structure'!$A$2:$I$65,8,FALSE)</f>
        <v>irr</v>
      </c>
      <c r="F318" t="str">
        <f>VLOOKUP(B318,'treatment structure'!$A$2:$I$65,9,FALSE)</f>
        <v>nil</v>
      </c>
      <c r="G318">
        <f>VLOOKUP(B318,'treatment structure'!$A$2:$I$65,2,FALSE)</f>
        <v>4</v>
      </c>
      <c r="H318">
        <v>1503</v>
      </c>
      <c r="I318">
        <v>7486</v>
      </c>
      <c r="J318">
        <v>21.48</v>
      </c>
      <c r="K318">
        <v>-6.78</v>
      </c>
      <c r="L318">
        <v>497</v>
      </c>
      <c r="M318">
        <v>64</v>
      </c>
      <c r="N318">
        <v>3</v>
      </c>
      <c r="O318">
        <v>9</v>
      </c>
      <c r="P318">
        <v>12</v>
      </c>
      <c r="Q318">
        <v>4</v>
      </c>
      <c r="R318">
        <v>14</v>
      </c>
      <c r="S318">
        <v>5</v>
      </c>
      <c r="T318">
        <v>22.2</v>
      </c>
      <c r="U318">
        <v>23.8</v>
      </c>
      <c r="V318">
        <v>30.4</v>
      </c>
      <c r="W318">
        <v>32.9</v>
      </c>
      <c r="X318">
        <v>25.5</v>
      </c>
      <c r="Y318">
        <v>17.3</v>
      </c>
      <c r="Z318">
        <v>23.2</v>
      </c>
      <c r="AA318">
        <v>29.2</v>
      </c>
      <c r="AB318">
        <f t="shared" si="87"/>
        <v>22.2</v>
      </c>
      <c r="AC318">
        <f t="shared" si="88"/>
        <v>23.8</v>
      </c>
      <c r="AD318">
        <f t="shared" si="89"/>
        <v>30.4</v>
      </c>
      <c r="AE318">
        <f t="shared" si="90"/>
        <v>32.9</v>
      </c>
      <c r="AF318">
        <f t="shared" si="91"/>
        <v>25.5</v>
      </c>
      <c r="AG318">
        <f t="shared" si="92"/>
        <v>17.3</v>
      </c>
      <c r="AH318">
        <f t="shared" si="93"/>
        <v>23.2</v>
      </c>
      <c r="AI318">
        <f t="shared" si="85"/>
        <v>29.2</v>
      </c>
      <c r="AJ318">
        <f t="shared" si="86"/>
        <v>409</v>
      </c>
    </row>
    <row r="319" spans="1:36">
      <c r="A319" s="1">
        <v>40159</v>
      </c>
      <c r="B319">
        <f t="shared" ref="B319:B382" si="96">M319</f>
        <v>1</v>
      </c>
      <c r="C319" t="str">
        <f>VLOOKUP(B319,'treatment structure'!$A$2:$I$65,9,FALSE)</f>
        <v>150N</v>
      </c>
      <c r="D319" t="str">
        <f>VLOOKUP(B319,'treatment structure'!$A$2:$I$65,7,FALSE)</f>
        <v>Sherwood</v>
      </c>
      <c r="E319" t="str">
        <f>VLOOKUP(B319,'treatment structure'!$A$2:$I$65,8,FALSE)</f>
        <v>dry</v>
      </c>
      <c r="F319" t="str">
        <f>VLOOKUP(B319,'treatment structure'!$A$2:$I$65,9,FALSE)</f>
        <v>150N</v>
      </c>
      <c r="G319">
        <f>VLOOKUP(B319,'treatment structure'!$A$2:$I$65,2,FALSE)</f>
        <v>1</v>
      </c>
      <c r="H319">
        <v>1503</v>
      </c>
      <c r="I319">
        <v>7507</v>
      </c>
      <c r="J319">
        <v>21.48</v>
      </c>
      <c r="K319">
        <v>-6.78</v>
      </c>
      <c r="L319">
        <v>585</v>
      </c>
      <c r="M319">
        <v>1</v>
      </c>
      <c r="N319">
        <v>3</v>
      </c>
      <c r="O319">
        <v>9</v>
      </c>
      <c r="P319">
        <v>12</v>
      </c>
      <c r="Q319">
        <v>12</v>
      </c>
      <c r="R319">
        <v>6</v>
      </c>
      <c r="S319">
        <v>16</v>
      </c>
      <c r="T319">
        <v>24.5</v>
      </c>
      <c r="U319">
        <v>27.5</v>
      </c>
      <c r="V319">
        <v>28.2</v>
      </c>
      <c r="W319">
        <v>16.899999999999999</v>
      </c>
      <c r="X319">
        <v>16.600000000000001</v>
      </c>
      <c r="Y319">
        <v>19.100000000000001</v>
      </c>
      <c r="Z319">
        <v>17</v>
      </c>
      <c r="AA319">
        <v>11.6</v>
      </c>
      <c r="AB319">
        <f t="shared" ref="AB319:AB382" si="97">T319-6.78-$K319</f>
        <v>24.5</v>
      </c>
      <c r="AC319">
        <f t="shared" ref="AC319:AC382" si="98">U319-6.78-$K319</f>
        <v>27.5</v>
      </c>
      <c r="AD319">
        <f t="shared" ref="AD319:AD382" si="99">V319-6.78-$K319</f>
        <v>28.2</v>
      </c>
      <c r="AE319">
        <f t="shared" ref="AE319:AE382" si="100">W319-6.78-$K319</f>
        <v>16.899999999999999</v>
      </c>
      <c r="AF319">
        <f t="shared" ref="AF319:AF382" si="101">X319-6.78-$K319</f>
        <v>16.600000000000001</v>
      </c>
      <c r="AG319">
        <f t="shared" ref="AG319:AG382" si="102">Y319-6.78-$K319</f>
        <v>19.100000000000001</v>
      </c>
      <c r="AH319">
        <f t="shared" ref="AH319:AH382" si="103">Z319-6.78-$K319</f>
        <v>17</v>
      </c>
      <c r="AI319">
        <f t="shared" ref="AI319:AI382" si="104">AA319</f>
        <v>11.6</v>
      </c>
      <c r="AJ319">
        <f t="shared" ref="AJ319:AJ382" si="105">IF(AI319="","",SUM(AB319:AI319)*2)</f>
        <v>322.79999999999995</v>
      </c>
    </row>
    <row r="320" spans="1:36">
      <c r="A320" s="1">
        <v>40159</v>
      </c>
      <c r="B320">
        <f t="shared" si="96"/>
        <v>2</v>
      </c>
      <c r="C320" t="str">
        <f>VLOOKUP(B320,'treatment structure'!$A$2:$I$65,9,FALSE)</f>
        <v>nil</v>
      </c>
      <c r="D320" t="str">
        <f>VLOOKUP(B320,'treatment structure'!$A$2:$I$65,7,FALSE)</f>
        <v>Sherwood</v>
      </c>
      <c r="E320" t="str">
        <f>VLOOKUP(B320,'treatment structure'!$A$2:$I$65,8,FALSE)</f>
        <v>dry</v>
      </c>
      <c r="F320" t="str">
        <f>VLOOKUP(B320,'treatment structure'!$A$2:$I$65,9,FALSE)</f>
        <v>nil</v>
      </c>
      <c r="G320">
        <f>VLOOKUP(B320,'treatment structure'!$A$2:$I$65,2,FALSE)</f>
        <v>1</v>
      </c>
      <c r="H320">
        <v>1503</v>
      </c>
      <c r="I320">
        <v>7507</v>
      </c>
      <c r="J320">
        <v>21.48</v>
      </c>
      <c r="K320">
        <v>-6.78</v>
      </c>
      <c r="L320">
        <v>584</v>
      </c>
      <c r="M320">
        <v>2</v>
      </c>
      <c r="N320">
        <v>3</v>
      </c>
      <c r="O320">
        <v>9</v>
      </c>
      <c r="P320">
        <v>12</v>
      </c>
      <c r="Q320">
        <v>12</v>
      </c>
      <c r="R320">
        <v>6</v>
      </c>
      <c r="S320">
        <v>22</v>
      </c>
      <c r="T320">
        <v>32.799999999999997</v>
      </c>
      <c r="U320">
        <v>32.6</v>
      </c>
      <c r="V320">
        <v>30.6</v>
      </c>
      <c r="W320">
        <v>27.7</v>
      </c>
      <c r="X320">
        <v>22.2</v>
      </c>
      <c r="Y320">
        <v>16.5</v>
      </c>
      <c r="Z320">
        <v>16.8</v>
      </c>
      <c r="AA320">
        <v>12.5</v>
      </c>
      <c r="AB320">
        <f t="shared" si="97"/>
        <v>32.799999999999997</v>
      </c>
      <c r="AC320">
        <f t="shared" si="98"/>
        <v>32.6</v>
      </c>
      <c r="AD320">
        <f t="shared" si="99"/>
        <v>30.6</v>
      </c>
      <c r="AE320">
        <f t="shared" si="100"/>
        <v>27.7</v>
      </c>
      <c r="AF320">
        <f t="shared" si="101"/>
        <v>22.2</v>
      </c>
      <c r="AG320">
        <f t="shared" si="102"/>
        <v>16.5</v>
      </c>
      <c r="AH320">
        <f t="shared" si="103"/>
        <v>16.8</v>
      </c>
      <c r="AI320">
        <f t="shared" si="104"/>
        <v>12.5</v>
      </c>
      <c r="AJ320">
        <f t="shared" si="105"/>
        <v>383.40000000000003</v>
      </c>
    </row>
    <row r="321" spans="1:36">
      <c r="A321" s="1">
        <v>40159</v>
      </c>
      <c r="B321">
        <f t="shared" si="96"/>
        <v>3</v>
      </c>
      <c r="C321" t="str">
        <f>VLOOKUP(B321,'treatment structure'!$A$2:$I$65,9,FALSE)</f>
        <v>nil</v>
      </c>
      <c r="D321" t="str">
        <f>VLOOKUP(B321,'treatment structure'!$A$2:$I$65,7,FALSE)</f>
        <v>Sherwood</v>
      </c>
      <c r="E321" t="str">
        <f>VLOOKUP(B321,'treatment structure'!$A$2:$I$65,8,FALSE)</f>
        <v>irr</v>
      </c>
      <c r="F321" t="str">
        <f>VLOOKUP(B321,'treatment structure'!$A$2:$I$65,9,FALSE)</f>
        <v>nil</v>
      </c>
      <c r="G321">
        <f>VLOOKUP(B321,'treatment structure'!$A$2:$I$65,2,FALSE)</f>
        <v>1</v>
      </c>
      <c r="H321">
        <v>1503</v>
      </c>
      <c r="I321">
        <v>7507</v>
      </c>
      <c r="J321">
        <v>21.48</v>
      </c>
      <c r="K321">
        <v>-6.78</v>
      </c>
      <c r="L321">
        <v>583</v>
      </c>
      <c r="M321">
        <v>3</v>
      </c>
      <c r="N321">
        <v>3</v>
      </c>
      <c r="O321">
        <v>9</v>
      </c>
      <c r="P321">
        <v>12</v>
      </c>
      <c r="Q321">
        <v>12</v>
      </c>
      <c r="R321">
        <v>6</v>
      </c>
      <c r="S321">
        <v>20</v>
      </c>
      <c r="T321" s="2">
        <v>19.3</v>
      </c>
      <c r="U321">
        <v>18.5</v>
      </c>
      <c r="V321">
        <v>13.1</v>
      </c>
      <c r="W321">
        <v>15.6</v>
      </c>
      <c r="X321">
        <v>21</v>
      </c>
      <c r="Y321">
        <v>26.2</v>
      </c>
      <c r="Z321">
        <v>24.4</v>
      </c>
      <c r="AA321">
        <v>31</v>
      </c>
      <c r="AB321">
        <f t="shared" si="97"/>
        <v>19.3</v>
      </c>
      <c r="AC321">
        <f t="shared" si="98"/>
        <v>18.5</v>
      </c>
      <c r="AD321">
        <f t="shared" si="99"/>
        <v>13.1</v>
      </c>
      <c r="AE321">
        <f t="shared" si="100"/>
        <v>15.600000000000001</v>
      </c>
      <c r="AF321">
        <f t="shared" si="101"/>
        <v>21</v>
      </c>
      <c r="AG321">
        <f t="shared" si="102"/>
        <v>26.2</v>
      </c>
      <c r="AH321">
        <f t="shared" si="103"/>
        <v>24.4</v>
      </c>
      <c r="AI321">
        <f t="shared" si="104"/>
        <v>31</v>
      </c>
      <c r="AJ321">
        <f t="shared" si="105"/>
        <v>338.2</v>
      </c>
    </row>
    <row r="322" spans="1:36">
      <c r="A322" s="1">
        <v>40159</v>
      </c>
      <c r="B322">
        <f t="shared" si="96"/>
        <v>4</v>
      </c>
      <c r="C322" t="str">
        <f>VLOOKUP(B322,'treatment structure'!$A$2:$I$65,9,FALSE)</f>
        <v>150N</v>
      </c>
      <c r="D322" t="str">
        <f>VLOOKUP(B322,'treatment structure'!$A$2:$I$65,7,FALSE)</f>
        <v>Sherwood</v>
      </c>
      <c r="E322" t="str">
        <f>VLOOKUP(B322,'treatment structure'!$A$2:$I$65,8,FALSE)</f>
        <v>irr</v>
      </c>
      <c r="F322" t="str">
        <f>VLOOKUP(B322,'treatment structure'!$A$2:$I$65,9,FALSE)</f>
        <v>150N</v>
      </c>
      <c r="G322">
        <f>VLOOKUP(B322,'treatment structure'!$A$2:$I$65,2,FALSE)</f>
        <v>1</v>
      </c>
      <c r="H322">
        <v>1503</v>
      </c>
      <c r="I322">
        <v>7507</v>
      </c>
      <c r="J322">
        <v>21.48</v>
      </c>
      <c r="K322">
        <v>-6.78</v>
      </c>
      <c r="L322">
        <v>582</v>
      </c>
      <c r="M322">
        <v>4</v>
      </c>
      <c r="N322">
        <v>3</v>
      </c>
      <c r="O322">
        <v>9</v>
      </c>
      <c r="P322">
        <v>12</v>
      </c>
      <c r="Q322">
        <v>12</v>
      </c>
      <c r="R322">
        <v>6</v>
      </c>
      <c r="S322">
        <v>34</v>
      </c>
      <c r="T322">
        <v>14</v>
      </c>
      <c r="U322">
        <v>9.9</v>
      </c>
      <c r="V322">
        <v>22.8</v>
      </c>
      <c r="W322">
        <v>23.1</v>
      </c>
      <c r="X322">
        <v>24.4</v>
      </c>
      <c r="Y322">
        <v>18.3</v>
      </c>
      <c r="Z322">
        <v>21.5</v>
      </c>
      <c r="AA322">
        <v>26.3</v>
      </c>
      <c r="AB322">
        <f t="shared" si="97"/>
        <v>14</v>
      </c>
      <c r="AC322">
        <f t="shared" si="98"/>
        <v>9.9</v>
      </c>
      <c r="AD322">
        <f t="shared" si="99"/>
        <v>22.8</v>
      </c>
      <c r="AE322">
        <f t="shared" si="100"/>
        <v>23.1</v>
      </c>
      <c r="AF322">
        <f t="shared" si="101"/>
        <v>24.4</v>
      </c>
      <c r="AG322">
        <f t="shared" si="102"/>
        <v>18.3</v>
      </c>
      <c r="AH322">
        <f t="shared" si="103"/>
        <v>21.5</v>
      </c>
      <c r="AI322">
        <f t="shared" si="104"/>
        <v>26.3</v>
      </c>
      <c r="AJ322">
        <f t="shared" si="105"/>
        <v>320.60000000000002</v>
      </c>
    </row>
    <row r="323" spans="1:36">
      <c r="A323" s="1">
        <v>40159</v>
      </c>
      <c r="B323">
        <f t="shared" si="96"/>
        <v>5</v>
      </c>
      <c r="C323" t="str">
        <f>VLOOKUP(B323,'treatment structure'!$A$2:$I$65,9,FALSE)</f>
        <v>nil</v>
      </c>
      <c r="D323" t="str">
        <f>VLOOKUP(B323,'treatment structure'!$A$2:$I$65,7,FALSE)</f>
        <v>Dash</v>
      </c>
      <c r="E323" t="str">
        <f>VLOOKUP(B323,'treatment structure'!$A$2:$I$65,8,FALSE)</f>
        <v>dry</v>
      </c>
      <c r="F323" t="str">
        <f>VLOOKUP(B323,'treatment structure'!$A$2:$I$65,9,FALSE)</f>
        <v>nil</v>
      </c>
      <c r="G323">
        <f>VLOOKUP(B323,'treatment structure'!$A$2:$I$65,2,FALSE)</f>
        <v>1</v>
      </c>
      <c r="H323">
        <v>1503</v>
      </c>
      <c r="I323">
        <v>7507</v>
      </c>
      <c r="J323">
        <v>21.48</v>
      </c>
      <c r="K323">
        <v>-6.78</v>
      </c>
      <c r="L323">
        <v>581</v>
      </c>
      <c r="M323">
        <v>5</v>
      </c>
      <c r="N323">
        <v>3</v>
      </c>
      <c r="O323">
        <v>9</v>
      </c>
      <c r="P323">
        <v>12</v>
      </c>
      <c r="Q323">
        <v>12</v>
      </c>
      <c r="R323">
        <v>6</v>
      </c>
      <c r="S323">
        <v>31</v>
      </c>
      <c r="T323">
        <v>17</v>
      </c>
      <c r="U323">
        <v>11.3</v>
      </c>
      <c r="V323">
        <v>25.9</v>
      </c>
      <c r="W323">
        <v>24.4</v>
      </c>
      <c r="X323">
        <v>19.3</v>
      </c>
      <c r="Y323">
        <v>23.1</v>
      </c>
      <c r="Z323">
        <v>16.8</v>
      </c>
      <c r="AA323">
        <v>11.7</v>
      </c>
      <c r="AB323">
        <f t="shared" si="97"/>
        <v>17</v>
      </c>
      <c r="AC323">
        <f t="shared" si="98"/>
        <v>11.3</v>
      </c>
      <c r="AD323">
        <f t="shared" si="99"/>
        <v>25.9</v>
      </c>
      <c r="AE323">
        <f t="shared" si="100"/>
        <v>24.4</v>
      </c>
      <c r="AF323">
        <f t="shared" si="101"/>
        <v>19.3</v>
      </c>
      <c r="AG323">
        <f t="shared" si="102"/>
        <v>23.1</v>
      </c>
      <c r="AH323">
        <f t="shared" si="103"/>
        <v>16.8</v>
      </c>
      <c r="AI323">
        <f t="shared" si="104"/>
        <v>11.7</v>
      </c>
      <c r="AJ323">
        <f t="shared" si="105"/>
        <v>299</v>
      </c>
    </row>
    <row r="324" spans="1:36">
      <c r="A324" s="1">
        <v>40159</v>
      </c>
      <c r="B324">
        <f t="shared" si="96"/>
        <v>6</v>
      </c>
      <c r="C324" t="str">
        <f>VLOOKUP(B324,'treatment structure'!$A$2:$I$65,9,FALSE)</f>
        <v>150N</v>
      </c>
      <c r="D324" t="str">
        <f>VLOOKUP(B324,'treatment structure'!$A$2:$I$65,7,FALSE)</f>
        <v>Dash</v>
      </c>
      <c r="E324" t="str">
        <f>VLOOKUP(B324,'treatment structure'!$A$2:$I$65,8,FALSE)</f>
        <v>dry</v>
      </c>
      <c r="F324" t="str">
        <f>VLOOKUP(B324,'treatment structure'!$A$2:$I$65,9,FALSE)</f>
        <v>150N</v>
      </c>
      <c r="G324">
        <f>VLOOKUP(B324,'treatment structure'!$A$2:$I$65,2,FALSE)</f>
        <v>1</v>
      </c>
      <c r="H324">
        <v>1503</v>
      </c>
      <c r="I324">
        <v>7507</v>
      </c>
      <c r="J324">
        <v>21.48</v>
      </c>
      <c r="K324">
        <v>-6.78</v>
      </c>
      <c r="L324">
        <v>580</v>
      </c>
      <c r="M324">
        <v>6</v>
      </c>
      <c r="N324">
        <v>3</v>
      </c>
      <c r="O324">
        <v>9</v>
      </c>
      <c r="P324">
        <v>12</v>
      </c>
      <c r="Q324">
        <v>12</v>
      </c>
      <c r="R324">
        <v>6</v>
      </c>
      <c r="S324">
        <v>45</v>
      </c>
      <c r="T324">
        <v>15.5</v>
      </c>
      <c r="U324">
        <v>34.299999999999997</v>
      </c>
      <c r="V324">
        <v>30.1</v>
      </c>
      <c r="W324">
        <v>28.1</v>
      </c>
      <c r="X324">
        <v>28.4</v>
      </c>
      <c r="Y324">
        <v>11.4</v>
      </c>
      <c r="Z324">
        <v>14.6</v>
      </c>
      <c r="AA324">
        <v>7.9</v>
      </c>
      <c r="AB324">
        <f t="shared" si="97"/>
        <v>15.5</v>
      </c>
      <c r="AC324">
        <f t="shared" si="98"/>
        <v>34.299999999999997</v>
      </c>
      <c r="AD324">
        <f t="shared" si="99"/>
        <v>30.1</v>
      </c>
      <c r="AE324">
        <f t="shared" si="100"/>
        <v>28.1</v>
      </c>
      <c r="AF324">
        <f t="shared" si="101"/>
        <v>28.4</v>
      </c>
      <c r="AG324">
        <f t="shared" si="102"/>
        <v>11.4</v>
      </c>
      <c r="AH324">
        <f t="shared" si="103"/>
        <v>14.6</v>
      </c>
      <c r="AI324">
        <f t="shared" si="104"/>
        <v>7.9</v>
      </c>
      <c r="AJ324">
        <f t="shared" si="105"/>
        <v>340.6</v>
      </c>
    </row>
    <row r="325" spans="1:36">
      <c r="A325" s="1">
        <v>40159</v>
      </c>
      <c r="B325">
        <f t="shared" si="96"/>
        <v>7</v>
      </c>
      <c r="C325" t="str">
        <f>VLOOKUP(B325,'treatment structure'!$A$2:$I$65,9,FALSE)</f>
        <v>150N</v>
      </c>
      <c r="D325" t="str">
        <f>VLOOKUP(B325,'treatment structure'!$A$2:$I$65,7,FALSE)</f>
        <v>Dash</v>
      </c>
      <c r="E325" t="str">
        <f>VLOOKUP(B325,'treatment structure'!$A$2:$I$65,8,FALSE)</f>
        <v>irr</v>
      </c>
      <c r="F325" t="str">
        <f>VLOOKUP(B325,'treatment structure'!$A$2:$I$65,9,FALSE)</f>
        <v>150N</v>
      </c>
      <c r="G325">
        <f>VLOOKUP(B325,'treatment structure'!$A$2:$I$65,2,FALSE)</f>
        <v>1</v>
      </c>
      <c r="H325">
        <v>1503</v>
      </c>
      <c r="I325">
        <v>7507</v>
      </c>
      <c r="J325">
        <v>21.48</v>
      </c>
      <c r="K325">
        <v>-6.78</v>
      </c>
      <c r="L325">
        <v>579</v>
      </c>
      <c r="M325">
        <v>7</v>
      </c>
      <c r="N325">
        <v>3</v>
      </c>
      <c r="O325">
        <v>9</v>
      </c>
      <c r="P325">
        <v>12</v>
      </c>
      <c r="Q325">
        <v>12</v>
      </c>
      <c r="R325">
        <v>6</v>
      </c>
      <c r="S325">
        <v>50</v>
      </c>
      <c r="T325">
        <v>25.2</v>
      </c>
      <c r="U325">
        <v>29.6</v>
      </c>
      <c r="V325">
        <v>32.299999999999997</v>
      </c>
      <c r="W325">
        <v>34</v>
      </c>
      <c r="X325">
        <v>27.7</v>
      </c>
      <c r="Y325">
        <v>28.1</v>
      </c>
      <c r="Z325">
        <v>23.4</v>
      </c>
      <c r="AA325">
        <v>21</v>
      </c>
      <c r="AB325">
        <f t="shared" si="97"/>
        <v>25.2</v>
      </c>
      <c r="AC325">
        <f t="shared" si="98"/>
        <v>29.6</v>
      </c>
      <c r="AD325">
        <f t="shared" si="99"/>
        <v>32.299999999999997</v>
      </c>
      <c r="AE325">
        <f t="shared" si="100"/>
        <v>34</v>
      </c>
      <c r="AF325">
        <f t="shared" si="101"/>
        <v>27.7</v>
      </c>
      <c r="AG325">
        <f t="shared" si="102"/>
        <v>28.1</v>
      </c>
      <c r="AH325">
        <f t="shared" si="103"/>
        <v>23.4</v>
      </c>
      <c r="AI325">
        <f t="shared" si="104"/>
        <v>21</v>
      </c>
      <c r="AJ325">
        <f t="shared" si="105"/>
        <v>442.59999999999997</v>
      </c>
    </row>
    <row r="326" spans="1:36">
      <c r="A326" s="1">
        <v>40159</v>
      </c>
      <c r="B326">
        <f t="shared" si="96"/>
        <v>8</v>
      </c>
      <c r="C326" t="str">
        <f>VLOOKUP(B326,'treatment structure'!$A$2:$I$65,9,FALSE)</f>
        <v>nil</v>
      </c>
      <c r="D326" t="str">
        <f>VLOOKUP(B326,'treatment structure'!$A$2:$I$65,7,FALSE)</f>
        <v>Dash</v>
      </c>
      <c r="E326" t="str">
        <f>VLOOKUP(B326,'treatment structure'!$A$2:$I$65,8,FALSE)</f>
        <v>irr</v>
      </c>
      <c r="F326" t="str">
        <f>VLOOKUP(B326,'treatment structure'!$A$2:$I$65,9,FALSE)</f>
        <v>nil</v>
      </c>
      <c r="G326">
        <f>VLOOKUP(B326,'treatment structure'!$A$2:$I$65,2,FALSE)</f>
        <v>1</v>
      </c>
      <c r="H326">
        <v>1503</v>
      </c>
      <c r="I326">
        <v>7507</v>
      </c>
      <c r="J326">
        <v>21.48</v>
      </c>
      <c r="K326">
        <v>-6.78</v>
      </c>
      <c r="L326">
        <v>578</v>
      </c>
      <c r="M326">
        <v>8</v>
      </c>
      <c r="N326">
        <v>3</v>
      </c>
      <c r="O326">
        <v>9</v>
      </c>
      <c r="P326">
        <v>12</v>
      </c>
      <c r="Q326">
        <v>12</v>
      </c>
      <c r="R326">
        <v>6</v>
      </c>
      <c r="S326">
        <v>56</v>
      </c>
      <c r="T326">
        <v>21.7</v>
      </c>
      <c r="U326">
        <v>22.8</v>
      </c>
      <c r="V326">
        <v>28.9</v>
      </c>
      <c r="W326">
        <v>30.9</v>
      </c>
      <c r="X326">
        <v>28.1</v>
      </c>
      <c r="Y326">
        <v>28.5</v>
      </c>
      <c r="Z326">
        <v>28.1</v>
      </c>
      <c r="AA326">
        <v>25.8</v>
      </c>
      <c r="AB326">
        <f t="shared" si="97"/>
        <v>21.7</v>
      </c>
      <c r="AC326">
        <f t="shared" si="98"/>
        <v>22.8</v>
      </c>
      <c r="AD326">
        <f t="shared" si="99"/>
        <v>28.9</v>
      </c>
      <c r="AE326">
        <f t="shared" si="100"/>
        <v>30.9</v>
      </c>
      <c r="AF326">
        <f t="shared" si="101"/>
        <v>28.1</v>
      </c>
      <c r="AG326">
        <f t="shared" si="102"/>
        <v>28.5</v>
      </c>
      <c r="AH326">
        <f t="shared" si="103"/>
        <v>28.1</v>
      </c>
      <c r="AI326">
        <f t="shared" si="104"/>
        <v>25.8</v>
      </c>
      <c r="AJ326">
        <f t="shared" si="105"/>
        <v>429.6</v>
      </c>
    </row>
    <row r="327" spans="1:36">
      <c r="A327" s="1">
        <v>40159</v>
      </c>
      <c r="B327">
        <f t="shared" si="96"/>
        <v>9</v>
      </c>
      <c r="C327" t="str">
        <f>VLOOKUP(B327,'treatment structure'!$A$2:$I$65,9,FALSE)</f>
        <v>150N</v>
      </c>
      <c r="D327" t="str">
        <f>VLOOKUP(B327,'treatment structure'!$A$2:$I$65,7,FALSE)</f>
        <v>Omaka</v>
      </c>
      <c r="E327" t="str">
        <f>VLOOKUP(B327,'treatment structure'!$A$2:$I$65,8,FALSE)</f>
        <v>dry</v>
      </c>
      <c r="F327" t="str">
        <f>VLOOKUP(B327,'treatment structure'!$A$2:$I$65,9,FALSE)</f>
        <v>150N</v>
      </c>
      <c r="G327">
        <f>VLOOKUP(B327,'treatment structure'!$A$2:$I$65,2,FALSE)</f>
        <v>1</v>
      </c>
      <c r="H327">
        <v>1503</v>
      </c>
      <c r="I327">
        <v>7507</v>
      </c>
      <c r="J327">
        <v>21.48</v>
      </c>
      <c r="K327">
        <v>-6.78</v>
      </c>
      <c r="L327">
        <v>577</v>
      </c>
      <c r="M327">
        <v>9</v>
      </c>
      <c r="N327">
        <v>3</v>
      </c>
      <c r="O327">
        <v>9</v>
      </c>
      <c r="P327">
        <v>12</v>
      </c>
      <c r="Q327">
        <v>12</v>
      </c>
      <c r="R327">
        <v>7</v>
      </c>
      <c r="S327">
        <v>2</v>
      </c>
      <c r="T327">
        <v>24.7</v>
      </c>
      <c r="U327">
        <v>19.8</v>
      </c>
      <c r="V327">
        <v>20.6</v>
      </c>
      <c r="W327">
        <v>26.9</v>
      </c>
      <c r="X327">
        <v>26.7</v>
      </c>
      <c r="Y327">
        <v>18.5</v>
      </c>
      <c r="Z327">
        <v>14.1</v>
      </c>
      <c r="AA327">
        <v>10.9</v>
      </c>
      <c r="AB327">
        <f t="shared" si="97"/>
        <v>24.7</v>
      </c>
      <c r="AC327">
        <f t="shared" si="98"/>
        <v>19.8</v>
      </c>
      <c r="AD327">
        <f t="shared" si="99"/>
        <v>20.6</v>
      </c>
      <c r="AE327">
        <f t="shared" si="100"/>
        <v>26.9</v>
      </c>
      <c r="AF327">
        <f t="shared" si="101"/>
        <v>26.7</v>
      </c>
      <c r="AG327">
        <f t="shared" si="102"/>
        <v>18.5</v>
      </c>
      <c r="AH327">
        <f t="shared" si="103"/>
        <v>14.1</v>
      </c>
      <c r="AI327">
        <f t="shared" si="104"/>
        <v>10.9</v>
      </c>
      <c r="AJ327">
        <f t="shared" si="105"/>
        <v>324.39999999999998</v>
      </c>
    </row>
    <row r="328" spans="1:36">
      <c r="A328" s="1">
        <v>40159</v>
      </c>
      <c r="B328">
        <f t="shared" si="96"/>
        <v>10</v>
      </c>
      <c r="C328" t="str">
        <f>VLOOKUP(B328,'treatment structure'!$A$2:$I$65,9,FALSE)</f>
        <v>nil</v>
      </c>
      <c r="D328" t="str">
        <f>VLOOKUP(B328,'treatment structure'!$A$2:$I$65,7,FALSE)</f>
        <v>Omaka</v>
      </c>
      <c r="E328" t="str">
        <f>VLOOKUP(B328,'treatment structure'!$A$2:$I$65,8,FALSE)</f>
        <v>dry</v>
      </c>
      <c r="F328" t="str">
        <f>VLOOKUP(B328,'treatment structure'!$A$2:$I$65,9,FALSE)</f>
        <v>nil</v>
      </c>
      <c r="G328">
        <f>VLOOKUP(B328,'treatment structure'!$A$2:$I$65,2,FALSE)</f>
        <v>1</v>
      </c>
      <c r="H328">
        <v>1503</v>
      </c>
      <c r="I328">
        <v>7507</v>
      </c>
      <c r="J328">
        <v>21.48</v>
      </c>
      <c r="K328">
        <v>-6.78</v>
      </c>
      <c r="L328">
        <v>576</v>
      </c>
      <c r="M328">
        <v>10</v>
      </c>
      <c r="N328">
        <v>3</v>
      </c>
      <c r="O328">
        <v>9</v>
      </c>
      <c r="P328">
        <v>12</v>
      </c>
      <c r="Q328">
        <v>12</v>
      </c>
      <c r="R328">
        <v>7</v>
      </c>
      <c r="S328">
        <v>7</v>
      </c>
      <c r="T328">
        <v>27.6</v>
      </c>
      <c r="U328">
        <v>9.8000000000000007</v>
      </c>
      <c r="V328">
        <v>11.1</v>
      </c>
      <c r="W328">
        <v>12</v>
      </c>
      <c r="X328">
        <v>13.7</v>
      </c>
      <c r="Y328">
        <v>16.7</v>
      </c>
      <c r="Z328">
        <v>17.3</v>
      </c>
      <c r="AA328">
        <v>12.9</v>
      </c>
      <c r="AB328">
        <f t="shared" si="97"/>
        <v>27.6</v>
      </c>
      <c r="AC328">
        <f t="shared" si="98"/>
        <v>9.8000000000000007</v>
      </c>
      <c r="AD328">
        <f t="shared" si="99"/>
        <v>11.1</v>
      </c>
      <c r="AE328">
        <f t="shared" si="100"/>
        <v>12</v>
      </c>
      <c r="AF328">
        <f t="shared" si="101"/>
        <v>13.7</v>
      </c>
      <c r="AG328">
        <f t="shared" si="102"/>
        <v>16.7</v>
      </c>
      <c r="AH328">
        <f t="shared" si="103"/>
        <v>17.3</v>
      </c>
      <c r="AI328">
        <f t="shared" si="104"/>
        <v>12.9</v>
      </c>
      <c r="AJ328">
        <f t="shared" si="105"/>
        <v>242.20000000000002</v>
      </c>
    </row>
    <row r="329" spans="1:36">
      <c r="A329" s="1">
        <v>40159</v>
      </c>
      <c r="B329">
        <f t="shared" si="96"/>
        <v>11</v>
      </c>
      <c r="C329" t="str">
        <f>VLOOKUP(B329,'treatment structure'!$A$2:$I$65,9,FALSE)</f>
        <v>150N</v>
      </c>
      <c r="D329" t="str">
        <f>VLOOKUP(B329,'treatment structure'!$A$2:$I$65,7,FALSE)</f>
        <v>CR125</v>
      </c>
      <c r="E329" t="str">
        <f>VLOOKUP(B329,'treatment structure'!$A$2:$I$65,8,FALSE)</f>
        <v>dry</v>
      </c>
      <c r="F329" t="str">
        <f>VLOOKUP(B329,'treatment structure'!$A$2:$I$65,9,FALSE)</f>
        <v>150N</v>
      </c>
      <c r="G329">
        <f>VLOOKUP(B329,'treatment structure'!$A$2:$I$65,2,FALSE)</f>
        <v>1</v>
      </c>
      <c r="H329">
        <v>1503</v>
      </c>
      <c r="I329">
        <v>7507</v>
      </c>
      <c r="J329">
        <v>21.48</v>
      </c>
      <c r="K329">
        <v>-6.78</v>
      </c>
      <c r="L329">
        <v>575</v>
      </c>
      <c r="M329">
        <v>11</v>
      </c>
      <c r="N329">
        <v>3</v>
      </c>
      <c r="O329">
        <v>9</v>
      </c>
      <c r="P329">
        <v>12</v>
      </c>
      <c r="Q329">
        <v>12</v>
      </c>
      <c r="R329">
        <v>7</v>
      </c>
      <c r="S329">
        <v>13</v>
      </c>
      <c r="T329">
        <v>32.9</v>
      </c>
      <c r="U329">
        <v>31.4</v>
      </c>
      <c r="V329">
        <v>26.8</v>
      </c>
      <c r="W329">
        <v>25.7</v>
      </c>
      <c r="X329">
        <v>22.5</v>
      </c>
      <c r="Y329">
        <v>19.399999999999999</v>
      </c>
      <c r="Z329">
        <v>15.8</v>
      </c>
      <c r="AA329">
        <v>12.9</v>
      </c>
      <c r="AB329">
        <f t="shared" si="97"/>
        <v>32.9</v>
      </c>
      <c r="AC329">
        <f t="shared" si="98"/>
        <v>31.4</v>
      </c>
      <c r="AD329">
        <f t="shared" si="99"/>
        <v>26.8</v>
      </c>
      <c r="AE329">
        <f t="shared" si="100"/>
        <v>25.7</v>
      </c>
      <c r="AF329">
        <f t="shared" si="101"/>
        <v>22.5</v>
      </c>
      <c r="AG329">
        <f t="shared" si="102"/>
        <v>19.399999999999999</v>
      </c>
      <c r="AH329">
        <f t="shared" si="103"/>
        <v>15.8</v>
      </c>
      <c r="AI329">
        <f t="shared" si="104"/>
        <v>12.9</v>
      </c>
      <c r="AJ329">
        <f t="shared" si="105"/>
        <v>374.80000000000007</v>
      </c>
    </row>
    <row r="330" spans="1:36">
      <c r="A330" s="1">
        <v>40159</v>
      </c>
      <c r="B330">
        <f t="shared" si="96"/>
        <v>12</v>
      </c>
      <c r="C330" t="str">
        <f>VLOOKUP(B330,'treatment structure'!$A$2:$I$65,9,FALSE)</f>
        <v>nil</v>
      </c>
      <c r="D330" t="str">
        <f>VLOOKUP(B330,'treatment structure'!$A$2:$I$65,7,FALSE)</f>
        <v>CR125</v>
      </c>
      <c r="E330" t="str">
        <f>VLOOKUP(B330,'treatment structure'!$A$2:$I$65,8,FALSE)</f>
        <v>dry</v>
      </c>
      <c r="F330" t="str">
        <f>VLOOKUP(B330,'treatment structure'!$A$2:$I$65,9,FALSE)</f>
        <v>nil</v>
      </c>
      <c r="G330">
        <f>VLOOKUP(B330,'treatment structure'!$A$2:$I$65,2,FALSE)</f>
        <v>1</v>
      </c>
      <c r="H330">
        <v>1503</v>
      </c>
      <c r="I330">
        <v>7507</v>
      </c>
      <c r="J330">
        <v>21.48</v>
      </c>
      <c r="K330">
        <v>-6.78</v>
      </c>
      <c r="L330">
        <v>574</v>
      </c>
      <c r="M330">
        <v>12</v>
      </c>
      <c r="N330">
        <v>3</v>
      </c>
      <c r="O330">
        <v>9</v>
      </c>
      <c r="P330">
        <v>12</v>
      </c>
      <c r="Q330">
        <v>12</v>
      </c>
      <c r="R330">
        <v>7</v>
      </c>
      <c r="S330">
        <v>10</v>
      </c>
      <c r="T330">
        <v>28.7</v>
      </c>
      <c r="U330">
        <v>28.6</v>
      </c>
      <c r="V330">
        <v>26.1</v>
      </c>
      <c r="W330">
        <v>27.4</v>
      </c>
      <c r="X330">
        <v>23.6</v>
      </c>
      <c r="Y330">
        <v>19.899999999999999</v>
      </c>
      <c r="Z330">
        <v>16</v>
      </c>
      <c r="AA330">
        <v>12.4</v>
      </c>
      <c r="AB330">
        <f t="shared" si="97"/>
        <v>28.7</v>
      </c>
      <c r="AC330">
        <f t="shared" si="98"/>
        <v>28.6</v>
      </c>
      <c r="AD330">
        <f t="shared" si="99"/>
        <v>26.1</v>
      </c>
      <c r="AE330">
        <f t="shared" si="100"/>
        <v>27.4</v>
      </c>
      <c r="AF330">
        <f t="shared" si="101"/>
        <v>23.6</v>
      </c>
      <c r="AG330">
        <f t="shared" si="102"/>
        <v>19.899999999999999</v>
      </c>
      <c r="AH330">
        <f t="shared" si="103"/>
        <v>16</v>
      </c>
      <c r="AI330">
        <f t="shared" si="104"/>
        <v>12.4</v>
      </c>
      <c r="AJ330">
        <f t="shared" si="105"/>
        <v>365.40000000000003</v>
      </c>
    </row>
    <row r="331" spans="1:36">
      <c r="A331" s="1">
        <v>40159</v>
      </c>
      <c r="B331">
        <f t="shared" si="96"/>
        <v>13</v>
      </c>
      <c r="C331" t="str">
        <f>VLOOKUP(B331,'treatment structure'!$A$2:$I$65,9,FALSE)</f>
        <v>nil</v>
      </c>
      <c r="D331" t="str">
        <f>VLOOKUP(B331,'treatment structure'!$A$2:$I$65,7,FALSE)</f>
        <v>CR125</v>
      </c>
      <c r="E331" t="str">
        <f>VLOOKUP(B331,'treatment structure'!$A$2:$I$65,8,FALSE)</f>
        <v>irr</v>
      </c>
      <c r="F331" t="str">
        <f>VLOOKUP(B331,'treatment structure'!$A$2:$I$65,9,FALSE)</f>
        <v>nil</v>
      </c>
      <c r="G331">
        <f>VLOOKUP(B331,'treatment structure'!$A$2:$I$65,2,FALSE)</f>
        <v>1</v>
      </c>
      <c r="H331">
        <v>1503</v>
      </c>
      <c r="I331">
        <v>7507</v>
      </c>
      <c r="J331">
        <v>21.48</v>
      </c>
      <c r="K331">
        <v>-6.78</v>
      </c>
      <c r="L331">
        <v>573</v>
      </c>
      <c r="M331">
        <v>13</v>
      </c>
      <c r="N331">
        <v>3</v>
      </c>
      <c r="O331">
        <v>9</v>
      </c>
      <c r="P331">
        <v>12</v>
      </c>
      <c r="Q331">
        <v>12</v>
      </c>
      <c r="R331">
        <v>7</v>
      </c>
      <c r="S331">
        <v>24</v>
      </c>
      <c r="T331">
        <v>6.6</v>
      </c>
      <c r="U331">
        <v>11.6</v>
      </c>
      <c r="V331">
        <v>19.3</v>
      </c>
      <c r="W331">
        <v>12.6</v>
      </c>
      <c r="X331">
        <v>15.8</v>
      </c>
      <c r="Y331">
        <v>21.1</v>
      </c>
      <c r="Z331">
        <v>24.8</v>
      </c>
      <c r="AA331">
        <v>27.8</v>
      </c>
      <c r="AB331">
        <f t="shared" si="97"/>
        <v>6.6</v>
      </c>
      <c r="AC331">
        <f t="shared" si="98"/>
        <v>11.6</v>
      </c>
      <c r="AD331">
        <f t="shared" si="99"/>
        <v>19.3</v>
      </c>
      <c r="AE331">
        <f t="shared" si="100"/>
        <v>12.6</v>
      </c>
      <c r="AF331">
        <f t="shared" si="101"/>
        <v>15.8</v>
      </c>
      <c r="AG331">
        <f t="shared" si="102"/>
        <v>21.1</v>
      </c>
      <c r="AH331">
        <f t="shared" si="103"/>
        <v>24.8</v>
      </c>
      <c r="AI331">
        <f t="shared" si="104"/>
        <v>27.8</v>
      </c>
      <c r="AJ331">
        <f t="shared" si="105"/>
        <v>279.2</v>
      </c>
    </row>
    <row r="332" spans="1:36">
      <c r="A332" s="1">
        <v>40159</v>
      </c>
      <c r="B332">
        <f t="shared" si="96"/>
        <v>14</v>
      </c>
      <c r="C332" t="str">
        <f>VLOOKUP(B332,'treatment structure'!$A$2:$I$65,9,FALSE)</f>
        <v>150N</v>
      </c>
      <c r="D332" t="str">
        <f>VLOOKUP(B332,'treatment structure'!$A$2:$I$65,7,FALSE)</f>
        <v>CR125</v>
      </c>
      <c r="E332" t="str">
        <f>VLOOKUP(B332,'treatment structure'!$A$2:$I$65,8,FALSE)</f>
        <v>irr</v>
      </c>
      <c r="F332" t="str">
        <f>VLOOKUP(B332,'treatment structure'!$A$2:$I$65,9,FALSE)</f>
        <v>150N</v>
      </c>
      <c r="G332">
        <f>VLOOKUP(B332,'treatment structure'!$A$2:$I$65,2,FALSE)</f>
        <v>1</v>
      </c>
      <c r="H332">
        <v>1503</v>
      </c>
      <c r="I332">
        <v>7507</v>
      </c>
      <c r="J332">
        <v>21.48</v>
      </c>
      <c r="K332">
        <v>-6.78</v>
      </c>
      <c r="L332">
        <v>572</v>
      </c>
      <c r="M332">
        <v>14</v>
      </c>
      <c r="N332">
        <v>3</v>
      </c>
      <c r="O332">
        <v>9</v>
      </c>
      <c r="P332">
        <v>12</v>
      </c>
      <c r="Q332">
        <v>12</v>
      </c>
      <c r="R332">
        <v>7</v>
      </c>
      <c r="S332">
        <v>30</v>
      </c>
      <c r="T332">
        <v>23.9</v>
      </c>
      <c r="U332">
        <v>25.8</v>
      </c>
      <c r="V332">
        <v>18.899999999999999</v>
      </c>
      <c r="W332">
        <v>21.3</v>
      </c>
      <c r="X332">
        <v>22.6</v>
      </c>
      <c r="Y332">
        <v>22.3</v>
      </c>
      <c r="Z332">
        <v>24.2</v>
      </c>
      <c r="AA332">
        <v>28.6</v>
      </c>
      <c r="AB332">
        <f t="shared" si="97"/>
        <v>23.9</v>
      </c>
      <c r="AC332">
        <f t="shared" si="98"/>
        <v>25.8</v>
      </c>
      <c r="AD332">
        <f t="shared" si="99"/>
        <v>18.899999999999999</v>
      </c>
      <c r="AE332">
        <f t="shared" si="100"/>
        <v>21.3</v>
      </c>
      <c r="AF332">
        <f t="shared" si="101"/>
        <v>22.6</v>
      </c>
      <c r="AG332">
        <f t="shared" si="102"/>
        <v>22.3</v>
      </c>
      <c r="AH332">
        <f t="shared" si="103"/>
        <v>24.2</v>
      </c>
      <c r="AI332">
        <f t="shared" si="104"/>
        <v>28.6</v>
      </c>
      <c r="AJ332">
        <f t="shared" si="105"/>
        <v>375.2</v>
      </c>
    </row>
    <row r="333" spans="1:36">
      <c r="A333" s="1">
        <v>40159</v>
      </c>
      <c r="B333">
        <f t="shared" si="96"/>
        <v>15</v>
      </c>
      <c r="C333" t="str">
        <f>VLOOKUP(B333,'treatment structure'!$A$2:$I$65,9,FALSE)</f>
        <v>150N</v>
      </c>
      <c r="D333" t="str">
        <f>VLOOKUP(B333,'treatment structure'!$A$2:$I$65,7,FALSE)</f>
        <v>Omaka</v>
      </c>
      <c r="E333" t="str">
        <f>VLOOKUP(B333,'treatment structure'!$A$2:$I$65,8,FALSE)</f>
        <v>irr</v>
      </c>
      <c r="F333" t="str">
        <f>VLOOKUP(B333,'treatment structure'!$A$2:$I$65,9,FALSE)</f>
        <v>150N</v>
      </c>
      <c r="G333">
        <f>VLOOKUP(B333,'treatment structure'!$A$2:$I$65,2,FALSE)</f>
        <v>1</v>
      </c>
      <c r="H333">
        <v>1503</v>
      </c>
      <c r="I333">
        <v>7507</v>
      </c>
      <c r="J333">
        <v>21.48</v>
      </c>
      <c r="K333">
        <v>-6.78</v>
      </c>
      <c r="L333">
        <v>571</v>
      </c>
      <c r="M333">
        <v>15</v>
      </c>
      <c r="N333">
        <v>3</v>
      </c>
      <c r="O333">
        <v>9</v>
      </c>
      <c r="P333">
        <v>12</v>
      </c>
      <c r="Q333">
        <v>12</v>
      </c>
      <c r="R333">
        <v>7</v>
      </c>
      <c r="S333">
        <v>35</v>
      </c>
      <c r="T333">
        <v>33.4</v>
      </c>
      <c r="U333">
        <v>25.4</v>
      </c>
      <c r="V333">
        <v>24.2</v>
      </c>
      <c r="W333">
        <v>26</v>
      </c>
      <c r="X333">
        <v>20</v>
      </c>
      <c r="Y333">
        <v>21.2</v>
      </c>
      <c r="Z333">
        <v>21</v>
      </c>
      <c r="AA333">
        <v>26.1</v>
      </c>
      <c r="AB333">
        <f t="shared" si="97"/>
        <v>33.4</v>
      </c>
      <c r="AC333">
        <f t="shared" si="98"/>
        <v>25.4</v>
      </c>
      <c r="AD333">
        <f t="shared" si="99"/>
        <v>24.2</v>
      </c>
      <c r="AE333">
        <f t="shared" si="100"/>
        <v>26</v>
      </c>
      <c r="AF333">
        <f t="shared" si="101"/>
        <v>20</v>
      </c>
      <c r="AG333">
        <f t="shared" si="102"/>
        <v>21.2</v>
      </c>
      <c r="AH333">
        <f t="shared" si="103"/>
        <v>21</v>
      </c>
      <c r="AI333">
        <f t="shared" si="104"/>
        <v>26.1</v>
      </c>
      <c r="AJ333">
        <f t="shared" si="105"/>
        <v>394.59999999999997</v>
      </c>
    </row>
    <row r="334" spans="1:36">
      <c r="A334" s="1">
        <v>40159</v>
      </c>
      <c r="B334">
        <f t="shared" si="96"/>
        <v>16</v>
      </c>
      <c r="C334" t="str">
        <f>VLOOKUP(B334,'treatment structure'!$A$2:$I$65,9,FALSE)</f>
        <v>nil</v>
      </c>
      <c r="D334" t="str">
        <f>VLOOKUP(B334,'treatment structure'!$A$2:$I$65,7,FALSE)</f>
        <v>Omaka</v>
      </c>
      <c r="E334" t="str">
        <f>VLOOKUP(B334,'treatment structure'!$A$2:$I$65,8,FALSE)</f>
        <v>irr</v>
      </c>
      <c r="F334" t="str">
        <f>VLOOKUP(B334,'treatment structure'!$A$2:$I$65,9,FALSE)</f>
        <v>nil</v>
      </c>
      <c r="G334">
        <f>VLOOKUP(B334,'treatment structure'!$A$2:$I$65,2,FALSE)</f>
        <v>1</v>
      </c>
      <c r="H334">
        <v>1503</v>
      </c>
      <c r="I334">
        <v>7507</v>
      </c>
      <c r="J334">
        <v>21.48</v>
      </c>
      <c r="K334">
        <v>-6.78</v>
      </c>
      <c r="L334">
        <v>570</v>
      </c>
      <c r="M334">
        <v>16</v>
      </c>
      <c r="N334">
        <v>3</v>
      </c>
      <c r="O334">
        <v>9</v>
      </c>
      <c r="P334">
        <v>12</v>
      </c>
      <c r="Q334">
        <v>12</v>
      </c>
      <c r="R334">
        <v>7</v>
      </c>
      <c r="S334">
        <v>41</v>
      </c>
      <c r="T334">
        <v>28.1</v>
      </c>
      <c r="U334">
        <v>27.4</v>
      </c>
      <c r="V334">
        <v>26.9</v>
      </c>
      <c r="W334">
        <v>23.1</v>
      </c>
      <c r="X334">
        <v>24.7</v>
      </c>
      <c r="Y334">
        <v>19.7</v>
      </c>
      <c r="Z334">
        <v>22.5</v>
      </c>
      <c r="AA334">
        <v>25.2</v>
      </c>
      <c r="AB334">
        <f t="shared" si="97"/>
        <v>28.1</v>
      </c>
      <c r="AC334">
        <f t="shared" si="98"/>
        <v>27.4</v>
      </c>
      <c r="AD334">
        <f t="shared" si="99"/>
        <v>26.9</v>
      </c>
      <c r="AE334">
        <f t="shared" si="100"/>
        <v>23.1</v>
      </c>
      <c r="AF334">
        <f t="shared" si="101"/>
        <v>24.7</v>
      </c>
      <c r="AG334">
        <f t="shared" si="102"/>
        <v>19.7</v>
      </c>
      <c r="AH334">
        <f t="shared" si="103"/>
        <v>22.5</v>
      </c>
      <c r="AI334">
        <f t="shared" si="104"/>
        <v>25.2</v>
      </c>
      <c r="AJ334">
        <f t="shared" si="105"/>
        <v>395.19999999999993</v>
      </c>
    </row>
    <row r="335" spans="1:36">
      <c r="A335" s="1">
        <v>40159</v>
      </c>
      <c r="B335">
        <f t="shared" si="96"/>
        <v>17</v>
      </c>
      <c r="C335" t="str">
        <f>VLOOKUP(B335,'treatment structure'!$A$2:$I$65,9,FALSE)</f>
        <v>nil</v>
      </c>
      <c r="D335" t="str">
        <f>VLOOKUP(B335,'treatment structure'!$A$2:$I$65,7,FALSE)</f>
        <v>Sherwood</v>
      </c>
      <c r="E335" t="str">
        <f>VLOOKUP(B335,'treatment structure'!$A$2:$I$65,8,FALSE)</f>
        <v>irr</v>
      </c>
      <c r="F335" t="str">
        <f>VLOOKUP(B335,'treatment structure'!$A$2:$I$65,9,FALSE)</f>
        <v>nil</v>
      </c>
      <c r="G335">
        <f>VLOOKUP(B335,'treatment structure'!$A$2:$I$65,2,FALSE)</f>
        <v>2</v>
      </c>
      <c r="H335">
        <v>1503</v>
      </c>
      <c r="I335">
        <v>7507</v>
      </c>
      <c r="J335">
        <v>21.48</v>
      </c>
      <c r="K335">
        <v>-6.78</v>
      </c>
      <c r="L335">
        <v>569</v>
      </c>
      <c r="M335">
        <v>17</v>
      </c>
      <c r="N335">
        <v>3</v>
      </c>
      <c r="O335">
        <v>9</v>
      </c>
      <c r="P335">
        <v>12</v>
      </c>
      <c r="Q335">
        <v>12</v>
      </c>
      <c r="R335">
        <v>7</v>
      </c>
      <c r="S335">
        <v>47</v>
      </c>
      <c r="T335">
        <v>21.5</v>
      </c>
      <c r="U335">
        <v>33</v>
      </c>
      <c r="V335">
        <v>28.3</v>
      </c>
      <c r="W335">
        <v>17.7</v>
      </c>
      <c r="X335">
        <v>26.9</v>
      </c>
      <c r="Y335">
        <v>15.2</v>
      </c>
      <c r="Z335">
        <v>17.899999999999999</v>
      </c>
      <c r="AA335">
        <v>24.2</v>
      </c>
      <c r="AB335">
        <f t="shared" si="97"/>
        <v>21.5</v>
      </c>
      <c r="AC335">
        <f t="shared" si="98"/>
        <v>33</v>
      </c>
      <c r="AD335">
        <f t="shared" si="99"/>
        <v>28.3</v>
      </c>
      <c r="AE335">
        <f t="shared" si="100"/>
        <v>17.7</v>
      </c>
      <c r="AF335">
        <f t="shared" si="101"/>
        <v>26.9</v>
      </c>
      <c r="AG335">
        <f t="shared" si="102"/>
        <v>15.2</v>
      </c>
      <c r="AH335">
        <f t="shared" si="103"/>
        <v>17.899999999999999</v>
      </c>
      <c r="AI335">
        <f t="shared" si="104"/>
        <v>24.2</v>
      </c>
      <c r="AJ335">
        <f t="shared" si="105"/>
        <v>369.4</v>
      </c>
    </row>
    <row r="336" spans="1:36">
      <c r="A336" s="1">
        <v>40159</v>
      </c>
      <c r="B336">
        <f t="shared" si="96"/>
        <v>18</v>
      </c>
      <c r="C336" t="str">
        <f>VLOOKUP(B336,'treatment structure'!$A$2:$I$65,9,FALSE)</f>
        <v>150N</v>
      </c>
      <c r="D336" t="str">
        <f>VLOOKUP(B336,'treatment structure'!$A$2:$I$65,7,FALSE)</f>
        <v>Sherwood</v>
      </c>
      <c r="E336" t="str">
        <f>VLOOKUP(B336,'treatment structure'!$A$2:$I$65,8,FALSE)</f>
        <v>irr</v>
      </c>
      <c r="F336" t="str">
        <f>VLOOKUP(B336,'treatment structure'!$A$2:$I$65,9,FALSE)</f>
        <v>150N</v>
      </c>
      <c r="G336">
        <f>VLOOKUP(B336,'treatment structure'!$A$2:$I$65,2,FALSE)</f>
        <v>2</v>
      </c>
      <c r="H336">
        <v>1503</v>
      </c>
      <c r="I336">
        <v>7507</v>
      </c>
      <c r="J336">
        <v>21.48</v>
      </c>
      <c r="K336">
        <v>-6.78</v>
      </c>
      <c r="L336">
        <v>568</v>
      </c>
      <c r="M336">
        <v>18</v>
      </c>
      <c r="N336">
        <v>3</v>
      </c>
      <c r="O336">
        <v>9</v>
      </c>
      <c r="P336">
        <v>12</v>
      </c>
      <c r="Q336">
        <v>12</v>
      </c>
      <c r="R336">
        <v>7</v>
      </c>
      <c r="S336">
        <v>53</v>
      </c>
      <c r="T336">
        <v>29.1</v>
      </c>
      <c r="U336">
        <v>28.1</v>
      </c>
      <c r="V336">
        <v>21.5</v>
      </c>
      <c r="W336">
        <v>22.8</v>
      </c>
      <c r="X336">
        <v>27.3</v>
      </c>
      <c r="Y336">
        <v>22.3</v>
      </c>
      <c r="Z336">
        <v>22</v>
      </c>
      <c r="AA336">
        <v>25.3</v>
      </c>
      <c r="AB336">
        <f t="shared" si="97"/>
        <v>29.1</v>
      </c>
      <c r="AC336">
        <f t="shared" si="98"/>
        <v>28.1</v>
      </c>
      <c r="AD336">
        <f t="shared" si="99"/>
        <v>21.5</v>
      </c>
      <c r="AE336">
        <f t="shared" si="100"/>
        <v>22.8</v>
      </c>
      <c r="AF336">
        <f t="shared" si="101"/>
        <v>27.3</v>
      </c>
      <c r="AG336">
        <f t="shared" si="102"/>
        <v>22.3</v>
      </c>
      <c r="AH336">
        <f t="shared" si="103"/>
        <v>22</v>
      </c>
      <c r="AI336">
        <f t="shared" si="104"/>
        <v>25.3</v>
      </c>
      <c r="AJ336">
        <f t="shared" si="105"/>
        <v>396.80000000000007</v>
      </c>
    </row>
    <row r="337" spans="1:36">
      <c r="A337" s="1">
        <v>40159</v>
      </c>
      <c r="B337">
        <f t="shared" si="96"/>
        <v>19</v>
      </c>
      <c r="C337" t="str">
        <f>VLOOKUP(B337,'treatment structure'!$A$2:$I$65,9,FALSE)</f>
        <v>nil</v>
      </c>
      <c r="D337" t="str">
        <f>VLOOKUP(B337,'treatment structure'!$A$2:$I$65,7,FALSE)</f>
        <v>CR125</v>
      </c>
      <c r="E337" t="str">
        <f>VLOOKUP(B337,'treatment structure'!$A$2:$I$65,8,FALSE)</f>
        <v>irr</v>
      </c>
      <c r="F337" t="str">
        <f>VLOOKUP(B337,'treatment structure'!$A$2:$I$65,9,FALSE)</f>
        <v>nil</v>
      </c>
      <c r="G337">
        <f>VLOOKUP(B337,'treatment structure'!$A$2:$I$65,2,FALSE)</f>
        <v>2</v>
      </c>
      <c r="H337">
        <v>1503</v>
      </c>
      <c r="I337">
        <v>7507</v>
      </c>
      <c r="J337">
        <v>21.48</v>
      </c>
      <c r="K337">
        <v>-6.78</v>
      </c>
      <c r="L337">
        <v>567</v>
      </c>
      <c r="M337">
        <v>19</v>
      </c>
      <c r="N337">
        <v>3</v>
      </c>
      <c r="O337">
        <v>9</v>
      </c>
      <c r="P337">
        <v>12</v>
      </c>
      <c r="Q337">
        <v>12</v>
      </c>
      <c r="R337">
        <v>7</v>
      </c>
      <c r="S337">
        <v>50</v>
      </c>
      <c r="T337">
        <v>24.8</v>
      </c>
      <c r="U337">
        <v>27.3</v>
      </c>
      <c r="V337">
        <v>29.2</v>
      </c>
      <c r="W337">
        <v>24.3</v>
      </c>
      <c r="X337">
        <v>27.3</v>
      </c>
      <c r="Y337">
        <v>22.3</v>
      </c>
      <c r="Z337">
        <v>24.3</v>
      </c>
      <c r="AA337">
        <v>31</v>
      </c>
      <c r="AB337">
        <f t="shared" si="97"/>
        <v>24.8</v>
      </c>
      <c r="AC337">
        <f t="shared" si="98"/>
        <v>27.3</v>
      </c>
      <c r="AD337">
        <f t="shared" si="99"/>
        <v>29.2</v>
      </c>
      <c r="AE337">
        <f t="shared" si="100"/>
        <v>24.3</v>
      </c>
      <c r="AF337">
        <f t="shared" si="101"/>
        <v>27.3</v>
      </c>
      <c r="AG337">
        <f t="shared" si="102"/>
        <v>22.3</v>
      </c>
      <c r="AH337">
        <f t="shared" si="103"/>
        <v>24.3</v>
      </c>
      <c r="AI337">
        <f t="shared" si="104"/>
        <v>31</v>
      </c>
      <c r="AJ337">
        <f t="shared" si="105"/>
        <v>421.00000000000006</v>
      </c>
    </row>
    <row r="338" spans="1:36">
      <c r="A338" s="1">
        <v>40159</v>
      </c>
      <c r="B338">
        <f t="shared" si="96"/>
        <v>20</v>
      </c>
      <c r="C338" t="str">
        <f>VLOOKUP(B338,'treatment structure'!$A$2:$I$65,9,FALSE)</f>
        <v>150N</v>
      </c>
      <c r="D338" t="str">
        <f>VLOOKUP(B338,'treatment structure'!$A$2:$I$65,7,FALSE)</f>
        <v>CR125</v>
      </c>
      <c r="E338" t="str">
        <f>VLOOKUP(B338,'treatment structure'!$A$2:$I$65,8,FALSE)</f>
        <v>irr</v>
      </c>
      <c r="F338" t="str">
        <f>VLOOKUP(B338,'treatment structure'!$A$2:$I$65,9,FALSE)</f>
        <v>150N</v>
      </c>
      <c r="G338">
        <f>VLOOKUP(B338,'treatment structure'!$A$2:$I$65,2,FALSE)</f>
        <v>2</v>
      </c>
      <c r="H338">
        <v>1503</v>
      </c>
      <c r="I338">
        <v>7507</v>
      </c>
      <c r="J338">
        <v>21.48</v>
      </c>
      <c r="K338">
        <v>-6.78</v>
      </c>
      <c r="L338">
        <v>566</v>
      </c>
      <c r="M338">
        <v>20</v>
      </c>
      <c r="N338">
        <v>3</v>
      </c>
      <c r="O338">
        <v>9</v>
      </c>
      <c r="P338">
        <v>12</v>
      </c>
      <c r="Q338">
        <v>12</v>
      </c>
      <c r="R338">
        <v>8</v>
      </c>
      <c r="S338">
        <v>4</v>
      </c>
      <c r="T338">
        <v>19.5</v>
      </c>
      <c r="U338">
        <v>19</v>
      </c>
      <c r="V338">
        <v>24.6</v>
      </c>
      <c r="W338">
        <v>28.3</v>
      </c>
      <c r="X338">
        <v>21.6</v>
      </c>
      <c r="Y338">
        <v>18.7</v>
      </c>
      <c r="Z338">
        <v>20.100000000000001</v>
      </c>
      <c r="AA338">
        <v>27.5</v>
      </c>
      <c r="AB338">
        <f t="shared" si="97"/>
        <v>19.5</v>
      </c>
      <c r="AC338">
        <f t="shared" si="98"/>
        <v>19</v>
      </c>
      <c r="AD338">
        <f t="shared" si="99"/>
        <v>24.6</v>
      </c>
      <c r="AE338">
        <f t="shared" si="100"/>
        <v>28.3</v>
      </c>
      <c r="AF338">
        <f t="shared" si="101"/>
        <v>21.6</v>
      </c>
      <c r="AG338">
        <f t="shared" si="102"/>
        <v>18.7</v>
      </c>
      <c r="AH338">
        <f t="shared" si="103"/>
        <v>20.100000000000001</v>
      </c>
      <c r="AI338">
        <f t="shared" si="104"/>
        <v>27.5</v>
      </c>
      <c r="AJ338">
        <f t="shared" si="105"/>
        <v>358.59999999999997</v>
      </c>
    </row>
    <row r="339" spans="1:36">
      <c r="A339" s="1">
        <v>40159</v>
      </c>
      <c r="B339">
        <f t="shared" si="96"/>
        <v>21</v>
      </c>
      <c r="C339" t="str">
        <f>VLOOKUP(B339,'treatment structure'!$A$2:$I$65,9,FALSE)</f>
        <v>nil</v>
      </c>
      <c r="D339" t="str">
        <f>VLOOKUP(B339,'treatment structure'!$A$2:$I$65,7,FALSE)</f>
        <v>Omaka</v>
      </c>
      <c r="E339" t="str">
        <f>VLOOKUP(B339,'treatment structure'!$A$2:$I$65,8,FALSE)</f>
        <v>dry</v>
      </c>
      <c r="F339" t="str">
        <f>VLOOKUP(B339,'treatment structure'!$A$2:$I$65,9,FALSE)</f>
        <v>nil</v>
      </c>
      <c r="G339">
        <f>VLOOKUP(B339,'treatment structure'!$A$2:$I$65,2,FALSE)</f>
        <v>2</v>
      </c>
      <c r="H339">
        <v>1503</v>
      </c>
      <c r="I339">
        <v>7507</v>
      </c>
      <c r="J339">
        <v>21.48</v>
      </c>
      <c r="K339">
        <v>-6.78</v>
      </c>
      <c r="L339">
        <v>565</v>
      </c>
      <c r="M339">
        <v>21</v>
      </c>
      <c r="N339">
        <v>3</v>
      </c>
      <c r="O339">
        <v>9</v>
      </c>
      <c r="P339">
        <v>12</v>
      </c>
      <c r="Q339">
        <v>12</v>
      </c>
      <c r="R339">
        <v>8</v>
      </c>
      <c r="S339">
        <v>1</v>
      </c>
      <c r="T339">
        <v>35.299999999999997</v>
      </c>
      <c r="U339">
        <v>28</v>
      </c>
      <c r="V339">
        <v>21.6</v>
      </c>
      <c r="W339">
        <v>27.2</v>
      </c>
      <c r="X339">
        <v>20</v>
      </c>
      <c r="Y339">
        <v>16.399999999999999</v>
      </c>
      <c r="Z339">
        <v>15.2</v>
      </c>
      <c r="AA339">
        <v>10.9</v>
      </c>
      <c r="AB339">
        <f t="shared" si="97"/>
        <v>35.299999999999997</v>
      </c>
      <c r="AC339">
        <f t="shared" si="98"/>
        <v>28</v>
      </c>
      <c r="AD339">
        <f t="shared" si="99"/>
        <v>21.6</v>
      </c>
      <c r="AE339">
        <f t="shared" si="100"/>
        <v>27.2</v>
      </c>
      <c r="AF339">
        <f t="shared" si="101"/>
        <v>20</v>
      </c>
      <c r="AG339">
        <f t="shared" si="102"/>
        <v>16.399999999999999</v>
      </c>
      <c r="AH339">
        <f t="shared" si="103"/>
        <v>15.2</v>
      </c>
      <c r="AI339">
        <f t="shared" si="104"/>
        <v>10.9</v>
      </c>
      <c r="AJ339">
        <f t="shared" si="105"/>
        <v>349.20000000000005</v>
      </c>
    </row>
    <row r="340" spans="1:36">
      <c r="A340" s="1">
        <v>40159</v>
      </c>
      <c r="B340">
        <f t="shared" si="96"/>
        <v>22</v>
      </c>
      <c r="C340" t="str">
        <f>VLOOKUP(B340,'treatment structure'!$A$2:$I$65,9,FALSE)</f>
        <v>150N</v>
      </c>
      <c r="D340" t="str">
        <f>VLOOKUP(B340,'treatment structure'!$A$2:$I$65,7,FALSE)</f>
        <v>Omaka</v>
      </c>
      <c r="E340" t="str">
        <f>VLOOKUP(B340,'treatment structure'!$A$2:$I$65,8,FALSE)</f>
        <v>dry</v>
      </c>
      <c r="F340" t="str">
        <f>VLOOKUP(B340,'treatment structure'!$A$2:$I$65,9,FALSE)</f>
        <v>150N</v>
      </c>
      <c r="G340">
        <f>VLOOKUP(B340,'treatment structure'!$A$2:$I$65,2,FALSE)</f>
        <v>2</v>
      </c>
      <c r="H340">
        <v>1503</v>
      </c>
      <c r="I340">
        <v>7507</v>
      </c>
      <c r="J340">
        <v>21.48</v>
      </c>
      <c r="K340">
        <v>-6.78</v>
      </c>
      <c r="L340">
        <v>564</v>
      </c>
      <c r="M340">
        <v>22</v>
      </c>
      <c r="N340">
        <v>3</v>
      </c>
      <c r="O340">
        <v>9</v>
      </c>
      <c r="P340">
        <v>12</v>
      </c>
      <c r="Q340">
        <v>12</v>
      </c>
      <c r="R340">
        <v>8</v>
      </c>
      <c r="S340">
        <v>15</v>
      </c>
      <c r="T340">
        <v>29.4</v>
      </c>
      <c r="U340">
        <v>14.4</v>
      </c>
      <c r="V340">
        <v>18.2</v>
      </c>
      <c r="W340">
        <v>19.8</v>
      </c>
      <c r="X340">
        <v>16.3</v>
      </c>
      <c r="Y340">
        <v>17.3</v>
      </c>
      <c r="Z340">
        <v>16.399999999999999</v>
      </c>
      <c r="AA340">
        <v>7.4</v>
      </c>
      <c r="AB340">
        <f t="shared" si="97"/>
        <v>29.4</v>
      </c>
      <c r="AC340">
        <f t="shared" si="98"/>
        <v>14.4</v>
      </c>
      <c r="AD340">
        <f t="shared" si="99"/>
        <v>18.2</v>
      </c>
      <c r="AE340">
        <f t="shared" si="100"/>
        <v>19.8</v>
      </c>
      <c r="AF340">
        <f t="shared" si="101"/>
        <v>16.3</v>
      </c>
      <c r="AG340">
        <f t="shared" si="102"/>
        <v>17.3</v>
      </c>
      <c r="AH340">
        <f t="shared" si="103"/>
        <v>16.399999999999999</v>
      </c>
      <c r="AI340">
        <f t="shared" si="104"/>
        <v>7.4</v>
      </c>
      <c r="AJ340">
        <f t="shared" si="105"/>
        <v>278.39999999999998</v>
      </c>
    </row>
    <row r="341" spans="1:36">
      <c r="A341" s="1">
        <v>40159</v>
      </c>
      <c r="B341">
        <f t="shared" si="96"/>
        <v>23</v>
      </c>
      <c r="C341" t="str">
        <f>VLOOKUP(B341,'treatment structure'!$A$2:$I$65,9,FALSE)</f>
        <v>150N</v>
      </c>
      <c r="D341" t="str">
        <f>VLOOKUP(B341,'treatment structure'!$A$2:$I$65,7,FALSE)</f>
        <v>Dash</v>
      </c>
      <c r="E341" t="str">
        <f>VLOOKUP(B341,'treatment structure'!$A$2:$I$65,8,FALSE)</f>
        <v>irr</v>
      </c>
      <c r="F341" t="str">
        <f>VLOOKUP(B341,'treatment structure'!$A$2:$I$65,9,FALSE)</f>
        <v>150N</v>
      </c>
      <c r="G341">
        <f>VLOOKUP(B341,'treatment structure'!$A$2:$I$65,2,FALSE)</f>
        <v>2</v>
      </c>
      <c r="H341">
        <v>1503</v>
      </c>
      <c r="I341">
        <v>7507</v>
      </c>
      <c r="J341">
        <v>21.48</v>
      </c>
      <c r="K341">
        <v>-6.78</v>
      </c>
      <c r="L341">
        <v>563</v>
      </c>
      <c r="M341">
        <v>23</v>
      </c>
      <c r="N341">
        <v>3</v>
      </c>
      <c r="O341">
        <v>9</v>
      </c>
      <c r="P341">
        <v>12</v>
      </c>
      <c r="Q341">
        <v>12</v>
      </c>
      <c r="R341">
        <v>8</v>
      </c>
      <c r="S341">
        <v>20</v>
      </c>
      <c r="T341">
        <v>31.7</v>
      </c>
      <c r="U341">
        <v>28.6</v>
      </c>
      <c r="V341">
        <v>28.3</v>
      </c>
      <c r="W341">
        <v>28.6</v>
      </c>
      <c r="X341">
        <v>27.7</v>
      </c>
      <c r="Y341">
        <v>24.4</v>
      </c>
      <c r="Z341">
        <v>21.8</v>
      </c>
      <c r="AA341">
        <v>22.4</v>
      </c>
      <c r="AB341">
        <f t="shared" si="97"/>
        <v>31.7</v>
      </c>
      <c r="AC341">
        <f t="shared" si="98"/>
        <v>28.6</v>
      </c>
      <c r="AD341">
        <f t="shared" si="99"/>
        <v>28.3</v>
      </c>
      <c r="AE341">
        <f t="shared" si="100"/>
        <v>28.6</v>
      </c>
      <c r="AF341">
        <f t="shared" si="101"/>
        <v>27.7</v>
      </c>
      <c r="AG341">
        <f t="shared" si="102"/>
        <v>24.4</v>
      </c>
      <c r="AH341">
        <f t="shared" si="103"/>
        <v>21.8</v>
      </c>
      <c r="AI341">
        <f t="shared" si="104"/>
        <v>22.4</v>
      </c>
      <c r="AJ341">
        <f t="shared" si="105"/>
        <v>427</v>
      </c>
    </row>
    <row r="342" spans="1:36">
      <c r="A342" s="1">
        <v>40159</v>
      </c>
      <c r="B342">
        <f t="shared" si="96"/>
        <v>24</v>
      </c>
      <c r="C342" t="str">
        <f>VLOOKUP(B342,'treatment structure'!$A$2:$I$65,9,FALSE)</f>
        <v>nil</v>
      </c>
      <c r="D342" t="str">
        <f>VLOOKUP(B342,'treatment structure'!$A$2:$I$65,7,FALSE)</f>
        <v>Dash</v>
      </c>
      <c r="E342" t="str">
        <f>VLOOKUP(B342,'treatment structure'!$A$2:$I$65,8,FALSE)</f>
        <v>irr</v>
      </c>
      <c r="F342" t="str">
        <f>VLOOKUP(B342,'treatment structure'!$A$2:$I$65,9,FALSE)</f>
        <v>nil</v>
      </c>
      <c r="G342">
        <f>VLOOKUP(B342,'treatment structure'!$A$2:$I$65,2,FALSE)</f>
        <v>2</v>
      </c>
      <c r="H342">
        <v>1503</v>
      </c>
      <c r="I342">
        <v>7507</v>
      </c>
      <c r="J342">
        <v>21.48</v>
      </c>
      <c r="K342">
        <v>-6.78</v>
      </c>
      <c r="L342">
        <v>562</v>
      </c>
      <c r="M342">
        <v>24</v>
      </c>
      <c r="N342">
        <v>3</v>
      </c>
      <c r="O342">
        <v>9</v>
      </c>
      <c r="P342">
        <v>12</v>
      </c>
      <c r="Q342">
        <v>12</v>
      </c>
      <c r="R342">
        <v>8</v>
      </c>
      <c r="S342">
        <v>26</v>
      </c>
      <c r="T342">
        <v>25.8</v>
      </c>
      <c r="U342">
        <v>15.5</v>
      </c>
      <c r="V342">
        <v>18.7</v>
      </c>
      <c r="W342">
        <v>24.3</v>
      </c>
      <c r="X342">
        <v>26.1</v>
      </c>
      <c r="Y342">
        <v>20</v>
      </c>
      <c r="Z342">
        <v>25.5</v>
      </c>
      <c r="AA342">
        <v>22.5</v>
      </c>
      <c r="AB342">
        <f t="shared" si="97"/>
        <v>25.8</v>
      </c>
      <c r="AC342">
        <f t="shared" si="98"/>
        <v>15.5</v>
      </c>
      <c r="AD342">
        <f t="shared" si="99"/>
        <v>18.7</v>
      </c>
      <c r="AE342">
        <f t="shared" si="100"/>
        <v>24.3</v>
      </c>
      <c r="AF342">
        <f t="shared" si="101"/>
        <v>26.1</v>
      </c>
      <c r="AG342">
        <f t="shared" si="102"/>
        <v>20</v>
      </c>
      <c r="AH342">
        <f t="shared" si="103"/>
        <v>25.5</v>
      </c>
      <c r="AI342">
        <f t="shared" si="104"/>
        <v>22.5</v>
      </c>
      <c r="AJ342">
        <f t="shared" si="105"/>
        <v>356.8</v>
      </c>
    </row>
    <row r="343" spans="1:36">
      <c r="A343" s="1">
        <v>40159</v>
      </c>
      <c r="B343">
        <f t="shared" si="96"/>
        <v>25</v>
      </c>
      <c r="C343" t="str">
        <f>VLOOKUP(B343,'treatment structure'!$A$2:$I$65,9,FALSE)</f>
        <v>nil</v>
      </c>
      <c r="D343" t="str">
        <f>VLOOKUP(B343,'treatment structure'!$A$2:$I$65,7,FALSE)</f>
        <v>Sherwood</v>
      </c>
      <c r="E343" t="str">
        <f>VLOOKUP(B343,'treatment structure'!$A$2:$I$65,8,FALSE)</f>
        <v>dry</v>
      </c>
      <c r="F343" t="str">
        <f>VLOOKUP(B343,'treatment structure'!$A$2:$I$65,9,FALSE)</f>
        <v>nil</v>
      </c>
      <c r="G343">
        <f>VLOOKUP(B343,'treatment structure'!$A$2:$I$65,2,FALSE)</f>
        <v>2</v>
      </c>
      <c r="H343">
        <v>1503</v>
      </c>
      <c r="I343">
        <v>7507</v>
      </c>
      <c r="J343">
        <v>21.48</v>
      </c>
      <c r="K343">
        <v>-6.78</v>
      </c>
      <c r="L343">
        <v>561</v>
      </c>
      <c r="M343">
        <v>25</v>
      </c>
      <c r="N343">
        <v>3</v>
      </c>
      <c r="O343">
        <v>9</v>
      </c>
      <c r="P343">
        <v>12</v>
      </c>
      <c r="Q343">
        <v>12</v>
      </c>
      <c r="R343">
        <v>8</v>
      </c>
      <c r="S343">
        <v>31</v>
      </c>
      <c r="T343">
        <v>31.5</v>
      </c>
      <c r="U343">
        <v>29.5</v>
      </c>
      <c r="V343">
        <v>24.3</v>
      </c>
      <c r="W343">
        <v>19</v>
      </c>
      <c r="X343">
        <v>25.6</v>
      </c>
      <c r="Y343">
        <v>23.7</v>
      </c>
      <c r="Z343">
        <v>16.899999999999999</v>
      </c>
      <c r="AA343">
        <v>11.3</v>
      </c>
      <c r="AB343">
        <f t="shared" si="97"/>
        <v>31.5</v>
      </c>
      <c r="AC343">
        <f t="shared" si="98"/>
        <v>29.5</v>
      </c>
      <c r="AD343">
        <f t="shared" si="99"/>
        <v>24.3</v>
      </c>
      <c r="AE343">
        <f t="shared" si="100"/>
        <v>19</v>
      </c>
      <c r="AF343">
        <f t="shared" si="101"/>
        <v>25.6</v>
      </c>
      <c r="AG343">
        <f t="shared" si="102"/>
        <v>23.7</v>
      </c>
      <c r="AH343">
        <f t="shared" si="103"/>
        <v>16.899999999999999</v>
      </c>
      <c r="AI343">
        <f t="shared" si="104"/>
        <v>11.3</v>
      </c>
      <c r="AJ343">
        <f t="shared" si="105"/>
        <v>363.6</v>
      </c>
    </row>
    <row r="344" spans="1:36">
      <c r="A344" s="1">
        <v>40159</v>
      </c>
      <c r="B344">
        <f t="shared" si="96"/>
        <v>26</v>
      </c>
      <c r="C344" t="str">
        <f>VLOOKUP(B344,'treatment structure'!$A$2:$I$65,9,FALSE)</f>
        <v>150N</v>
      </c>
      <c r="D344" t="str">
        <f>VLOOKUP(B344,'treatment structure'!$A$2:$I$65,7,FALSE)</f>
        <v>Sherwood</v>
      </c>
      <c r="E344" t="str">
        <f>VLOOKUP(B344,'treatment structure'!$A$2:$I$65,8,FALSE)</f>
        <v>dry</v>
      </c>
      <c r="F344" t="str">
        <f>VLOOKUP(B344,'treatment structure'!$A$2:$I$65,9,FALSE)</f>
        <v>150N</v>
      </c>
      <c r="G344">
        <f>VLOOKUP(B344,'treatment structure'!$A$2:$I$65,2,FALSE)</f>
        <v>2</v>
      </c>
      <c r="H344">
        <v>1503</v>
      </c>
      <c r="I344">
        <v>7507</v>
      </c>
      <c r="J344">
        <v>21.48</v>
      </c>
      <c r="K344">
        <v>-6.78</v>
      </c>
      <c r="L344">
        <v>560</v>
      </c>
      <c r="M344">
        <v>26</v>
      </c>
      <c r="N344">
        <v>3</v>
      </c>
      <c r="O344">
        <v>9</v>
      </c>
      <c r="P344">
        <v>12</v>
      </c>
      <c r="Q344">
        <v>12</v>
      </c>
      <c r="R344">
        <v>8</v>
      </c>
      <c r="S344">
        <v>37</v>
      </c>
      <c r="T344">
        <v>34.200000000000003</v>
      </c>
      <c r="U344">
        <v>31.6</v>
      </c>
      <c r="V344">
        <v>28.4</v>
      </c>
      <c r="W344">
        <v>21</v>
      </c>
      <c r="X344">
        <v>14.4</v>
      </c>
      <c r="Y344">
        <v>15.3</v>
      </c>
      <c r="Z344">
        <v>16.399999999999999</v>
      </c>
      <c r="AA344">
        <v>10.1</v>
      </c>
      <c r="AB344">
        <f t="shared" si="97"/>
        <v>34.200000000000003</v>
      </c>
      <c r="AC344">
        <f t="shared" si="98"/>
        <v>31.6</v>
      </c>
      <c r="AD344">
        <f t="shared" si="99"/>
        <v>28.4</v>
      </c>
      <c r="AE344">
        <f t="shared" si="100"/>
        <v>21</v>
      </c>
      <c r="AF344">
        <f t="shared" si="101"/>
        <v>14.4</v>
      </c>
      <c r="AG344">
        <f t="shared" si="102"/>
        <v>15.3</v>
      </c>
      <c r="AH344">
        <f t="shared" si="103"/>
        <v>16.399999999999999</v>
      </c>
      <c r="AI344">
        <f t="shared" si="104"/>
        <v>10.1</v>
      </c>
      <c r="AJ344">
        <f t="shared" si="105"/>
        <v>342.80000000000007</v>
      </c>
    </row>
    <row r="345" spans="1:36">
      <c r="A345" s="1">
        <v>40159</v>
      </c>
      <c r="B345">
        <f t="shared" si="96"/>
        <v>27</v>
      </c>
      <c r="C345" t="str">
        <f>VLOOKUP(B345,'treatment structure'!$A$2:$I$65,9,FALSE)</f>
        <v>nil</v>
      </c>
      <c r="D345" t="str">
        <f>VLOOKUP(B345,'treatment structure'!$A$2:$I$65,7,FALSE)</f>
        <v>Dash</v>
      </c>
      <c r="E345" t="str">
        <f>VLOOKUP(B345,'treatment structure'!$A$2:$I$65,8,FALSE)</f>
        <v>dry</v>
      </c>
      <c r="F345" t="str">
        <f>VLOOKUP(B345,'treatment structure'!$A$2:$I$65,9,FALSE)</f>
        <v>nil</v>
      </c>
      <c r="G345">
        <f>VLOOKUP(B345,'treatment structure'!$A$2:$I$65,2,FALSE)</f>
        <v>2</v>
      </c>
      <c r="H345">
        <v>1503</v>
      </c>
      <c r="I345">
        <v>7507</v>
      </c>
      <c r="J345">
        <v>21.48</v>
      </c>
      <c r="K345">
        <v>-6.78</v>
      </c>
      <c r="L345">
        <v>559</v>
      </c>
      <c r="M345">
        <v>27</v>
      </c>
      <c r="N345">
        <v>3</v>
      </c>
      <c r="O345">
        <v>9</v>
      </c>
      <c r="P345">
        <v>12</v>
      </c>
      <c r="Q345">
        <v>12</v>
      </c>
      <c r="R345">
        <v>8</v>
      </c>
      <c r="S345">
        <v>42</v>
      </c>
      <c r="T345">
        <v>21.7</v>
      </c>
      <c r="U345">
        <v>23.6</v>
      </c>
      <c r="V345">
        <v>33</v>
      </c>
      <c r="W345">
        <v>25.8</v>
      </c>
      <c r="X345">
        <v>25.3</v>
      </c>
      <c r="Y345">
        <v>16</v>
      </c>
      <c r="Z345">
        <v>15.1</v>
      </c>
      <c r="AA345">
        <v>10.5</v>
      </c>
      <c r="AB345">
        <f t="shared" si="97"/>
        <v>21.7</v>
      </c>
      <c r="AC345">
        <f t="shared" si="98"/>
        <v>23.6</v>
      </c>
      <c r="AD345">
        <f t="shared" si="99"/>
        <v>33</v>
      </c>
      <c r="AE345">
        <f t="shared" si="100"/>
        <v>25.8</v>
      </c>
      <c r="AF345">
        <f t="shared" si="101"/>
        <v>25.3</v>
      </c>
      <c r="AG345">
        <f t="shared" si="102"/>
        <v>16</v>
      </c>
      <c r="AH345">
        <f t="shared" si="103"/>
        <v>15.100000000000001</v>
      </c>
      <c r="AI345">
        <f t="shared" si="104"/>
        <v>10.5</v>
      </c>
      <c r="AJ345">
        <f t="shared" si="105"/>
        <v>342</v>
      </c>
    </row>
    <row r="346" spans="1:36">
      <c r="A346" s="1">
        <v>40159</v>
      </c>
      <c r="B346">
        <f t="shared" si="96"/>
        <v>28</v>
      </c>
      <c r="C346" t="str">
        <f>VLOOKUP(B346,'treatment structure'!$A$2:$I$65,9,FALSE)</f>
        <v>150N</v>
      </c>
      <c r="D346" t="str">
        <f>VLOOKUP(B346,'treatment structure'!$A$2:$I$65,7,FALSE)</f>
        <v>Dash</v>
      </c>
      <c r="E346" t="str">
        <f>VLOOKUP(B346,'treatment structure'!$A$2:$I$65,8,FALSE)</f>
        <v>dry</v>
      </c>
      <c r="F346" t="str">
        <f>VLOOKUP(B346,'treatment structure'!$A$2:$I$65,9,FALSE)</f>
        <v>150N</v>
      </c>
      <c r="G346">
        <f>VLOOKUP(B346,'treatment structure'!$A$2:$I$65,2,FALSE)</f>
        <v>2</v>
      </c>
      <c r="H346">
        <v>1503</v>
      </c>
      <c r="I346">
        <v>7507</v>
      </c>
      <c r="J346">
        <v>21.48</v>
      </c>
      <c r="K346">
        <v>-6.78</v>
      </c>
      <c r="L346">
        <v>558</v>
      </c>
      <c r="M346">
        <v>28</v>
      </c>
      <c r="N346">
        <v>3</v>
      </c>
      <c r="O346">
        <v>9</v>
      </c>
      <c r="P346">
        <v>12</v>
      </c>
      <c r="Q346">
        <v>12</v>
      </c>
      <c r="R346">
        <v>8</v>
      </c>
      <c r="S346">
        <v>40</v>
      </c>
      <c r="T346">
        <v>16.600000000000001</v>
      </c>
      <c r="U346">
        <v>20.399999999999999</v>
      </c>
      <c r="V346">
        <v>28.1</v>
      </c>
      <c r="W346">
        <v>22.4</v>
      </c>
      <c r="X346">
        <v>22.7</v>
      </c>
      <c r="Y346">
        <v>11.2</v>
      </c>
      <c r="Z346">
        <v>14</v>
      </c>
      <c r="AA346">
        <v>10.9</v>
      </c>
      <c r="AB346">
        <f t="shared" si="97"/>
        <v>16.600000000000001</v>
      </c>
      <c r="AC346">
        <f t="shared" si="98"/>
        <v>20.399999999999999</v>
      </c>
      <c r="AD346">
        <f t="shared" si="99"/>
        <v>28.1</v>
      </c>
      <c r="AE346">
        <f t="shared" si="100"/>
        <v>22.4</v>
      </c>
      <c r="AF346">
        <f t="shared" si="101"/>
        <v>22.7</v>
      </c>
      <c r="AG346">
        <f t="shared" si="102"/>
        <v>11.2</v>
      </c>
      <c r="AH346">
        <f t="shared" si="103"/>
        <v>14</v>
      </c>
      <c r="AI346">
        <f t="shared" si="104"/>
        <v>10.9</v>
      </c>
      <c r="AJ346">
        <f t="shared" si="105"/>
        <v>292.60000000000002</v>
      </c>
    </row>
    <row r="347" spans="1:36">
      <c r="A347" s="1">
        <v>40159</v>
      </c>
      <c r="B347">
        <f t="shared" si="96"/>
        <v>29</v>
      </c>
      <c r="C347" t="str">
        <f>VLOOKUP(B347,'treatment structure'!$A$2:$I$65,9,FALSE)</f>
        <v>150N</v>
      </c>
      <c r="D347" t="str">
        <f>VLOOKUP(B347,'treatment structure'!$A$2:$I$65,7,FALSE)</f>
        <v>Omaka</v>
      </c>
      <c r="E347" t="str">
        <f>VLOOKUP(B347,'treatment structure'!$A$2:$I$65,8,FALSE)</f>
        <v>irr</v>
      </c>
      <c r="F347" t="str">
        <f>VLOOKUP(B347,'treatment structure'!$A$2:$I$65,9,FALSE)</f>
        <v>150N</v>
      </c>
      <c r="G347">
        <f>VLOOKUP(B347,'treatment structure'!$A$2:$I$65,2,FALSE)</f>
        <v>2</v>
      </c>
      <c r="H347">
        <v>1503</v>
      </c>
      <c r="I347">
        <v>7507</v>
      </c>
      <c r="J347">
        <v>21.48</v>
      </c>
      <c r="K347">
        <v>-6.78</v>
      </c>
      <c r="L347">
        <v>557</v>
      </c>
      <c r="M347">
        <v>29</v>
      </c>
      <c r="N347">
        <v>3</v>
      </c>
      <c r="O347">
        <v>9</v>
      </c>
      <c r="P347">
        <v>12</v>
      </c>
      <c r="Q347">
        <v>12</v>
      </c>
      <c r="R347">
        <v>9</v>
      </c>
      <c r="S347">
        <v>0</v>
      </c>
      <c r="T347">
        <v>18.3</v>
      </c>
      <c r="U347">
        <v>29.7</v>
      </c>
      <c r="V347">
        <v>33.299999999999997</v>
      </c>
      <c r="W347">
        <v>27.6</v>
      </c>
      <c r="X347">
        <v>23.5</v>
      </c>
      <c r="Y347">
        <v>18.100000000000001</v>
      </c>
      <c r="Z347">
        <v>24.8</v>
      </c>
      <c r="AA347">
        <v>20.2</v>
      </c>
      <c r="AB347">
        <f t="shared" si="97"/>
        <v>18.3</v>
      </c>
      <c r="AC347">
        <f t="shared" si="98"/>
        <v>29.7</v>
      </c>
      <c r="AD347">
        <f t="shared" si="99"/>
        <v>33.299999999999997</v>
      </c>
      <c r="AE347">
        <f t="shared" si="100"/>
        <v>27.6</v>
      </c>
      <c r="AF347">
        <f t="shared" si="101"/>
        <v>23.5</v>
      </c>
      <c r="AG347">
        <f t="shared" si="102"/>
        <v>18.100000000000001</v>
      </c>
      <c r="AH347">
        <f t="shared" si="103"/>
        <v>24.8</v>
      </c>
      <c r="AI347">
        <f t="shared" si="104"/>
        <v>20.2</v>
      </c>
      <c r="AJ347">
        <f t="shared" si="105"/>
        <v>391</v>
      </c>
    </row>
    <row r="348" spans="1:36">
      <c r="A348" s="1">
        <v>40159</v>
      </c>
      <c r="B348">
        <f t="shared" si="96"/>
        <v>30</v>
      </c>
      <c r="C348" t="str">
        <f>VLOOKUP(B348,'treatment structure'!$A$2:$I$65,9,FALSE)</f>
        <v>nil</v>
      </c>
      <c r="D348" t="str">
        <f>VLOOKUP(B348,'treatment structure'!$A$2:$I$65,7,FALSE)</f>
        <v>Omaka</v>
      </c>
      <c r="E348" t="str">
        <f>VLOOKUP(B348,'treatment structure'!$A$2:$I$65,8,FALSE)</f>
        <v>irr</v>
      </c>
      <c r="F348" t="str">
        <f>VLOOKUP(B348,'treatment structure'!$A$2:$I$65,9,FALSE)</f>
        <v>nil</v>
      </c>
      <c r="G348">
        <f>VLOOKUP(B348,'treatment structure'!$A$2:$I$65,2,FALSE)</f>
        <v>2</v>
      </c>
      <c r="H348">
        <v>1503</v>
      </c>
      <c r="I348">
        <v>7507</v>
      </c>
      <c r="J348">
        <v>21.48</v>
      </c>
      <c r="K348">
        <v>-6.78</v>
      </c>
      <c r="L348">
        <v>556</v>
      </c>
      <c r="M348">
        <v>30</v>
      </c>
      <c r="N348">
        <v>3</v>
      </c>
      <c r="O348">
        <v>9</v>
      </c>
      <c r="P348">
        <v>12</v>
      </c>
      <c r="Q348">
        <v>12</v>
      </c>
      <c r="R348">
        <v>9</v>
      </c>
      <c r="S348">
        <v>5</v>
      </c>
      <c r="T348">
        <v>31.5</v>
      </c>
      <c r="U348">
        <v>24.6</v>
      </c>
      <c r="V348">
        <v>21.1</v>
      </c>
      <c r="W348">
        <v>15.6</v>
      </c>
      <c r="X348">
        <v>23.1</v>
      </c>
      <c r="Y348">
        <v>20.7</v>
      </c>
      <c r="Z348">
        <v>21</v>
      </c>
      <c r="AA348">
        <v>27.3</v>
      </c>
      <c r="AB348">
        <f t="shared" si="97"/>
        <v>31.5</v>
      </c>
      <c r="AC348">
        <f t="shared" si="98"/>
        <v>24.6</v>
      </c>
      <c r="AD348">
        <f t="shared" si="99"/>
        <v>21.1</v>
      </c>
      <c r="AE348">
        <f t="shared" si="100"/>
        <v>15.600000000000001</v>
      </c>
      <c r="AF348">
        <f t="shared" si="101"/>
        <v>23.1</v>
      </c>
      <c r="AG348">
        <f t="shared" si="102"/>
        <v>20.7</v>
      </c>
      <c r="AH348">
        <f t="shared" si="103"/>
        <v>21</v>
      </c>
      <c r="AI348">
        <f t="shared" si="104"/>
        <v>27.3</v>
      </c>
      <c r="AJ348">
        <f t="shared" si="105"/>
        <v>369.8</v>
      </c>
    </row>
    <row r="349" spans="1:36">
      <c r="A349" s="1">
        <v>40159</v>
      </c>
      <c r="B349">
        <f t="shared" si="96"/>
        <v>31</v>
      </c>
      <c r="C349" t="str">
        <f>VLOOKUP(B349,'treatment structure'!$A$2:$I$65,9,FALSE)</f>
        <v>150N</v>
      </c>
      <c r="D349" t="str">
        <f>VLOOKUP(B349,'treatment structure'!$A$2:$I$65,7,FALSE)</f>
        <v>CR125</v>
      </c>
      <c r="E349" t="str">
        <f>VLOOKUP(B349,'treatment structure'!$A$2:$I$65,8,FALSE)</f>
        <v>dry</v>
      </c>
      <c r="F349" t="str">
        <f>VLOOKUP(B349,'treatment structure'!$A$2:$I$65,9,FALSE)</f>
        <v>150N</v>
      </c>
      <c r="G349">
        <f>VLOOKUP(B349,'treatment structure'!$A$2:$I$65,2,FALSE)</f>
        <v>2</v>
      </c>
      <c r="H349">
        <v>1503</v>
      </c>
      <c r="I349">
        <v>7507</v>
      </c>
      <c r="J349">
        <v>21.48</v>
      </c>
      <c r="K349">
        <v>-6.78</v>
      </c>
      <c r="L349">
        <v>555</v>
      </c>
      <c r="M349">
        <v>31</v>
      </c>
      <c r="N349">
        <v>3</v>
      </c>
      <c r="O349">
        <v>9</v>
      </c>
      <c r="P349">
        <v>12</v>
      </c>
      <c r="Q349">
        <v>12</v>
      </c>
      <c r="R349">
        <v>9</v>
      </c>
      <c r="S349">
        <v>11</v>
      </c>
      <c r="T349">
        <v>20.9</v>
      </c>
      <c r="U349">
        <v>16.899999999999999</v>
      </c>
      <c r="V349">
        <v>16.5</v>
      </c>
      <c r="W349">
        <v>23.6</v>
      </c>
      <c r="X349">
        <v>13.3</v>
      </c>
      <c r="Y349">
        <v>14.7</v>
      </c>
      <c r="Z349">
        <v>15.7</v>
      </c>
      <c r="AA349">
        <v>10.9</v>
      </c>
      <c r="AB349">
        <f t="shared" si="97"/>
        <v>20.9</v>
      </c>
      <c r="AC349">
        <f t="shared" si="98"/>
        <v>16.899999999999999</v>
      </c>
      <c r="AD349">
        <f t="shared" si="99"/>
        <v>16.5</v>
      </c>
      <c r="AE349">
        <f t="shared" si="100"/>
        <v>23.6</v>
      </c>
      <c r="AF349">
        <f t="shared" si="101"/>
        <v>13.3</v>
      </c>
      <c r="AG349">
        <f t="shared" si="102"/>
        <v>14.7</v>
      </c>
      <c r="AH349">
        <f t="shared" si="103"/>
        <v>15.7</v>
      </c>
      <c r="AI349">
        <f t="shared" si="104"/>
        <v>10.9</v>
      </c>
      <c r="AJ349">
        <f t="shared" si="105"/>
        <v>265</v>
      </c>
    </row>
    <row r="350" spans="1:36">
      <c r="A350" s="1">
        <v>40159</v>
      </c>
      <c r="B350">
        <f t="shared" si="96"/>
        <v>32</v>
      </c>
      <c r="C350" t="str">
        <f>VLOOKUP(B350,'treatment structure'!$A$2:$I$65,9,FALSE)</f>
        <v>nil</v>
      </c>
      <c r="D350" t="str">
        <f>VLOOKUP(B350,'treatment structure'!$A$2:$I$65,7,FALSE)</f>
        <v>CR125</v>
      </c>
      <c r="E350" t="str">
        <f>VLOOKUP(B350,'treatment structure'!$A$2:$I$65,8,FALSE)</f>
        <v>dry</v>
      </c>
      <c r="F350" t="str">
        <f>VLOOKUP(B350,'treatment structure'!$A$2:$I$65,9,FALSE)</f>
        <v>nil</v>
      </c>
      <c r="G350">
        <f>VLOOKUP(B350,'treatment structure'!$A$2:$I$65,2,FALSE)</f>
        <v>2</v>
      </c>
      <c r="H350">
        <v>1503</v>
      </c>
      <c r="I350">
        <v>7507</v>
      </c>
      <c r="J350">
        <v>21.48</v>
      </c>
      <c r="K350">
        <v>-6.78</v>
      </c>
      <c r="L350">
        <v>554</v>
      </c>
      <c r="M350">
        <v>32</v>
      </c>
      <c r="N350">
        <v>3</v>
      </c>
      <c r="O350">
        <v>9</v>
      </c>
      <c r="P350">
        <v>12</v>
      </c>
      <c r="Q350">
        <v>12</v>
      </c>
      <c r="R350">
        <v>9</v>
      </c>
      <c r="S350">
        <v>10</v>
      </c>
      <c r="T350">
        <v>34.700000000000003</v>
      </c>
      <c r="U350">
        <v>31.3</v>
      </c>
      <c r="V350">
        <v>27.8</v>
      </c>
      <c r="W350">
        <v>25.9</v>
      </c>
      <c r="X350">
        <v>18.2</v>
      </c>
      <c r="Y350">
        <v>20.2</v>
      </c>
      <c r="Z350">
        <v>15.7</v>
      </c>
      <c r="AA350">
        <v>11.1</v>
      </c>
      <c r="AB350">
        <f t="shared" si="97"/>
        <v>34.700000000000003</v>
      </c>
      <c r="AC350">
        <f t="shared" si="98"/>
        <v>31.3</v>
      </c>
      <c r="AD350">
        <f t="shared" si="99"/>
        <v>27.8</v>
      </c>
      <c r="AE350">
        <f t="shared" si="100"/>
        <v>25.9</v>
      </c>
      <c r="AF350">
        <f t="shared" si="101"/>
        <v>18.2</v>
      </c>
      <c r="AG350">
        <f t="shared" si="102"/>
        <v>20.2</v>
      </c>
      <c r="AH350">
        <f t="shared" si="103"/>
        <v>15.7</v>
      </c>
      <c r="AI350">
        <f t="shared" si="104"/>
        <v>11.1</v>
      </c>
      <c r="AJ350">
        <f t="shared" si="105"/>
        <v>369.7999999999999</v>
      </c>
    </row>
    <row r="351" spans="1:36">
      <c r="A351" s="1">
        <v>40159</v>
      </c>
      <c r="B351">
        <f t="shared" si="96"/>
        <v>33</v>
      </c>
      <c r="C351" t="str">
        <f>VLOOKUP(B351,'treatment structure'!$A$2:$I$65,9,FALSE)</f>
        <v>150N</v>
      </c>
      <c r="D351" t="str">
        <f>VLOOKUP(B351,'treatment structure'!$A$2:$I$65,7,FALSE)</f>
        <v>CR125</v>
      </c>
      <c r="E351" t="str">
        <f>VLOOKUP(B351,'treatment structure'!$A$2:$I$65,8,FALSE)</f>
        <v>irr</v>
      </c>
      <c r="F351" t="str">
        <f>VLOOKUP(B351,'treatment structure'!$A$2:$I$65,9,FALSE)</f>
        <v>150N</v>
      </c>
      <c r="G351">
        <f>VLOOKUP(B351,'treatment structure'!$A$2:$I$65,2,FALSE)</f>
        <v>3</v>
      </c>
      <c r="H351">
        <v>1503</v>
      </c>
      <c r="I351">
        <v>7507</v>
      </c>
      <c r="J351">
        <v>21.48</v>
      </c>
      <c r="K351">
        <v>-6.78</v>
      </c>
      <c r="L351">
        <v>553</v>
      </c>
      <c r="M351">
        <v>33</v>
      </c>
      <c r="N351">
        <v>3</v>
      </c>
      <c r="O351">
        <v>9</v>
      </c>
      <c r="P351">
        <v>12</v>
      </c>
      <c r="Q351">
        <v>12</v>
      </c>
      <c r="R351">
        <v>9</v>
      </c>
      <c r="S351">
        <v>24</v>
      </c>
      <c r="T351">
        <v>37.1</v>
      </c>
      <c r="U351">
        <v>32.5</v>
      </c>
      <c r="V351">
        <v>28.7</v>
      </c>
      <c r="W351">
        <v>30.8</v>
      </c>
      <c r="X351">
        <v>20</v>
      </c>
      <c r="Y351">
        <v>23.9</v>
      </c>
      <c r="Z351">
        <v>25.8</v>
      </c>
      <c r="AA351">
        <v>23.5</v>
      </c>
      <c r="AB351">
        <f t="shared" si="97"/>
        <v>37.1</v>
      </c>
      <c r="AC351">
        <f t="shared" si="98"/>
        <v>32.5</v>
      </c>
      <c r="AD351">
        <f t="shared" si="99"/>
        <v>28.7</v>
      </c>
      <c r="AE351">
        <f t="shared" si="100"/>
        <v>30.8</v>
      </c>
      <c r="AF351">
        <f t="shared" si="101"/>
        <v>20</v>
      </c>
      <c r="AG351">
        <f t="shared" si="102"/>
        <v>23.9</v>
      </c>
      <c r="AH351">
        <f t="shared" si="103"/>
        <v>25.8</v>
      </c>
      <c r="AI351">
        <f t="shared" si="104"/>
        <v>23.5</v>
      </c>
      <c r="AJ351">
        <f t="shared" si="105"/>
        <v>444.6</v>
      </c>
    </row>
    <row r="352" spans="1:36">
      <c r="A352" s="1">
        <v>40159</v>
      </c>
      <c r="B352">
        <f t="shared" si="96"/>
        <v>34</v>
      </c>
      <c r="C352" t="str">
        <f>VLOOKUP(B352,'treatment structure'!$A$2:$I$65,9,FALSE)</f>
        <v>nil</v>
      </c>
      <c r="D352" t="str">
        <f>VLOOKUP(B352,'treatment structure'!$A$2:$I$65,7,FALSE)</f>
        <v>CR125</v>
      </c>
      <c r="E352" t="str">
        <f>VLOOKUP(B352,'treatment structure'!$A$2:$I$65,8,FALSE)</f>
        <v>irr</v>
      </c>
      <c r="F352" t="str">
        <f>VLOOKUP(B352,'treatment structure'!$A$2:$I$65,9,FALSE)</f>
        <v>nil</v>
      </c>
      <c r="G352">
        <f>VLOOKUP(B352,'treatment structure'!$A$2:$I$65,2,FALSE)</f>
        <v>3</v>
      </c>
      <c r="H352">
        <v>1503</v>
      </c>
      <c r="I352">
        <v>7507</v>
      </c>
      <c r="J352">
        <v>21.48</v>
      </c>
      <c r="K352">
        <v>-6.78</v>
      </c>
      <c r="L352">
        <v>552</v>
      </c>
      <c r="M352">
        <v>34</v>
      </c>
      <c r="N352">
        <v>3</v>
      </c>
      <c r="O352">
        <v>9</v>
      </c>
      <c r="P352">
        <v>12</v>
      </c>
      <c r="Q352">
        <v>12</v>
      </c>
      <c r="R352">
        <v>9</v>
      </c>
      <c r="S352">
        <v>31</v>
      </c>
      <c r="T352">
        <v>33.4</v>
      </c>
      <c r="U352">
        <v>25.9</v>
      </c>
      <c r="V352">
        <v>22.4</v>
      </c>
      <c r="W352">
        <v>28.3</v>
      </c>
      <c r="X352">
        <v>16.7</v>
      </c>
      <c r="Y352">
        <v>20.7</v>
      </c>
      <c r="Z352">
        <v>20.3</v>
      </c>
      <c r="AA352">
        <v>26.9</v>
      </c>
      <c r="AB352">
        <f t="shared" si="97"/>
        <v>33.4</v>
      </c>
      <c r="AC352">
        <f t="shared" si="98"/>
        <v>25.9</v>
      </c>
      <c r="AD352">
        <f t="shared" si="99"/>
        <v>22.4</v>
      </c>
      <c r="AE352">
        <f t="shared" si="100"/>
        <v>28.3</v>
      </c>
      <c r="AF352">
        <f t="shared" si="101"/>
        <v>16.7</v>
      </c>
      <c r="AG352">
        <f t="shared" si="102"/>
        <v>20.7</v>
      </c>
      <c r="AH352">
        <f t="shared" si="103"/>
        <v>20.3</v>
      </c>
      <c r="AI352">
        <f t="shared" si="104"/>
        <v>26.9</v>
      </c>
      <c r="AJ352">
        <f t="shared" si="105"/>
        <v>389.2</v>
      </c>
    </row>
    <row r="353" spans="1:36">
      <c r="A353" s="1">
        <v>40159</v>
      </c>
      <c r="B353">
        <f t="shared" si="96"/>
        <v>35</v>
      </c>
      <c r="C353" t="str">
        <f>VLOOKUP(B353,'treatment structure'!$A$2:$I$65,9,FALSE)</f>
        <v>nil</v>
      </c>
      <c r="D353" t="str">
        <f>VLOOKUP(B353,'treatment structure'!$A$2:$I$65,7,FALSE)</f>
        <v>Omaka</v>
      </c>
      <c r="E353" t="str">
        <f>VLOOKUP(B353,'treatment structure'!$A$2:$I$65,8,FALSE)</f>
        <v>dry</v>
      </c>
      <c r="F353" t="str">
        <f>VLOOKUP(B353,'treatment structure'!$A$2:$I$65,9,FALSE)</f>
        <v>nil</v>
      </c>
      <c r="G353">
        <f>VLOOKUP(B353,'treatment structure'!$A$2:$I$65,2,FALSE)</f>
        <v>3</v>
      </c>
      <c r="H353">
        <v>1503</v>
      </c>
      <c r="I353">
        <v>7507</v>
      </c>
      <c r="J353">
        <v>21.48</v>
      </c>
      <c r="K353">
        <v>-6.78</v>
      </c>
      <c r="L353">
        <v>551</v>
      </c>
      <c r="M353">
        <v>35</v>
      </c>
      <c r="N353">
        <v>3</v>
      </c>
      <c r="O353">
        <v>9</v>
      </c>
      <c r="P353">
        <v>12</v>
      </c>
      <c r="Q353">
        <v>12</v>
      </c>
      <c r="R353">
        <v>9</v>
      </c>
      <c r="S353">
        <v>37</v>
      </c>
      <c r="T353">
        <v>28.1</v>
      </c>
      <c r="U353">
        <v>21.7</v>
      </c>
      <c r="V353">
        <v>28.9</v>
      </c>
      <c r="W353">
        <v>25.9</v>
      </c>
      <c r="X353">
        <v>24</v>
      </c>
      <c r="Y353">
        <v>15.7</v>
      </c>
      <c r="Z353">
        <v>15.5</v>
      </c>
      <c r="AA353">
        <v>10.8</v>
      </c>
      <c r="AB353">
        <f t="shared" si="97"/>
        <v>28.1</v>
      </c>
      <c r="AC353">
        <f t="shared" si="98"/>
        <v>21.7</v>
      </c>
      <c r="AD353">
        <f t="shared" si="99"/>
        <v>28.9</v>
      </c>
      <c r="AE353">
        <f t="shared" si="100"/>
        <v>25.9</v>
      </c>
      <c r="AF353">
        <f t="shared" si="101"/>
        <v>24</v>
      </c>
      <c r="AG353">
        <f t="shared" si="102"/>
        <v>15.7</v>
      </c>
      <c r="AH353">
        <f t="shared" si="103"/>
        <v>15.5</v>
      </c>
      <c r="AI353">
        <f t="shared" si="104"/>
        <v>10.8</v>
      </c>
      <c r="AJ353">
        <f t="shared" si="105"/>
        <v>341.2</v>
      </c>
    </row>
    <row r="354" spans="1:36">
      <c r="A354" s="1">
        <v>40159</v>
      </c>
      <c r="B354">
        <f t="shared" si="96"/>
        <v>36</v>
      </c>
      <c r="C354" t="str">
        <f>VLOOKUP(B354,'treatment structure'!$A$2:$I$65,9,FALSE)</f>
        <v>150N</v>
      </c>
      <c r="D354" t="str">
        <f>VLOOKUP(B354,'treatment structure'!$A$2:$I$65,7,FALSE)</f>
        <v>Omaka</v>
      </c>
      <c r="E354" t="str">
        <f>VLOOKUP(B354,'treatment structure'!$A$2:$I$65,8,FALSE)</f>
        <v>dry</v>
      </c>
      <c r="F354" t="str">
        <f>VLOOKUP(B354,'treatment structure'!$A$2:$I$65,9,FALSE)</f>
        <v>150N</v>
      </c>
      <c r="G354">
        <f>VLOOKUP(B354,'treatment structure'!$A$2:$I$65,2,FALSE)</f>
        <v>3</v>
      </c>
      <c r="H354">
        <v>1503</v>
      </c>
      <c r="I354">
        <v>7507</v>
      </c>
      <c r="J354">
        <v>21.48</v>
      </c>
      <c r="K354">
        <v>-6.78</v>
      </c>
      <c r="L354">
        <v>550</v>
      </c>
      <c r="M354">
        <v>36</v>
      </c>
      <c r="N354">
        <v>3</v>
      </c>
      <c r="O354">
        <v>9</v>
      </c>
      <c r="P354">
        <v>12</v>
      </c>
      <c r="Q354">
        <v>12</v>
      </c>
      <c r="R354">
        <v>9</v>
      </c>
      <c r="S354">
        <v>44</v>
      </c>
      <c r="T354">
        <v>24.9</v>
      </c>
      <c r="U354">
        <v>5.6</v>
      </c>
      <c r="V354">
        <v>18.600000000000001</v>
      </c>
      <c r="W354">
        <v>22.8</v>
      </c>
      <c r="X354">
        <v>17.899999999999999</v>
      </c>
      <c r="Y354">
        <v>10.1</v>
      </c>
      <c r="Z354">
        <v>14.4</v>
      </c>
      <c r="AA354">
        <v>13.2</v>
      </c>
      <c r="AB354">
        <f t="shared" si="97"/>
        <v>24.9</v>
      </c>
      <c r="AC354">
        <f t="shared" si="98"/>
        <v>5.6</v>
      </c>
      <c r="AD354">
        <f t="shared" si="99"/>
        <v>18.600000000000001</v>
      </c>
      <c r="AE354">
        <f t="shared" si="100"/>
        <v>22.8</v>
      </c>
      <c r="AF354">
        <f t="shared" si="101"/>
        <v>17.899999999999999</v>
      </c>
      <c r="AG354">
        <f t="shared" si="102"/>
        <v>10.1</v>
      </c>
      <c r="AH354">
        <f t="shared" si="103"/>
        <v>14.4</v>
      </c>
      <c r="AI354">
        <f t="shared" si="104"/>
        <v>13.2</v>
      </c>
      <c r="AJ354">
        <f t="shared" si="105"/>
        <v>255.00000000000003</v>
      </c>
    </row>
    <row r="355" spans="1:36">
      <c r="A355" s="1">
        <v>40159</v>
      </c>
      <c r="B355">
        <f t="shared" si="96"/>
        <v>37</v>
      </c>
      <c r="C355" t="str">
        <f>VLOOKUP(B355,'treatment structure'!$A$2:$I$65,9,FALSE)</f>
        <v>150N</v>
      </c>
      <c r="D355" t="str">
        <f>VLOOKUP(B355,'treatment structure'!$A$2:$I$65,7,FALSE)</f>
        <v>Omaka</v>
      </c>
      <c r="E355" t="str">
        <f>VLOOKUP(B355,'treatment structure'!$A$2:$I$65,8,FALSE)</f>
        <v>irr</v>
      </c>
      <c r="F355" t="str">
        <f>VLOOKUP(B355,'treatment structure'!$A$2:$I$65,9,FALSE)</f>
        <v>150N</v>
      </c>
      <c r="G355">
        <f>VLOOKUP(B355,'treatment structure'!$A$2:$I$65,2,FALSE)</f>
        <v>3</v>
      </c>
      <c r="H355">
        <v>1503</v>
      </c>
      <c r="I355">
        <v>7507</v>
      </c>
      <c r="J355">
        <v>21.48</v>
      </c>
      <c r="K355">
        <v>-6.78</v>
      </c>
      <c r="L355">
        <v>549</v>
      </c>
      <c r="M355">
        <v>37</v>
      </c>
      <c r="N355">
        <v>3</v>
      </c>
      <c r="O355">
        <v>9</v>
      </c>
      <c r="P355">
        <v>12</v>
      </c>
      <c r="Q355">
        <v>12</v>
      </c>
      <c r="R355">
        <v>9</v>
      </c>
      <c r="S355">
        <v>51</v>
      </c>
      <c r="T355">
        <v>21.8</v>
      </c>
      <c r="U355">
        <v>17</v>
      </c>
      <c r="V355">
        <v>15.2</v>
      </c>
      <c r="W355">
        <v>24.7</v>
      </c>
      <c r="X355">
        <v>19.5</v>
      </c>
      <c r="Y355">
        <v>20.5</v>
      </c>
      <c r="Z355">
        <v>22.9</v>
      </c>
      <c r="AA355">
        <v>22</v>
      </c>
      <c r="AB355">
        <f t="shared" si="97"/>
        <v>21.8</v>
      </c>
      <c r="AC355">
        <f t="shared" si="98"/>
        <v>17</v>
      </c>
      <c r="AD355">
        <f t="shared" si="99"/>
        <v>15.2</v>
      </c>
      <c r="AE355">
        <f t="shared" si="100"/>
        <v>24.7</v>
      </c>
      <c r="AF355">
        <f t="shared" si="101"/>
        <v>19.5</v>
      </c>
      <c r="AG355">
        <f t="shared" si="102"/>
        <v>20.5</v>
      </c>
      <c r="AH355">
        <f t="shared" si="103"/>
        <v>22.9</v>
      </c>
      <c r="AI355">
        <f t="shared" si="104"/>
        <v>22</v>
      </c>
      <c r="AJ355">
        <f t="shared" si="105"/>
        <v>327.2</v>
      </c>
    </row>
    <row r="356" spans="1:36">
      <c r="A356" s="1">
        <v>40159</v>
      </c>
      <c r="B356">
        <f t="shared" si="96"/>
        <v>38</v>
      </c>
      <c r="C356" t="str">
        <f>VLOOKUP(B356,'treatment structure'!$A$2:$I$65,9,FALSE)</f>
        <v>nil</v>
      </c>
      <c r="D356" t="str">
        <f>VLOOKUP(B356,'treatment structure'!$A$2:$I$65,7,FALSE)</f>
        <v>Omaka</v>
      </c>
      <c r="E356" t="str">
        <f>VLOOKUP(B356,'treatment structure'!$A$2:$I$65,8,FALSE)</f>
        <v>irr</v>
      </c>
      <c r="F356" t="str">
        <f>VLOOKUP(B356,'treatment structure'!$A$2:$I$65,9,FALSE)</f>
        <v>nil</v>
      </c>
      <c r="G356">
        <f>VLOOKUP(B356,'treatment structure'!$A$2:$I$65,2,FALSE)</f>
        <v>3</v>
      </c>
      <c r="H356">
        <v>1503</v>
      </c>
      <c r="I356">
        <v>7507</v>
      </c>
      <c r="J356">
        <v>21.48</v>
      </c>
      <c r="K356">
        <v>-6.78</v>
      </c>
      <c r="L356">
        <v>548</v>
      </c>
      <c r="M356">
        <v>38</v>
      </c>
      <c r="N356">
        <v>3</v>
      </c>
      <c r="O356">
        <v>9</v>
      </c>
      <c r="P356">
        <v>12</v>
      </c>
      <c r="Q356">
        <v>12</v>
      </c>
      <c r="R356">
        <v>9</v>
      </c>
      <c r="S356">
        <v>50</v>
      </c>
      <c r="T356">
        <v>16.7</v>
      </c>
      <c r="U356">
        <v>18.8</v>
      </c>
      <c r="V356">
        <v>33</v>
      </c>
      <c r="W356">
        <v>26</v>
      </c>
      <c r="X356">
        <v>27.6</v>
      </c>
      <c r="Y356">
        <v>22.2</v>
      </c>
      <c r="Z356">
        <v>25.4</v>
      </c>
      <c r="AA356">
        <v>23.7</v>
      </c>
      <c r="AB356">
        <f t="shared" si="97"/>
        <v>16.7</v>
      </c>
      <c r="AC356">
        <f t="shared" si="98"/>
        <v>18.8</v>
      </c>
      <c r="AD356">
        <f t="shared" si="99"/>
        <v>33</v>
      </c>
      <c r="AE356">
        <f t="shared" si="100"/>
        <v>26</v>
      </c>
      <c r="AF356">
        <f t="shared" si="101"/>
        <v>27.6</v>
      </c>
      <c r="AG356">
        <f t="shared" si="102"/>
        <v>22.2</v>
      </c>
      <c r="AH356">
        <f t="shared" si="103"/>
        <v>25.4</v>
      </c>
      <c r="AI356">
        <f t="shared" si="104"/>
        <v>23.7</v>
      </c>
      <c r="AJ356">
        <f t="shared" si="105"/>
        <v>386.79999999999995</v>
      </c>
    </row>
    <row r="357" spans="1:36">
      <c r="A357" s="1">
        <v>40159</v>
      </c>
      <c r="B357">
        <f t="shared" si="96"/>
        <v>39</v>
      </c>
      <c r="C357" t="str">
        <f>VLOOKUP(B357,'treatment structure'!$A$2:$I$65,9,FALSE)</f>
        <v>nil</v>
      </c>
      <c r="D357" t="str">
        <f>VLOOKUP(B357,'treatment structure'!$A$2:$I$65,7,FALSE)</f>
        <v>Sherwood</v>
      </c>
      <c r="E357" t="str">
        <f>VLOOKUP(B357,'treatment structure'!$A$2:$I$65,8,FALSE)</f>
        <v>dry</v>
      </c>
      <c r="F357" t="str">
        <f>VLOOKUP(B357,'treatment structure'!$A$2:$I$65,9,FALSE)</f>
        <v>nil</v>
      </c>
      <c r="G357">
        <f>VLOOKUP(B357,'treatment structure'!$A$2:$I$65,2,FALSE)</f>
        <v>3</v>
      </c>
      <c r="H357">
        <v>1503</v>
      </c>
      <c r="I357">
        <v>7507</v>
      </c>
      <c r="J357">
        <v>21.48</v>
      </c>
      <c r="K357">
        <v>-6.78</v>
      </c>
      <c r="L357">
        <v>547</v>
      </c>
      <c r="M357">
        <v>39</v>
      </c>
      <c r="N357">
        <v>3</v>
      </c>
      <c r="O357">
        <v>9</v>
      </c>
      <c r="P357">
        <v>12</v>
      </c>
      <c r="Q357">
        <v>12</v>
      </c>
      <c r="R357">
        <v>10</v>
      </c>
      <c r="S357">
        <v>4</v>
      </c>
      <c r="T357">
        <v>17.7</v>
      </c>
      <c r="U357">
        <v>20.9</v>
      </c>
      <c r="V357">
        <v>32.6</v>
      </c>
      <c r="W357">
        <v>17.3</v>
      </c>
      <c r="X357">
        <v>24.9</v>
      </c>
      <c r="Y357">
        <v>15.3</v>
      </c>
      <c r="Z357">
        <v>15.3</v>
      </c>
      <c r="AA357">
        <v>14.5</v>
      </c>
      <c r="AB357">
        <f t="shared" si="97"/>
        <v>17.7</v>
      </c>
      <c r="AC357">
        <f t="shared" si="98"/>
        <v>20.9</v>
      </c>
      <c r="AD357">
        <f t="shared" si="99"/>
        <v>32.6</v>
      </c>
      <c r="AE357">
        <f t="shared" si="100"/>
        <v>17.3</v>
      </c>
      <c r="AF357">
        <f t="shared" si="101"/>
        <v>24.9</v>
      </c>
      <c r="AG357">
        <f t="shared" si="102"/>
        <v>15.3</v>
      </c>
      <c r="AH357">
        <f t="shared" si="103"/>
        <v>15.3</v>
      </c>
      <c r="AI357">
        <f t="shared" si="104"/>
        <v>14.5</v>
      </c>
      <c r="AJ357">
        <f t="shared" si="105"/>
        <v>317</v>
      </c>
    </row>
    <row r="358" spans="1:36">
      <c r="A358" s="1">
        <v>40159</v>
      </c>
      <c r="B358">
        <f t="shared" si="96"/>
        <v>40</v>
      </c>
      <c r="C358" t="str">
        <f>VLOOKUP(B358,'treatment structure'!$A$2:$I$65,9,FALSE)</f>
        <v>150N</v>
      </c>
      <c r="D358" t="str">
        <f>VLOOKUP(B358,'treatment structure'!$A$2:$I$65,7,FALSE)</f>
        <v>Sherwood</v>
      </c>
      <c r="E358" t="str">
        <f>VLOOKUP(B358,'treatment structure'!$A$2:$I$65,8,FALSE)</f>
        <v>dry</v>
      </c>
      <c r="F358" t="str">
        <f>VLOOKUP(B358,'treatment structure'!$A$2:$I$65,9,FALSE)</f>
        <v>150N</v>
      </c>
      <c r="G358">
        <f>VLOOKUP(B358,'treatment structure'!$A$2:$I$65,2,FALSE)</f>
        <v>3</v>
      </c>
      <c r="H358">
        <v>1503</v>
      </c>
      <c r="I358">
        <v>7507</v>
      </c>
      <c r="J358">
        <v>21.48</v>
      </c>
      <c r="K358">
        <v>-6.78</v>
      </c>
      <c r="L358">
        <v>546</v>
      </c>
      <c r="M358">
        <v>40</v>
      </c>
      <c r="N358">
        <v>3</v>
      </c>
      <c r="O358">
        <v>9</v>
      </c>
      <c r="P358">
        <v>12</v>
      </c>
      <c r="Q358">
        <v>12</v>
      </c>
      <c r="R358">
        <v>10</v>
      </c>
      <c r="S358">
        <v>11</v>
      </c>
      <c r="T358">
        <v>18.7</v>
      </c>
      <c r="U358">
        <v>13.4</v>
      </c>
      <c r="V358">
        <v>30.5</v>
      </c>
      <c r="W358">
        <v>24.3</v>
      </c>
      <c r="X358">
        <v>14.4</v>
      </c>
      <c r="Y358">
        <v>19.2</v>
      </c>
      <c r="Z358">
        <v>14.3</v>
      </c>
      <c r="AA358">
        <v>8.6</v>
      </c>
      <c r="AB358">
        <f t="shared" si="97"/>
        <v>18.7</v>
      </c>
      <c r="AC358">
        <f t="shared" si="98"/>
        <v>13.4</v>
      </c>
      <c r="AD358">
        <f t="shared" si="99"/>
        <v>30.5</v>
      </c>
      <c r="AE358">
        <f t="shared" si="100"/>
        <v>24.3</v>
      </c>
      <c r="AF358">
        <f t="shared" si="101"/>
        <v>14.4</v>
      </c>
      <c r="AG358">
        <f t="shared" si="102"/>
        <v>19.2</v>
      </c>
      <c r="AH358">
        <f t="shared" si="103"/>
        <v>14.3</v>
      </c>
      <c r="AI358">
        <f t="shared" si="104"/>
        <v>8.6</v>
      </c>
      <c r="AJ358">
        <f t="shared" si="105"/>
        <v>286.8</v>
      </c>
    </row>
    <row r="359" spans="1:36">
      <c r="A359" s="1">
        <v>40159</v>
      </c>
      <c r="B359">
        <f t="shared" si="96"/>
        <v>41</v>
      </c>
      <c r="C359" t="str">
        <f>VLOOKUP(B359,'treatment structure'!$A$2:$I$65,9,FALSE)</f>
        <v>150N</v>
      </c>
      <c r="D359" t="str">
        <f>VLOOKUP(B359,'treatment structure'!$A$2:$I$65,7,FALSE)</f>
        <v>Sherwood</v>
      </c>
      <c r="E359" t="str">
        <f>VLOOKUP(B359,'treatment structure'!$A$2:$I$65,8,FALSE)</f>
        <v>irr</v>
      </c>
      <c r="F359" t="str">
        <f>VLOOKUP(B359,'treatment structure'!$A$2:$I$65,9,FALSE)</f>
        <v>150N</v>
      </c>
      <c r="G359">
        <f>VLOOKUP(B359,'treatment structure'!$A$2:$I$65,2,FALSE)</f>
        <v>3</v>
      </c>
      <c r="H359">
        <v>1503</v>
      </c>
      <c r="I359">
        <v>7507</v>
      </c>
      <c r="J359">
        <v>21.48</v>
      </c>
      <c r="K359">
        <v>-6.78</v>
      </c>
      <c r="L359">
        <v>545</v>
      </c>
      <c r="M359">
        <v>41</v>
      </c>
      <c r="N359">
        <v>3</v>
      </c>
      <c r="O359">
        <v>9</v>
      </c>
      <c r="P359">
        <v>12</v>
      </c>
      <c r="Q359">
        <v>12</v>
      </c>
      <c r="R359">
        <v>10</v>
      </c>
      <c r="S359">
        <v>24</v>
      </c>
      <c r="T359">
        <v>28</v>
      </c>
      <c r="U359">
        <v>23.1</v>
      </c>
      <c r="V359">
        <v>31.9</v>
      </c>
      <c r="W359">
        <v>29.3</v>
      </c>
      <c r="X359">
        <v>28.4</v>
      </c>
      <c r="Y359">
        <v>23.4</v>
      </c>
      <c r="Z359">
        <v>23.8</v>
      </c>
      <c r="AA359">
        <v>27.8</v>
      </c>
      <c r="AB359">
        <f t="shared" si="97"/>
        <v>28</v>
      </c>
      <c r="AC359">
        <f t="shared" si="98"/>
        <v>23.1</v>
      </c>
      <c r="AD359">
        <f t="shared" si="99"/>
        <v>31.9</v>
      </c>
      <c r="AE359">
        <f t="shared" si="100"/>
        <v>29.3</v>
      </c>
      <c r="AF359">
        <f t="shared" si="101"/>
        <v>28.4</v>
      </c>
      <c r="AG359">
        <f t="shared" si="102"/>
        <v>23.4</v>
      </c>
      <c r="AH359">
        <f t="shared" si="103"/>
        <v>23.8</v>
      </c>
      <c r="AI359">
        <f t="shared" si="104"/>
        <v>27.8</v>
      </c>
      <c r="AJ359">
        <f t="shared" si="105"/>
        <v>431.40000000000003</v>
      </c>
    </row>
    <row r="360" spans="1:36">
      <c r="A360" s="1">
        <v>40159</v>
      </c>
      <c r="B360">
        <f t="shared" si="96"/>
        <v>42</v>
      </c>
      <c r="C360" t="str">
        <f>VLOOKUP(B360,'treatment structure'!$A$2:$I$65,9,FALSE)</f>
        <v>nil</v>
      </c>
      <c r="D360" t="str">
        <f>VLOOKUP(B360,'treatment structure'!$A$2:$I$65,7,FALSE)</f>
        <v>Sherwood</v>
      </c>
      <c r="E360" t="str">
        <f>VLOOKUP(B360,'treatment structure'!$A$2:$I$65,8,FALSE)</f>
        <v>irr</v>
      </c>
      <c r="F360" t="str">
        <f>VLOOKUP(B360,'treatment structure'!$A$2:$I$65,9,FALSE)</f>
        <v>nil</v>
      </c>
      <c r="G360">
        <f>VLOOKUP(B360,'treatment structure'!$A$2:$I$65,2,FALSE)</f>
        <v>3</v>
      </c>
      <c r="H360">
        <v>1503</v>
      </c>
      <c r="I360">
        <v>7507</v>
      </c>
      <c r="J360">
        <v>21.48</v>
      </c>
      <c r="K360">
        <v>-6.78</v>
      </c>
      <c r="L360">
        <v>544</v>
      </c>
      <c r="M360">
        <v>42</v>
      </c>
      <c r="N360">
        <v>3</v>
      </c>
      <c r="O360">
        <v>9</v>
      </c>
      <c r="P360">
        <v>12</v>
      </c>
      <c r="Q360">
        <v>12</v>
      </c>
      <c r="R360">
        <v>10</v>
      </c>
      <c r="S360">
        <v>31</v>
      </c>
      <c r="T360">
        <v>30</v>
      </c>
      <c r="U360">
        <v>26.2</v>
      </c>
      <c r="V360">
        <v>28.7</v>
      </c>
      <c r="W360">
        <v>18.8</v>
      </c>
      <c r="X360">
        <v>27.5</v>
      </c>
      <c r="Y360">
        <v>18.399999999999999</v>
      </c>
      <c r="Z360">
        <v>22.8</v>
      </c>
      <c r="AA360">
        <v>23.2</v>
      </c>
      <c r="AB360">
        <f t="shared" si="97"/>
        <v>30</v>
      </c>
      <c r="AC360">
        <f t="shared" si="98"/>
        <v>26.2</v>
      </c>
      <c r="AD360">
        <f t="shared" si="99"/>
        <v>28.7</v>
      </c>
      <c r="AE360">
        <f t="shared" si="100"/>
        <v>18.8</v>
      </c>
      <c r="AF360">
        <f t="shared" si="101"/>
        <v>27.5</v>
      </c>
      <c r="AG360">
        <f t="shared" si="102"/>
        <v>18.399999999999999</v>
      </c>
      <c r="AH360">
        <f t="shared" si="103"/>
        <v>22.8</v>
      </c>
      <c r="AI360">
        <f t="shared" si="104"/>
        <v>23.2</v>
      </c>
      <c r="AJ360">
        <f t="shared" si="105"/>
        <v>391.2</v>
      </c>
    </row>
    <row r="361" spans="1:36">
      <c r="A361" s="1">
        <v>40159</v>
      </c>
      <c r="B361">
        <f t="shared" si="96"/>
        <v>43</v>
      </c>
      <c r="C361" t="str">
        <f>VLOOKUP(B361,'treatment structure'!$A$2:$I$65,9,FALSE)</f>
        <v>150N</v>
      </c>
      <c r="D361" t="str">
        <f>VLOOKUP(B361,'treatment structure'!$A$2:$I$65,7,FALSE)</f>
        <v>Dash</v>
      </c>
      <c r="E361" t="str">
        <f>VLOOKUP(B361,'treatment structure'!$A$2:$I$65,8,FALSE)</f>
        <v>irr</v>
      </c>
      <c r="F361" t="str">
        <f>VLOOKUP(B361,'treatment structure'!$A$2:$I$65,9,FALSE)</f>
        <v>150N</v>
      </c>
      <c r="G361">
        <f>VLOOKUP(B361,'treatment structure'!$A$2:$I$65,2,FALSE)</f>
        <v>3</v>
      </c>
      <c r="H361">
        <v>1503</v>
      </c>
      <c r="I361">
        <v>7507</v>
      </c>
      <c r="J361">
        <v>21.48</v>
      </c>
      <c r="K361">
        <v>-6.78</v>
      </c>
      <c r="L361">
        <v>543</v>
      </c>
      <c r="M361">
        <v>43</v>
      </c>
      <c r="N361">
        <v>3</v>
      </c>
      <c r="O361">
        <v>9</v>
      </c>
      <c r="P361">
        <v>12</v>
      </c>
      <c r="Q361">
        <v>12</v>
      </c>
      <c r="R361">
        <v>10</v>
      </c>
      <c r="S361">
        <v>30</v>
      </c>
      <c r="T361">
        <v>13.7</v>
      </c>
      <c r="U361">
        <v>16.2</v>
      </c>
      <c r="V361">
        <v>13.1</v>
      </c>
      <c r="W361">
        <v>29.4</v>
      </c>
      <c r="X361">
        <v>24.3</v>
      </c>
      <c r="Y361">
        <v>22.2</v>
      </c>
      <c r="Z361">
        <v>21.8</v>
      </c>
      <c r="AA361">
        <v>28.8</v>
      </c>
      <c r="AB361">
        <f t="shared" si="97"/>
        <v>13.7</v>
      </c>
      <c r="AC361">
        <f t="shared" si="98"/>
        <v>16.2</v>
      </c>
      <c r="AD361">
        <f t="shared" si="99"/>
        <v>13.1</v>
      </c>
      <c r="AE361">
        <f t="shared" si="100"/>
        <v>29.4</v>
      </c>
      <c r="AF361">
        <f t="shared" si="101"/>
        <v>24.3</v>
      </c>
      <c r="AG361">
        <f t="shared" si="102"/>
        <v>22.2</v>
      </c>
      <c r="AH361">
        <f t="shared" si="103"/>
        <v>21.8</v>
      </c>
      <c r="AI361">
        <f t="shared" si="104"/>
        <v>28.8</v>
      </c>
      <c r="AJ361">
        <f t="shared" si="105"/>
        <v>339.00000000000006</v>
      </c>
    </row>
    <row r="362" spans="1:36">
      <c r="A362" s="1">
        <v>40159</v>
      </c>
      <c r="B362">
        <f t="shared" si="96"/>
        <v>44</v>
      </c>
      <c r="C362" t="str">
        <f>VLOOKUP(B362,'treatment structure'!$A$2:$I$65,9,FALSE)</f>
        <v>nil</v>
      </c>
      <c r="D362" t="str">
        <f>VLOOKUP(B362,'treatment structure'!$A$2:$I$65,7,FALSE)</f>
        <v>Dash</v>
      </c>
      <c r="E362" t="str">
        <f>VLOOKUP(B362,'treatment structure'!$A$2:$I$65,8,FALSE)</f>
        <v>irr</v>
      </c>
      <c r="F362" t="str">
        <f>VLOOKUP(B362,'treatment structure'!$A$2:$I$65,9,FALSE)</f>
        <v>nil</v>
      </c>
      <c r="G362">
        <f>VLOOKUP(B362,'treatment structure'!$A$2:$I$65,2,FALSE)</f>
        <v>3</v>
      </c>
      <c r="H362">
        <v>1503</v>
      </c>
      <c r="I362">
        <v>7507</v>
      </c>
      <c r="J362">
        <v>21.48</v>
      </c>
      <c r="K362">
        <v>-6.78</v>
      </c>
      <c r="L362">
        <v>542</v>
      </c>
      <c r="M362">
        <v>44</v>
      </c>
      <c r="N362">
        <v>3</v>
      </c>
      <c r="O362">
        <v>9</v>
      </c>
      <c r="P362">
        <v>12</v>
      </c>
      <c r="Q362">
        <v>12</v>
      </c>
      <c r="R362">
        <v>10</v>
      </c>
      <c r="S362">
        <v>44</v>
      </c>
      <c r="T362">
        <v>15.6</v>
      </c>
      <c r="U362">
        <v>25.5</v>
      </c>
      <c r="V362">
        <v>17.899999999999999</v>
      </c>
      <c r="W362">
        <v>24.2</v>
      </c>
      <c r="X362">
        <v>28.1</v>
      </c>
      <c r="Y362">
        <v>22.1</v>
      </c>
      <c r="Z362">
        <v>23.7</v>
      </c>
      <c r="AA362">
        <v>21.6</v>
      </c>
      <c r="AB362">
        <f t="shared" si="97"/>
        <v>15.600000000000001</v>
      </c>
      <c r="AC362">
        <f t="shared" si="98"/>
        <v>25.5</v>
      </c>
      <c r="AD362">
        <f t="shared" si="99"/>
        <v>17.899999999999999</v>
      </c>
      <c r="AE362">
        <f t="shared" si="100"/>
        <v>24.2</v>
      </c>
      <c r="AF362">
        <f t="shared" si="101"/>
        <v>28.1</v>
      </c>
      <c r="AG362">
        <f t="shared" si="102"/>
        <v>22.1</v>
      </c>
      <c r="AH362">
        <f t="shared" si="103"/>
        <v>23.7</v>
      </c>
      <c r="AI362">
        <f t="shared" si="104"/>
        <v>21.6</v>
      </c>
      <c r="AJ362">
        <f t="shared" si="105"/>
        <v>357.4</v>
      </c>
    </row>
    <row r="363" spans="1:36">
      <c r="A363" s="1">
        <v>40159</v>
      </c>
      <c r="B363">
        <f t="shared" si="96"/>
        <v>45</v>
      </c>
      <c r="C363" t="str">
        <f>VLOOKUP(B363,'treatment structure'!$A$2:$I$65,9,FALSE)</f>
        <v>150N</v>
      </c>
      <c r="D363" t="str">
        <f>VLOOKUP(B363,'treatment structure'!$A$2:$I$65,7,FALSE)</f>
        <v>CR125</v>
      </c>
      <c r="E363" t="str">
        <f>VLOOKUP(B363,'treatment structure'!$A$2:$I$65,8,FALSE)</f>
        <v>dry</v>
      </c>
      <c r="F363" t="str">
        <f>VLOOKUP(B363,'treatment structure'!$A$2:$I$65,9,FALSE)</f>
        <v>150N</v>
      </c>
      <c r="G363">
        <f>VLOOKUP(B363,'treatment structure'!$A$2:$I$65,2,FALSE)</f>
        <v>3</v>
      </c>
      <c r="H363">
        <v>1503</v>
      </c>
      <c r="I363">
        <v>7507</v>
      </c>
      <c r="J363">
        <v>21.48</v>
      </c>
      <c r="K363">
        <v>-6.78</v>
      </c>
      <c r="L363">
        <v>541</v>
      </c>
      <c r="M363">
        <v>45</v>
      </c>
      <c r="N363">
        <v>3</v>
      </c>
      <c r="O363">
        <v>9</v>
      </c>
      <c r="P363">
        <v>12</v>
      </c>
      <c r="Q363">
        <v>12</v>
      </c>
      <c r="R363">
        <v>10</v>
      </c>
      <c r="S363">
        <v>51</v>
      </c>
      <c r="T363">
        <v>17.5</v>
      </c>
      <c r="U363">
        <v>26.5</v>
      </c>
      <c r="V363">
        <v>28.8</v>
      </c>
      <c r="W363">
        <v>25.4</v>
      </c>
      <c r="X363">
        <v>26.7</v>
      </c>
      <c r="Y363">
        <v>10.7</v>
      </c>
      <c r="Z363">
        <v>13.8</v>
      </c>
      <c r="AA363">
        <v>8.1999999999999993</v>
      </c>
      <c r="AB363">
        <f t="shared" si="97"/>
        <v>17.5</v>
      </c>
      <c r="AC363">
        <f t="shared" si="98"/>
        <v>26.5</v>
      </c>
      <c r="AD363">
        <f t="shared" si="99"/>
        <v>28.8</v>
      </c>
      <c r="AE363">
        <f t="shared" si="100"/>
        <v>25.4</v>
      </c>
      <c r="AF363">
        <f t="shared" si="101"/>
        <v>26.7</v>
      </c>
      <c r="AG363">
        <f t="shared" si="102"/>
        <v>10.7</v>
      </c>
      <c r="AH363">
        <f t="shared" si="103"/>
        <v>13.8</v>
      </c>
      <c r="AI363">
        <f t="shared" si="104"/>
        <v>8.1999999999999993</v>
      </c>
      <c r="AJ363">
        <f t="shared" si="105"/>
        <v>315.2</v>
      </c>
    </row>
    <row r="364" spans="1:36">
      <c r="A364" s="1">
        <v>40159</v>
      </c>
      <c r="B364">
        <f t="shared" si="96"/>
        <v>46</v>
      </c>
      <c r="C364" t="str">
        <f>VLOOKUP(B364,'treatment structure'!$A$2:$I$65,9,FALSE)</f>
        <v>nil</v>
      </c>
      <c r="D364" t="str">
        <f>VLOOKUP(B364,'treatment structure'!$A$2:$I$65,7,FALSE)</f>
        <v>CR125</v>
      </c>
      <c r="E364" t="str">
        <f>VLOOKUP(B364,'treatment structure'!$A$2:$I$65,8,FALSE)</f>
        <v>dry</v>
      </c>
      <c r="F364" t="str">
        <f>VLOOKUP(B364,'treatment structure'!$A$2:$I$65,9,FALSE)</f>
        <v>nil</v>
      </c>
      <c r="G364">
        <f>VLOOKUP(B364,'treatment structure'!$A$2:$I$65,2,FALSE)</f>
        <v>3</v>
      </c>
      <c r="H364">
        <v>1503</v>
      </c>
      <c r="I364">
        <v>7507</v>
      </c>
      <c r="J364">
        <v>21.48</v>
      </c>
      <c r="K364">
        <v>-6.78</v>
      </c>
      <c r="L364">
        <v>540</v>
      </c>
      <c r="M364">
        <v>46</v>
      </c>
      <c r="N364">
        <v>3</v>
      </c>
      <c r="O364">
        <v>9</v>
      </c>
      <c r="P364">
        <v>12</v>
      </c>
      <c r="Q364">
        <v>12</v>
      </c>
      <c r="R364">
        <v>10</v>
      </c>
      <c r="S364">
        <v>50</v>
      </c>
      <c r="T364">
        <v>36</v>
      </c>
      <c r="U364">
        <v>26.6</v>
      </c>
      <c r="V364">
        <v>28.4</v>
      </c>
      <c r="W364">
        <v>29.6</v>
      </c>
      <c r="X364">
        <v>17.2</v>
      </c>
      <c r="Y364">
        <v>14</v>
      </c>
      <c r="Z364">
        <v>17</v>
      </c>
      <c r="AA364">
        <v>12.6</v>
      </c>
      <c r="AB364">
        <f t="shared" si="97"/>
        <v>36</v>
      </c>
      <c r="AC364">
        <f t="shared" si="98"/>
        <v>26.6</v>
      </c>
      <c r="AD364">
        <f t="shared" si="99"/>
        <v>28.4</v>
      </c>
      <c r="AE364">
        <f t="shared" si="100"/>
        <v>29.6</v>
      </c>
      <c r="AF364">
        <f t="shared" si="101"/>
        <v>17.2</v>
      </c>
      <c r="AG364">
        <f t="shared" si="102"/>
        <v>14</v>
      </c>
      <c r="AH364">
        <f t="shared" si="103"/>
        <v>17</v>
      </c>
      <c r="AI364">
        <f t="shared" si="104"/>
        <v>12.6</v>
      </c>
      <c r="AJ364">
        <f t="shared" si="105"/>
        <v>362.79999999999995</v>
      </c>
    </row>
    <row r="365" spans="1:36">
      <c r="A365" s="1">
        <v>40159</v>
      </c>
      <c r="B365">
        <f t="shared" si="96"/>
        <v>47</v>
      </c>
      <c r="C365" t="str">
        <f>VLOOKUP(B365,'treatment structure'!$A$2:$I$65,9,FALSE)</f>
        <v>150N</v>
      </c>
      <c r="D365" t="str">
        <f>VLOOKUP(B365,'treatment structure'!$A$2:$I$65,7,FALSE)</f>
        <v>Dash</v>
      </c>
      <c r="E365" t="str">
        <f>VLOOKUP(B365,'treatment structure'!$A$2:$I$65,8,FALSE)</f>
        <v>dry</v>
      </c>
      <c r="F365" t="str">
        <f>VLOOKUP(B365,'treatment structure'!$A$2:$I$65,9,FALSE)</f>
        <v>150N</v>
      </c>
      <c r="G365">
        <f>VLOOKUP(B365,'treatment structure'!$A$2:$I$65,2,FALSE)</f>
        <v>3</v>
      </c>
      <c r="H365">
        <v>1503</v>
      </c>
      <c r="I365">
        <v>7507</v>
      </c>
      <c r="J365">
        <v>21.48</v>
      </c>
      <c r="K365">
        <v>-6.78</v>
      </c>
      <c r="L365">
        <v>539</v>
      </c>
      <c r="M365">
        <v>47</v>
      </c>
      <c r="N365">
        <v>3</v>
      </c>
      <c r="O365">
        <v>9</v>
      </c>
      <c r="P365">
        <v>12</v>
      </c>
      <c r="Q365">
        <v>12</v>
      </c>
      <c r="R365">
        <v>11</v>
      </c>
      <c r="S365">
        <v>5</v>
      </c>
      <c r="T365">
        <v>14.7</v>
      </c>
      <c r="U365">
        <v>24.8</v>
      </c>
      <c r="V365">
        <v>29.3</v>
      </c>
      <c r="W365">
        <v>26.7</v>
      </c>
      <c r="X365">
        <v>20.6</v>
      </c>
      <c r="Y365">
        <v>12.7</v>
      </c>
      <c r="Z365">
        <v>14.2</v>
      </c>
      <c r="AA365">
        <v>10.199999999999999</v>
      </c>
      <c r="AB365">
        <f t="shared" si="97"/>
        <v>14.7</v>
      </c>
      <c r="AC365">
        <f t="shared" si="98"/>
        <v>24.8</v>
      </c>
      <c r="AD365">
        <f t="shared" si="99"/>
        <v>29.3</v>
      </c>
      <c r="AE365">
        <f t="shared" si="100"/>
        <v>26.7</v>
      </c>
      <c r="AF365">
        <f t="shared" si="101"/>
        <v>20.6</v>
      </c>
      <c r="AG365">
        <f t="shared" si="102"/>
        <v>12.7</v>
      </c>
      <c r="AH365">
        <f t="shared" si="103"/>
        <v>14.2</v>
      </c>
      <c r="AI365">
        <f t="shared" si="104"/>
        <v>10.199999999999999</v>
      </c>
      <c r="AJ365">
        <f t="shared" si="105"/>
        <v>306.39999999999992</v>
      </c>
    </row>
    <row r="366" spans="1:36">
      <c r="A366" s="1">
        <v>40159</v>
      </c>
      <c r="B366">
        <f t="shared" si="96"/>
        <v>48</v>
      </c>
      <c r="C366" t="str">
        <f>VLOOKUP(B366,'treatment structure'!$A$2:$I$65,9,FALSE)</f>
        <v>nil</v>
      </c>
      <c r="D366" t="str">
        <f>VLOOKUP(B366,'treatment structure'!$A$2:$I$65,7,FALSE)</f>
        <v>Dash</v>
      </c>
      <c r="E366" t="str">
        <f>VLOOKUP(B366,'treatment structure'!$A$2:$I$65,8,FALSE)</f>
        <v>dry</v>
      </c>
      <c r="F366" t="str">
        <f>VLOOKUP(B366,'treatment structure'!$A$2:$I$65,9,FALSE)</f>
        <v>nil</v>
      </c>
      <c r="G366">
        <f>VLOOKUP(B366,'treatment structure'!$A$2:$I$65,2,FALSE)</f>
        <v>3</v>
      </c>
      <c r="H366">
        <v>1503</v>
      </c>
      <c r="I366">
        <v>7507</v>
      </c>
      <c r="J366">
        <v>21.48</v>
      </c>
      <c r="K366">
        <v>-6.78</v>
      </c>
      <c r="L366">
        <v>538</v>
      </c>
      <c r="M366">
        <v>48</v>
      </c>
      <c r="N366">
        <v>3</v>
      </c>
      <c r="O366">
        <v>9</v>
      </c>
      <c r="P366">
        <v>12</v>
      </c>
      <c r="Q366">
        <v>12</v>
      </c>
      <c r="R366">
        <v>11</v>
      </c>
      <c r="S366">
        <v>11</v>
      </c>
      <c r="T366">
        <v>23.9</v>
      </c>
      <c r="U366">
        <v>24.9</v>
      </c>
      <c r="V366">
        <v>32</v>
      </c>
      <c r="W366">
        <v>30.5</v>
      </c>
      <c r="X366">
        <v>12.9</v>
      </c>
      <c r="Y366">
        <v>12.7</v>
      </c>
      <c r="Z366">
        <v>16.2</v>
      </c>
      <c r="AA366">
        <v>12</v>
      </c>
      <c r="AB366">
        <f t="shared" si="97"/>
        <v>23.9</v>
      </c>
      <c r="AC366">
        <f t="shared" si="98"/>
        <v>24.9</v>
      </c>
      <c r="AD366">
        <f t="shared" si="99"/>
        <v>32</v>
      </c>
      <c r="AE366">
        <f t="shared" si="100"/>
        <v>30.5</v>
      </c>
      <c r="AF366">
        <f t="shared" si="101"/>
        <v>12.9</v>
      </c>
      <c r="AG366">
        <f t="shared" si="102"/>
        <v>12.7</v>
      </c>
      <c r="AH366">
        <f t="shared" si="103"/>
        <v>16.2</v>
      </c>
      <c r="AI366">
        <f t="shared" si="104"/>
        <v>12</v>
      </c>
      <c r="AJ366">
        <f t="shared" si="105"/>
        <v>330.2</v>
      </c>
    </row>
    <row r="367" spans="1:36">
      <c r="A367" s="1">
        <v>40159</v>
      </c>
      <c r="B367">
        <f t="shared" si="96"/>
        <v>49</v>
      </c>
      <c r="C367" t="str">
        <f>VLOOKUP(B367,'treatment structure'!$A$2:$I$65,9,FALSE)</f>
        <v>150N</v>
      </c>
      <c r="D367" t="str">
        <f>VLOOKUP(B367,'treatment structure'!$A$2:$I$65,7,FALSE)</f>
        <v>Sherwood</v>
      </c>
      <c r="E367" t="str">
        <f>VLOOKUP(B367,'treatment structure'!$A$2:$I$65,8,FALSE)</f>
        <v>dry</v>
      </c>
      <c r="F367" t="str">
        <f>VLOOKUP(B367,'treatment structure'!$A$2:$I$65,9,FALSE)</f>
        <v>150N</v>
      </c>
      <c r="G367">
        <f>VLOOKUP(B367,'treatment structure'!$A$2:$I$65,2,FALSE)</f>
        <v>4</v>
      </c>
      <c r="H367">
        <v>1503</v>
      </c>
      <c r="I367">
        <v>7507</v>
      </c>
      <c r="J367">
        <v>21.48</v>
      </c>
      <c r="K367">
        <v>-6.78</v>
      </c>
      <c r="L367">
        <v>537</v>
      </c>
      <c r="M367">
        <v>49</v>
      </c>
      <c r="N367">
        <v>3</v>
      </c>
      <c r="O367">
        <v>9</v>
      </c>
      <c r="P367">
        <v>12</v>
      </c>
      <c r="Q367">
        <v>12</v>
      </c>
      <c r="R367">
        <v>11</v>
      </c>
      <c r="S367">
        <v>11</v>
      </c>
      <c r="T367">
        <v>22.5</v>
      </c>
      <c r="U367">
        <v>23</v>
      </c>
      <c r="V367">
        <v>33.1</v>
      </c>
      <c r="W367">
        <v>32.6</v>
      </c>
      <c r="X367">
        <v>22.4</v>
      </c>
      <c r="Y367">
        <v>9.3000000000000007</v>
      </c>
      <c r="Z367">
        <v>12.5</v>
      </c>
      <c r="AA367">
        <v>9.1</v>
      </c>
      <c r="AB367">
        <f t="shared" si="97"/>
        <v>22.5</v>
      </c>
      <c r="AC367">
        <f t="shared" si="98"/>
        <v>23</v>
      </c>
      <c r="AD367">
        <f t="shared" si="99"/>
        <v>33.1</v>
      </c>
      <c r="AE367">
        <f t="shared" si="100"/>
        <v>32.6</v>
      </c>
      <c r="AF367">
        <f t="shared" si="101"/>
        <v>22.4</v>
      </c>
      <c r="AG367">
        <f t="shared" si="102"/>
        <v>9.3000000000000007</v>
      </c>
      <c r="AH367">
        <f t="shared" si="103"/>
        <v>12.5</v>
      </c>
      <c r="AI367">
        <f t="shared" si="104"/>
        <v>9.1</v>
      </c>
      <c r="AJ367">
        <f t="shared" si="105"/>
        <v>329</v>
      </c>
    </row>
    <row r="368" spans="1:36">
      <c r="A368" s="1">
        <v>40159</v>
      </c>
      <c r="B368">
        <f t="shared" si="96"/>
        <v>50</v>
      </c>
      <c r="C368" t="str">
        <f>VLOOKUP(B368,'treatment structure'!$A$2:$I$65,9,FALSE)</f>
        <v>nil</v>
      </c>
      <c r="D368" t="str">
        <f>VLOOKUP(B368,'treatment structure'!$A$2:$I$65,7,FALSE)</f>
        <v>Sherwood</v>
      </c>
      <c r="E368" t="str">
        <f>VLOOKUP(B368,'treatment structure'!$A$2:$I$65,8,FALSE)</f>
        <v>dry</v>
      </c>
      <c r="F368" t="str">
        <f>VLOOKUP(B368,'treatment structure'!$A$2:$I$65,9,FALSE)</f>
        <v>nil</v>
      </c>
      <c r="G368">
        <f>VLOOKUP(B368,'treatment structure'!$A$2:$I$65,2,FALSE)</f>
        <v>4</v>
      </c>
      <c r="H368">
        <v>1503</v>
      </c>
      <c r="I368">
        <v>7507</v>
      </c>
      <c r="J368">
        <v>21.48</v>
      </c>
      <c r="K368">
        <v>-6.78</v>
      </c>
      <c r="L368">
        <v>536</v>
      </c>
      <c r="M368">
        <v>50</v>
      </c>
      <c r="N368">
        <v>3</v>
      </c>
      <c r="O368">
        <v>9</v>
      </c>
      <c r="P368">
        <v>12</v>
      </c>
      <c r="Q368">
        <v>12</v>
      </c>
      <c r="R368">
        <v>11</v>
      </c>
      <c r="S368">
        <v>20</v>
      </c>
      <c r="T368">
        <v>34.700000000000003</v>
      </c>
      <c r="U368">
        <v>24.3</v>
      </c>
      <c r="V368">
        <v>25.4</v>
      </c>
      <c r="W368">
        <v>27.9</v>
      </c>
      <c r="X368">
        <v>18.2</v>
      </c>
      <c r="Y368">
        <v>19.3</v>
      </c>
      <c r="Z368">
        <v>15</v>
      </c>
      <c r="AA368">
        <v>10</v>
      </c>
      <c r="AB368">
        <f t="shared" si="97"/>
        <v>34.700000000000003</v>
      </c>
      <c r="AC368">
        <f t="shared" si="98"/>
        <v>24.3</v>
      </c>
      <c r="AD368">
        <f t="shared" si="99"/>
        <v>25.4</v>
      </c>
      <c r="AE368">
        <f t="shared" si="100"/>
        <v>27.9</v>
      </c>
      <c r="AF368">
        <f t="shared" si="101"/>
        <v>18.2</v>
      </c>
      <c r="AG368">
        <f t="shared" si="102"/>
        <v>19.3</v>
      </c>
      <c r="AH368">
        <f t="shared" si="103"/>
        <v>15</v>
      </c>
      <c r="AI368">
        <f t="shared" si="104"/>
        <v>10</v>
      </c>
      <c r="AJ368">
        <f t="shared" si="105"/>
        <v>349.6</v>
      </c>
    </row>
    <row r="369" spans="1:36">
      <c r="A369" s="1">
        <v>40159</v>
      </c>
      <c r="B369">
        <f t="shared" si="96"/>
        <v>51</v>
      </c>
      <c r="C369" t="str">
        <f>VLOOKUP(B369,'treatment structure'!$A$2:$I$65,9,FALSE)</f>
        <v>150N</v>
      </c>
      <c r="D369" t="str">
        <f>VLOOKUP(B369,'treatment structure'!$A$2:$I$65,7,FALSE)</f>
        <v>Dash</v>
      </c>
      <c r="E369" t="str">
        <f>VLOOKUP(B369,'treatment structure'!$A$2:$I$65,8,FALSE)</f>
        <v>irr</v>
      </c>
      <c r="F369" t="str">
        <f>VLOOKUP(B369,'treatment structure'!$A$2:$I$65,9,FALSE)</f>
        <v>150N</v>
      </c>
      <c r="G369">
        <f>VLOOKUP(B369,'treatment structure'!$A$2:$I$65,2,FALSE)</f>
        <v>4</v>
      </c>
      <c r="H369">
        <v>1503</v>
      </c>
      <c r="I369">
        <v>7507</v>
      </c>
      <c r="J369">
        <v>21.48</v>
      </c>
      <c r="K369">
        <v>-6.78</v>
      </c>
      <c r="L369">
        <v>535</v>
      </c>
      <c r="M369">
        <v>51</v>
      </c>
      <c r="N369">
        <v>3</v>
      </c>
      <c r="O369">
        <v>9</v>
      </c>
      <c r="P369">
        <v>12</v>
      </c>
      <c r="Q369">
        <v>12</v>
      </c>
      <c r="R369">
        <v>11</v>
      </c>
      <c r="S369">
        <v>35</v>
      </c>
      <c r="T369">
        <v>30.5</v>
      </c>
      <c r="U369">
        <v>26.7</v>
      </c>
      <c r="V369">
        <v>22</v>
      </c>
      <c r="W369">
        <v>24.8</v>
      </c>
      <c r="X369">
        <v>16.899999999999999</v>
      </c>
      <c r="Y369">
        <v>19.7</v>
      </c>
      <c r="Z369">
        <v>26.3</v>
      </c>
      <c r="AA369">
        <v>22.4</v>
      </c>
      <c r="AB369">
        <f t="shared" si="97"/>
        <v>30.5</v>
      </c>
      <c r="AC369">
        <f t="shared" si="98"/>
        <v>26.7</v>
      </c>
      <c r="AD369">
        <f t="shared" si="99"/>
        <v>22</v>
      </c>
      <c r="AE369">
        <f t="shared" si="100"/>
        <v>24.8</v>
      </c>
      <c r="AF369">
        <f t="shared" si="101"/>
        <v>16.899999999999999</v>
      </c>
      <c r="AG369">
        <f t="shared" si="102"/>
        <v>19.7</v>
      </c>
      <c r="AH369">
        <f t="shared" si="103"/>
        <v>26.3</v>
      </c>
      <c r="AI369">
        <f t="shared" si="104"/>
        <v>22.4</v>
      </c>
      <c r="AJ369">
        <f t="shared" si="105"/>
        <v>378.6</v>
      </c>
    </row>
    <row r="370" spans="1:36">
      <c r="A370" s="1">
        <v>40159</v>
      </c>
      <c r="B370">
        <f t="shared" si="96"/>
        <v>52</v>
      </c>
      <c r="C370" t="str">
        <f>VLOOKUP(B370,'treatment structure'!$A$2:$I$65,9,FALSE)</f>
        <v>nil</v>
      </c>
      <c r="D370" t="str">
        <f>VLOOKUP(B370,'treatment structure'!$A$2:$I$65,7,FALSE)</f>
        <v>Dash</v>
      </c>
      <c r="E370" t="str">
        <f>VLOOKUP(B370,'treatment structure'!$A$2:$I$65,8,FALSE)</f>
        <v>irr</v>
      </c>
      <c r="F370" t="str">
        <f>VLOOKUP(B370,'treatment structure'!$A$2:$I$65,9,FALSE)</f>
        <v>nil</v>
      </c>
      <c r="G370">
        <f>VLOOKUP(B370,'treatment structure'!$A$2:$I$65,2,FALSE)</f>
        <v>4</v>
      </c>
      <c r="H370">
        <v>1503</v>
      </c>
      <c r="I370">
        <v>7507</v>
      </c>
      <c r="J370">
        <v>21.48</v>
      </c>
      <c r="K370">
        <v>-6.78</v>
      </c>
      <c r="L370">
        <v>534</v>
      </c>
      <c r="M370">
        <v>52</v>
      </c>
      <c r="N370">
        <v>3</v>
      </c>
      <c r="O370">
        <v>9</v>
      </c>
      <c r="P370">
        <v>12</v>
      </c>
      <c r="Q370">
        <v>12</v>
      </c>
      <c r="R370">
        <v>11</v>
      </c>
      <c r="S370">
        <v>43</v>
      </c>
      <c r="T370">
        <v>18.8</v>
      </c>
      <c r="U370">
        <v>26.6</v>
      </c>
      <c r="V370">
        <v>28.6</v>
      </c>
      <c r="W370">
        <v>31.4</v>
      </c>
      <c r="X370">
        <v>19.7</v>
      </c>
      <c r="Y370">
        <v>16.100000000000001</v>
      </c>
      <c r="Z370">
        <v>21.3</v>
      </c>
      <c r="AA370">
        <v>23.9</v>
      </c>
      <c r="AB370">
        <f t="shared" si="97"/>
        <v>18.8</v>
      </c>
      <c r="AC370">
        <f t="shared" si="98"/>
        <v>26.6</v>
      </c>
      <c r="AD370">
        <f t="shared" si="99"/>
        <v>28.6</v>
      </c>
      <c r="AE370">
        <f t="shared" si="100"/>
        <v>31.4</v>
      </c>
      <c r="AF370">
        <f t="shared" si="101"/>
        <v>19.7</v>
      </c>
      <c r="AG370">
        <f t="shared" si="102"/>
        <v>16.100000000000001</v>
      </c>
      <c r="AH370">
        <f t="shared" si="103"/>
        <v>21.3</v>
      </c>
      <c r="AI370">
        <f t="shared" si="104"/>
        <v>23.9</v>
      </c>
      <c r="AJ370">
        <f t="shared" si="105"/>
        <v>372.80000000000007</v>
      </c>
    </row>
    <row r="371" spans="1:36">
      <c r="A371" s="1">
        <v>40159</v>
      </c>
      <c r="B371">
        <f t="shared" si="96"/>
        <v>53</v>
      </c>
      <c r="C371" t="str">
        <f>VLOOKUP(B371,'treatment structure'!$A$2:$I$65,9,FALSE)</f>
        <v>150N</v>
      </c>
      <c r="D371" t="str">
        <f>VLOOKUP(B371,'treatment structure'!$A$2:$I$65,7,FALSE)</f>
        <v>Sherwood</v>
      </c>
      <c r="E371" t="str">
        <f>VLOOKUP(B371,'treatment structure'!$A$2:$I$65,8,FALSE)</f>
        <v>irr</v>
      </c>
      <c r="F371" t="str">
        <f>VLOOKUP(B371,'treatment structure'!$A$2:$I$65,9,FALSE)</f>
        <v>150N</v>
      </c>
      <c r="G371">
        <f>VLOOKUP(B371,'treatment structure'!$A$2:$I$65,2,FALSE)</f>
        <v>4</v>
      </c>
      <c r="H371">
        <v>1503</v>
      </c>
      <c r="I371">
        <v>7507</v>
      </c>
      <c r="J371">
        <v>21.48</v>
      </c>
      <c r="K371">
        <v>-6.78</v>
      </c>
      <c r="L371">
        <v>533</v>
      </c>
      <c r="M371">
        <v>53</v>
      </c>
      <c r="N371">
        <v>3</v>
      </c>
      <c r="O371">
        <v>9</v>
      </c>
      <c r="P371">
        <v>12</v>
      </c>
      <c r="Q371">
        <v>12</v>
      </c>
      <c r="R371">
        <v>11</v>
      </c>
      <c r="S371">
        <v>51</v>
      </c>
      <c r="T371">
        <v>19.7</v>
      </c>
      <c r="U371">
        <v>23</v>
      </c>
      <c r="V371">
        <v>30.3</v>
      </c>
      <c r="W371">
        <v>24</v>
      </c>
      <c r="X371">
        <v>26.2</v>
      </c>
      <c r="Y371">
        <v>20.3</v>
      </c>
      <c r="Z371">
        <v>24.3</v>
      </c>
      <c r="AA371">
        <v>23</v>
      </c>
      <c r="AB371">
        <f t="shared" si="97"/>
        <v>19.7</v>
      </c>
      <c r="AC371">
        <f t="shared" si="98"/>
        <v>23</v>
      </c>
      <c r="AD371">
        <f t="shared" si="99"/>
        <v>30.3</v>
      </c>
      <c r="AE371">
        <f t="shared" si="100"/>
        <v>24</v>
      </c>
      <c r="AF371">
        <f t="shared" si="101"/>
        <v>26.2</v>
      </c>
      <c r="AG371">
        <f t="shared" si="102"/>
        <v>20.3</v>
      </c>
      <c r="AH371">
        <f t="shared" si="103"/>
        <v>24.3</v>
      </c>
      <c r="AI371">
        <f t="shared" si="104"/>
        <v>23</v>
      </c>
      <c r="AJ371">
        <f t="shared" si="105"/>
        <v>381.6</v>
      </c>
    </row>
    <row r="372" spans="1:36">
      <c r="A372" s="1">
        <v>40159</v>
      </c>
      <c r="B372">
        <f t="shared" si="96"/>
        <v>54</v>
      </c>
      <c r="C372" t="str">
        <f>VLOOKUP(B372,'treatment structure'!$A$2:$I$65,9,FALSE)</f>
        <v>nil</v>
      </c>
      <c r="D372" t="str">
        <f>VLOOKUP(B372,'treatment structure'!$A$2:$I$65,7,FALSE)</f>
        <v>Sherwood</v>
      </c>
      <c r="E372" t="str">
        <f>VLOOKUP(B372,'treatment structure'!$A$2:$I$65,8,FALSE)</f>
        <v>irr</v>
      </c>
      <c r="F372" t="str">
        <f>VLOOKUP(B372,'treatment structure'!$A$2:$I$65,9,FALSE)</f>
        <v>nil</v>
      </c>
      <c r="G372">
        <f>VLOOKUP(B372,'treatment structure'!$A$2:$I$65,2,FALSE)</f>
        <v>4</v>
      </c>
      <c r="H372">
        <v>1503</v>
      </c>
      <c r="I372">
        <v>7507</v>
      </c>
      <c r="J372">
        <v>21.48</v>
      </c>
      <c r="K372">
        <v>-6.78</v>
      </c>
      <c r="L372">
        <v>532</v>
      </c>
      <c r="M372">
        <v>54</v>
      </c>
      <c r="N372">
        <v>3</v>
      </c>
      <c r="O372">
        <v>9</v>
      </c>
      <c r="P372">
        <v>12</v>
      </c>
      <c r="Q372">
        <v>12</v>
      </c>
      <c r="R372">
        <v>11</v>
      </c>
      <c r="S372">
        <v>50</v>
      </c>
      <c r="T372">
        <v>18.7</v>
      </c>
      <c r="U372">
        <v>16.7</v>
      </c>
      <c r="V372">
        <v>24.7</v>
      </c>
      <c r="W372">
        <v>30.8</v>
      </c>
      <c r="X372">
        <v>30.5</v>
      </c>
      <c r="Y372">
        <v>23.7</v>
      </c>
      <c r="Z372">
        <v>23</v>
      </c>
      <c r="AA372">
        <v>34.5</v>
      </c>
      <c r="AB372">
        <f t="shared" si="97"/>
        <v>18.7</v>
      </c>
      <c r="AC372">
        <f t="shared" si="98"/>
        <v>16.7</v>
      </c>
      <c r="AD372">
        <f t="shared" si="99"/>
        <v>24.7</v>
      </c>
      <c r="AE372">
        <f t="shared" si="100"/>
        <v>30.8</v>
      </c>
      <c r="AF372">
        <f t="shared" si="101"/>
        <v>30.5</v>
      </c>
      <c r="AG372">
        <f t="shared" si="102"/>
        <v>23.7</v>
      </c>
      <c r="AH372">
        <f t="shared" si="103"/>
        <v>23</v>
      </c>
      <c r="AI372">
        <f t="shared" si="104"/>
        <v>34.5</v>
      </c>
      <c r="AJ372">
        <f t="shared" si="105"/>
        <v>405.2</v>
      </c>
    </row>
    <row r="373" spans="1:36">
      <c r="A373" s="1">
        <v>40159</v>
      </c>
      <c r="B373">
        <f t="shared" si="96"/>
        <v>55</v>
      </c>
      <c r="C373" t="str">
        <f>VLOOKUP(B373,'treatment structure'!$A$2:$I$65,9,FALSE)</f>
        <v>nil</v>
      </c>
      <c r="D373" t="str">
        <f>VLOOKUP(B373,'treatment structure'!$A$2:$I$65,7,FALSE)</f>
        <v>Omaka</v>
      </c>
      <c r="E373" t="str">
        <f>VLOOKUP(B373,'treatment structure'!$A$2:$I$65,8,FALSE)</f>
        <v>dry</v>
      </c>
      <c r="F373" t="str">
        <f>VLOOKUP(B373,'treatment structure'!$A$2:$I$65,9,FALSE)</f>
        <v>nil</v>
      </c>
      <c r="G373">
        <f>VLOOKUP(B373,'treatment structure'!$A$2:$I$65,2,FALSE)</f>
        <v>4</v>
      </c>
      <c r="H373">
        <v>1503</v>
      </c>
      <c r="I373">
        <v>7507</v>
      </c>
      <c r="J373">
        <v>21.48</v>
      </c>
      <c r="K373">
        <v>-6.78</v>
      </c>
      <c r="L373">
        <v>531</v>
      </c>
      <c r="M373">
        <v>55</v>
      </c>
      <c r="N373">
        <v>3</v>
      </c>
      <c r="O373">
        <v>9</v>
      </c>
      <c r="P373">
        <v>12</v>
      </c>
      <c r="Q373">
        <v>12</v>
      </c>
      <c r="R373">
        <v>12</v>
      </c>
      <c r="S373">
        <v>5</v>
      </c>
      <c r="T373">
        <v>13.2</v>
      </c>
      <c r="U373">
        <v>22.4</v>
      </c>
      <c r="V373">
        <v>31.1</v>
      </c>
      <c r="W373">
        <v>26</v>
      </c>
      <c r="X373">
        <v>26.9</v>
      </c>
      <c r="Y373">
        <v>16.8</v>
      </c>
      <c r="Z373">
        <v>16.899999999999999</v>
      </c>
      <c r="AA373">
        <v>13</v>
      </c>
      <c r="AB373">
        <f t="shared" si="97"/>
        <v>13.2</v>
      </c>
      <c r="AC373">
        <f t="shared" si="98"/>
        <v>22.4</v>
      </c>
      <c r="AD373">
        <f t="shared" si="99"/>
        <v>31.1</v>
      </c>
      <c r="AE373">
        <f t="shared" si="100"/>
        <v>26</v>
      </c>
      <c r="AF373">
        <f t="shared" si="101"/>
        <v>26.9</v>
      </c>
      <c r="AG373">
        <f t="shared" si="102"/>
        <v>16.8</v>
      </c>
      <c r="AH373">
        <f t="shared" si="103"/>
        <v>16.899999999999999</v>
      </c>
      <c r="AI373">
        <f t="shared" si="104"/>
        <v>13</v>
      </c>
      <c r="AJ373">
        <f t="shared" si="105"/>
        <v>332.6</v>
      </c>
    </row>
    <row r="374" spans="1:36">
      <c r="A374" s="1">
        <v>40159</v>
      </c>
      <c r="B374">
        <f t="shared" si="96"/>
        <v>56</v>
      </c>
      <c r="C374" t="str">
        <f>VLOOKUP(B374,'treatment structure'!$A$2:$I$65,9,FALSE)</f>
        <v>150N</v>
      </c>
      <c r="D374" t="str">
        <f>VLOOKUP(B374,'treatment structure'!$A$2:$I$65,7,FALSE)</f>
        <v>Omaka</v>
      </c>
      <c r="E374" t="str">
        <f>VLOOKUP(B374,'treatment structure'!$A$2:$I$65,8,FALSE)</f>
        <v>dry</v>
      </c>
      <c r="F374" t="str">
        <f>VLOOKUP(B374,'treatment structure'!$A$2:$I$65,9,FALSE)</f>
        <v>150N</v>
      </c>
      <c r="G374">
        <f>VLOOKUP(B374,'treatment structure'!$A$2:$I$65,2,FALSE)</f>
        <v>4</v>
      </c>
      <c r="H374">
        <v>1503</v>
      </c>
      <c r="I374">
        <v>7507</v>
      </c>
      <c r="J374">
        <v>21.48</v>
      </c>
      <c r="K374">
        <v>-6.78</v>
      </c>
      <c r="L374">
        <v>530</v>
      </c>
      <c r="M374">
        <v>56</v>
      </c>
      <c r="N374">
        <v>3</v>
      </c>
      <c r="O374">
        <v>9</v>
      </c>
      <c r="P374">
        <v>12</v>
      </c>
      <c r="Q374">
        <v>12</v>
      </c>
      <c r="R374">
        <v>12</v>
      </c>
      <c r="S374">
        <v>12</v>
      </c>
      <c r="T374">
        <v>21.2</v>
      </c>
      <c r="U374">
        <v>30.7</v>
      </c>
      <c r="V374">
        <v>29</v>
      </c>
      <c r="W374">
        <v>26.7</v>
      </c>
      <c r="X374">
        <v>20.6</v>
      </c>
      <c r="Y374">
        <v>8.9</v>
      </c>
      <c r="Z374">
        <v>14.4</v>
      </c>
      <c r="AA374">
        <v>7.1</v>
      </c>
      <c r="AB374">
        <f t="shared" si="97"/>
        <v>21.2</v>
      </c>
      <c r="AC374">
        <f t="shared" si="98"/>
        <v>30.7</v>
      </c>
      <c r="AD374">
        <f t="shared" si="99"/>
        <v>29</v>
      </c>
      <c r="AE374">
        <f t="shared" si="100"/>
        <v>26.7</v>
      </c>
      <c r="AF374">
        <f t="shared" si="101"/>
        <v>20.6</v>
      </c>
      <c r="AG374">
        <f t="shared" si="102"/>
        <v>8.9</v>
      </c>
      <c r="AH374">
        <f t="shared" si="103"/>
        <v>14.4</v>
      </c>
      <c r="AI374">
        <f t="shared" si="104"/>
        <v>7.1</v>
      </c>
      <c r="AJ374">
        <f t="shared" si="105"/>
        <v>317.20000000000005</v>
      </c>
    </row>
    <row r="375" spans="1:36">
      <c r="A375" s="1">
        <v>40159</v>
      </c>
      <c r="B375">
        <f t="shared" si="96"/>
        <v>57</v>
      </c>
      <c r="C375" t="str">
        <f>VLOOKUP(B375,'treatment structure'!$A$2:$I$65,9,FALSE)</f>
        <v>nil</v>
      </c>
      <c r="D375" t="str">
        <f>VLOOKUP(B375,'treatment structure'!$A$2:$I$65,7,FALSE)</f>
        <v>CR125</v>
      </c>
      <c r="E375" t="str">
        <f>VLOOKUP(B375,'treatment structure'!$A$2:$I$65,8,FALSE)</f>
        <v>irr</v>
      </c>
      <c r="F375" t="str">
        <f>VLOOKUP(B375,'treatment structure'!$A$2:$I$65,9,FALSE)</f>
        <v>nil</v>
      </c>
      <c r="G375">
        <f>VLOOKUP(B375,'treatment structure'!$A$2:$I$65,2,FALSE)</f>
        <v>4</v>
      </c>
      <c r="H375">
        <v>1503</v>
      </c>
      <c r="I375">
        <v>7507</v>
      </c>
      <c r="J375">
        <v>21.48</v>
      </c>
      <c r="K375">
        <v>-6.78</v>
      </c>
      <c r="L375">
        <v>529</v>
      </c>
      <c r="M375">
        <v>57</v>
      </c>
      <c r="N375">
        <v>3</v>
      </c>
      <c r="O375">
        <v>9</v>
      </c>
      <c r="P375">
        <v>12</v>
      </c>
      <c r="Q375">
        <v>12</v>
      </c>
      <c r="R375">
        <v>12</v>
      </c>
      <c r="S375">
        <v>20</v>
      </c>
      <c r="T375">
        <v>20.2</v>
      </c>
      <c r="U375">
        <v>13.9</v>
      </c>
      <c r="V375">
        <v>24</v>
      </c>
      <c r="W375">
        <v>28.8</v>
      </c>
      <c r="X375">
        <v>25.6</v>
      </c>
      <c r="Y375">
        <v>19.3</v>
      </c>
      <c r="Z375">
        <v>22.6</v>
      </c>
      <c r="AA375">
        <v>30.9</v>
      </c>
      <c r="AB375">
        <f t="shared" si="97"/>
        <v>20.2</v>
      </c>
      <c r="AC375">
        <f t="shared" si="98"/>
        <v>13.9</v>
      </c>
      <c r="AD375">
        <f t="shared" si="99"/>
        <v>24</v>
      </c>
      <c r="AE375">
        <f t="shared" si="100"/>
        <v>28.8</v>
      </c>
      <c r="AF375">
        <f t="shared" si="101"/>
        <v>25.6</v>
      </c>
      <c r="AG375">
        <f t="shared" si="102"/>
        <v>19.3</v>
      </c>
      <c r="AH375">
        <f t="shared" si="103"/>
        <v>22.6</v>
      </c>
      <c r="AI375">
        <f t="shared" si="104"/>
        <v>30.9</v>
      </c>
      <c r="AJ375">
        <f t="shared" si="105"/>
        <v>370.6</v>
      </c>
    </row>
    <row r="376" spans="1:36">
      <c r="A376" s="1">
        <v>40159</v>
      </c>
      <c r="B376">
        <f t="shared" si="96"/>
        <v>58</v>
      </c>
      <c r="C376" t="str">
        <f>VLOOKUP(B376,'treatment structure'!$A$2:$I$65,9,FALSE)</f>
        <v>150N</v>
      </c>
      <c r="D376" t="str">
        <f>VLOOKUP(B376,'treatment structure'!$A$2:$I$65,7,FALSE)</f>
        <v>CR125</v>
      </c>
      <c r="E376" t="str">
        <f>VLOOKUP(B376,'treatment structure'!$A$2:$I$65,8,FALSE)</f>
        <v>irr</v>
      </c>
      <c r="F376" t="str">
        <f>VLOOKUP(B376,'treatment structure'!$A$2:$I$65,9,FALSE)</f>
        <v>150N</v>
      </c>
      <c r="G376">
        <f>VLOOKUP(B376,'treatment structure'!$A$2:$I$65,2,FALSE)</f>
        <v>4</v>
      </c>
      <c r="H376">
        <v>1503</v>
      </c>
      <c r="I376">
        <v>7507</v>
      </c>
      <c r="J376">
        <v>21.48</v>
      </c>
      <c r="K376">
        <v>-6.78</v>
      </c>
      <c r="L376">
        <v>528</v>
      </c>
      <c r="M376">
        <v>58</v>
      </c>
      <c r="N376">
        <v>3</v>
      </c>
      <c r="O376">
        <v>9</v>
      </c>
      <c r="P376">
        <v>12</v>
      </c>
      <c r="Q376">
        <v>12</v>
      </c>
      <c r="R376">
        <v>12</v>
      </c>
      <c r="S376">
        <v>27</v>
      </c>
      <c r="T376">
        <v>21.9</v>
      </c>
      <c r="U376">
        <v>20.399999999999999</v>
      </c>
      <c r="V376">
        <v>28.6</v>
      </c>
      <c r="W376">
        <v>26.9</v>
      </c>
      <c r="X376">
        <v>30</v>
      </c>
      <c r="Y376">
        <v>22.1</v>
      </c>
      <c r="Z376">
        <v>20.6</v>
      </c>
      <c r="AA376">
        <v>30.5</v>
      </c>
      <c r="AB376">
        <f t="shared" si="97"/>
        <v>21.9</v>
      </c>
      <c r="AC376">
        <f t="shared" si="98"/>
        <v>20.399999999999999</v>
      </c>
      <c r="AD376">
        <f t="shared" si="99"/>
        <v>28.6</v>
      </c>
      <c r="AE376">
        <f t="shared" si="100"/>
        <v>26.9</v>
      </c>
      <c r="AF376">
        <f t="shared" si="101"/>
        <v>30</v>
      </c>
      <c r="AG376">
        <f t="shared" si="102"/>
        <v>22.1</v>
      </c>
      <c r="AH376">
        <f t="shared" si="103"/>
        <v>20.6</v>
      </c>
      <c r="AI376">
        <f t="shared" si="104"/>
        <v>30.5</v>
      </c>
      <c r="AJ376">
        <f t="shared" si="105"/>
        <v>402</v>
      </c>
    </row>
    <row r="377" spans="1:36">
      <c r="A377" s="1">
        <v>40159</v>
      </c>
      <c r="B377">
        <f t="shared" si="96"/>
        <v>59</v>
      </c>
      <c r="C377" t="str">
        <f>VLOOKUP(B377,'treatment structure'!$A$2:$I$65,9,FALSE)</f>
        <v>nil</v>
      </c>
      <c r="D377" t="str">
        <f>VLOOKUP(B377,'treatment structure'!$A$2:$I$65,7,FALSE)</f>
        <v>Dash</v>
      </c>
      <c r="E377" t="str">
        <f>VLOOKUP(B377,'treatment structure'!$A$2:$I$65,8,FALSE)</f>
        <v>dry</v>
      </c>
      <c r="F377" t="str">
        <f>VLOOKUP(B377,'treatment structure'!$A$2:$I$65,9,FALSE)</f>
        <v>nil</v>
      </c>
      <c r="G377">
        <f>VLOOKUP(B377,'treatment structure'!$A$2:$I$65,2,FALSE)</f>
        <v>4</v>
      </c>
      <c r="H377">
        <v>1503</v>
      </c>
      <c r="I377">
        <v>7507</v>
      </c>
      <c r="J377">
        <v>21.48</v>
      </c>
      <c r="K377">
        <v>-6.78</v>
      </c>
      <c r="L377">
        <v>527</v>
      </c>
      <c r="M377">
        <v>59</v>
      </c>
      <c r="N377">
        <v>3</v>
      </c>
      <c r="O377">
        <v>9</v>
      </c>
      <c r="P377">
        <v>12</v>
      </c>
      <c r="Q377">
        <v>12</v>
      </c>
      <c r="R377">
        <v>12</v>
      </c>
      <c r="S377">
        <v>34</v>
      </c>
      <c r="T377">
        <v>17.100000000000001</v>
      </c>
      <c r="U377">
        <v>17</v>
      </c>
      <c r="V377">
        <v>23.2</v>
      </c>
      <c r="W377">
        <v>28.8</v>
      </c>
      <c r="X377">
        <v>29.5</v>
      </c>
      <c r="Y377">
        <v>16.399999999999999</v>
      </c>
      <c r="Z377">
        <v>14.2</v>
      </c>
      <c r="AA377">
        <v>11.2</v>
      </c>
      <c r="AB377">
        <f t="shared" si="97"/>
        <v>17.100000000000001</v>
      </c>
      <c r="AC377">
        <f t="shared" si="98"/>
        <v>17</v>
      </c>
      <c r="AD377">
        <f t="shared" si="99"/>
        <v>23.2</v>
      </c>
      <c r="AE377">
        <f t="shared" si="100"/>
        <v>28.8</v>
      </c>
      <c r="AF377">
        <f t="shared" si="101"/>
        <v>29.5</v>
      </c>
      <c r="AG377">
        <f t="shared" si="102"/>
        <v>16.399999999999999</v>
      </c>
      <c r="AH377">
        <f t="shared" si="103"/>
        <v>14.2</v>
      </c>
      <c r="AI377">
        <f t="shared" si="104"/>
        <v>11.2</v>
      </c>
      <c r="AJ377">
        <f t="shared" si="105"/>
        <v>314.79999999999995</v>
      </c>
    </row>
    <row r="378" spans="1:36">
      <c r="A378" s="1">
        <v>40159</v>
      </c>
      <c r="B378">
        <f t="shared" si="96"/>
        <v>60</v>
      </c>
      <c r="C378" t="str">
        <f>VLOOKUP(B378,'treatment structure'!$A$2:$I$65,9,FALSE)</f>
        <v>150N</v>
      </c>
      <c r="D378" t="str">
        <f>VLOOKUP(B378,'treatment structure'!$A$2:$I$65,7,FALSE)</f>
        <v>Dash</v>
      </c>
      <c r="E378" t="str">
        <f>VLOOKUP(B378,'treatment structure'!$A$2:$I$65,8,FALSE)</f>
        <v>dry</v>
      </c>
      <c r="F378" t="str">
        <f>VLOOKUP(B378,'treatment structure'!$A$2:$I$65,9,FALSE)</f>
        <v>150N</v>
      </c>
      <c r="G378">
        <f>VLOOKUP(B378,'treatment structure'!$A$2:$I$65,2,FALSE)</f>
        <v>4</v>
      </c>
      <c r="H378">
        <v>1503</v>
      </c>
      <c r="I378">
        <v>7507</v>
      </c>
      <c r="J378">
        <v>21.48</v>
      </c>
      <c r="K378">
        <v>-6.78</v>
      </c>
      <c r="L378">
        <v>526</v>
      </c>
      <c r="M378">
        <v>60</v>
      </c>
      <c r="N378">
        <v>3</v>
      </c>
      <c r="O378">
        <v>9</v>
      </c>
      <c r="P378">
        <v>12</v>
      </c>
      <c r="Q378">
        <v>12</v>
      </c>
      <c r="R378">
        <v>12</v>
      </c>
      <c r="S378">
        <v>41</v>
      </c>
      <c r="T378">
        <v>15.3</v>
      </c>
      <c r="U378">
        <v>24.4</v>
      </c>
      <c r="V378">
        <v>26.9</v>
      </c>
      <c r="W378">
        <v>30.4</v>
      </c>
      <c r="X378">
        <v>14.7</v>
      </c>
      <c r="Y378">
        <v>8.8000000000000007</v>
      </c>
      <c r="Z378">
        <v>14.4</v>
      </c>
      <c r="AA378">
        <v>12.5</v>
      </c>
      <c r="AB378">
        <f t="shared" si="97"/>
        <v>15.3</v>
      </c>
      <c r="AC378">
        <f t="shared" si="98"/>
        <v>24.4</v>
      </c>
      <c r="AD378">
        <f t="shared" si="99"/>
        <v>26.9</v>
      </c>
      <c r="AE378">
        <f t="shared" si="100"/>
        <v>30.4</v>
      </c>
      <c r="AF378">
        <f t="shared" si="101"/>
        <v>14.7</v>
      </c>
      <c r="AG378">
        <f t="shared" si="102"/>
        <v>8.8000000000000007</v>
      </c>
      <c r="AH378">
        <f t="shared" si="103"/>
        <v>14.4</v>
      </c>
      <c r="AI378">
        <f t="shared" si="104"/>
        <v>12.5</v>
      </c>
      <c r="AJ378">
        <f t="shared" si="105"/>
        <v>294.8</v>
      </c>
    </row>
    <row r="379" spans="1:36">
      <c r="A379" s="1">
        <v>40159</v>
      </c>
      <c r="B379">
        <f t="shared" si="96"/>
        <v>61</v>
      </c>
      <c r="C379" t="str">
        <f>VLOOKUP(B379,'treatment structure'!$A$2:$I$65,9,FALSE)</f>
        <v>150N</v>
      </c>
      <c r="D379" t="str">
        <f>VLOOKUP(B379,'treatment structure'!$A$2:$I$65,7,FALSE)</f>
        <v>CR125</v>
      </c>
      <c r="E379" t="str">
        <f>VLOOKUP(B379,'treatment structure'!$A$2:$I$65,8,FALSE)</f>
        <v>dry</v>
      </c>
      <c r="F379" t="str">
        <f>VLOOKUP(B379,'treatment structure'!$A$2:$I$65,9,FALSE)</f>
        <v>150N</v>
      </c>
      <c r="G379">
        <f>VLOOKUP(B379,'treatment structure'!$A$2:$I$65,2,FALSE)</f>
        <v>4</v>
      </c>
      <c r="H379">
        <v>1503</v>
      </c>
      <c r="I379">
        <v>7507</v>
      </c>
      <c r="J379">
        <v>21.48</v>
      </c>
      <c r="K379">
        <v>-6.78</v>
      </c>
      <c r="L379">
        <v>525</v>
      </c>
      <c r="M379">
        <v>61</v>
      </c>
      <c r="N379">
        <v>3</v>
      </c>
      <c r="O379">
        <v>9</v>
      </c>
      <c r="P379">
        <v>12</v>
      </c>
      <c r="Q379">
        <v>12</v>
      </c>
      <c r="R379">
        <v>12</v>
      </c>
      <c r="S379">
        <v>40</v>
      </c>
      <c r="T379">
        <v>34.799999999999997</v>
      </c>
      <c r="U379">
        <v>27.1</v>
      </c>
      <c r="V379">
        <v>28.8</v>
      </c>
      <c r="W379">
        <v>22.6</v>
      </c>
      <c r="X379">
        <v>13.2</v>
      </c>
      <c r="Y379">
        <v>13.3</v>
      </c>
      <c r="Z379">
        <v>14.8</v>
      </c>
      <c r="AA379">
        <v>10.199999999999999</v>
      </c>
      <c r="AB379">
        <f t="shared" si="97"/>
        <v>34.799999999999997</v>
      </c>
      <c r="AC379">
        <f t="shared" si="98"/>
        <v>27.1</v>
      </c>
      <c r="AD379">
        <f t="shared" si="99"/>
        <v>28.8</v>
      </c>
      <c r="AE379">
        <f t="shared" si="100"/>
        <v>22.6</v>
      </c>
      <c r="AF379">
        <f t="shared" si="101"/>
        <v>13.2</v>
      </c>
      <c r="AG379">
        <f t="shared" si="102"/>
        <v>13.3</v>
      </c>
      <c r="AH379">
        <f t="shared" si="103"/>
        <v>14.8</v>
      </c>
      <c r="AI379">
        <f t="shared" si="104"/>
        <v>10.199999999999999</v>
      </c>
      <c r="AJ379">
        <f t="shared" si="105"/>
        <v>329.6</v>
      </c>
    </row>
    <row r="380" spans="1:36">
      <c r="A380" s="1">
        <v>40159</v>
      </c>
      <c r="B380">
        <f t="shared" si="96"/>
        <v>62</v>
      </c>
      <c r="C380" t="str">
        <f>VLOOKUP(B380,'treatment structure'!$A$2:$I$65,9,FALSE)</f>
        <v>nil</v>
      </c>
      <c r="D380" t="str">
        <f>VLOOKUP(B380,'treatment structure'!$A$2:$I$65,7,FALSE)</f>
        <v>CR125</v>
      </c>
      <c r="E380" t="str">
        <f>VLOOKUP(B380,'treatment structure'!$A$2:$I$65,8,FALSE)</f>
        <v>dry</v>
      </c>
      <c r="F380" t="str">
        <f>VLOOKUP(B380,'treatment structure'!$A$2:$I$65,9,FALSE)</f>
        <v>nil</v>
      </c>
      <c r="G380">
        <f>VLOOKUP(B380,'treatment structure'!$A$2:$I$65,2,FALSE)</f>
        <v>4</v>
      </c>
      <c r="H380">
        <v>1503</v>
      </c>
      <c r="I380">
        <v>7507</v>
      </c>
      <c r="J380">
        <v>21.48</v>
      </c>
      <c r="K380">
        <v>-6.78</v>
      </c>
      <c r="L380">
        <v>524</v>
      </c>
      <c r="M380">
        <v>62</v>
      </c>
      <c r="N380">
        <v>3</v>
      </c>
      <c r="O380">
        <v>9</v>
      </c>
      <c r="P380">
        <v>12</v>
      </c>
      <c r="Q380">
        <v>12</v>
      </c>
      <c r="R380">
        <v>12</v>
      </c>
      <c r="S380">
        <v>54</v>
      </c>
      <c r="T380">
        <v>12.3</v>
      </c>
      <c r="U380">
        <v>30.3</v>
      </c>
      <c r="V380">
        <v>26</v>
      </c>
      <c r="W380">
        <v>28.3</v>
      </c>
      <c r="X380">
        <v>18.7</v>
      </c>
      <c r="Y380">
        <v>12.7</v>
      </c>
      <c r="Z380">
        <v>15.1</v>
      </c>
      <c r="AA380">
        <v>11.3</v>
      </c>
      <c r="AB380">
        <f t="shared" si="97"/>
        <v>12.3</v>
      </c>
      <c r="AC380">
        <f t="shared" si="98"/>
        <v>30.3</v>
      </c>
      <c r="AD380">
        <f t="shared" si="99"/>
        <v>26</v>
      </c>
      <c r="AE380">
        <f t="shared" si="100"/>
        <v>28.3</v>
      </c>
      <c r="AF380">
        <f t="shared" si="101"/>
        <v>18.7</v>
      </c>
      <c r="AG380">
        <f t="shared" si="102"/>
        <v>12.7</v>
      </c>
      <c r="AH380">
        <f t="shared" si="103"/>
        <v>15.100000000000001</v>
      </c>
      <c r="AI380">
        <f t="shared" si="104"/>
        <v>11.3</v>
      </c>
      <c r="AJ380">
        <f t="shared" si="105"/>
        <v>309.39999999999998</v>
      </c>
    </row>
    <row r="381" spans="1:36">
      <c r="A381" s="1">
        <v>40159</v>
      </c>
      <c r="B381">
        <f t="shared" si="96"/>
        <v>63</v>
      </c>
      <c r="C381" t="str">
        <f>VLOOKUP(B381,'treatment structure'!$A$2:$I$65,9,FALSE)</f>
        <v>150N</v>
      </c>
      <c r="D381" t="str">
        <f>VLOOKUP(B381,'treatment structure'!$A$2:$I$65,7,FALSE)</f>
        <v>Omaka</v>
      </c>
      <c r="E381" t="str">
        <f>VLOOKUP(B381,'treatment structure'!$A$2:$I$65,8,FALSE)</f>
        <v>irr</v>
      </c>
      <c r="F381" t="str">
        <f>VLOOKUP(B381,'treatment structure'!$A$2:$I$65,9,FALSE)</f>
        <v>150N</v>
      </c>
      <c r="G381">
        <f>VLOOKUP(B381,'treatment structure'!$A$2:$I$65,2,FALSE)</f>
        <v>4</v>
      </c>
      <c r="H381">
        <v>1503</v>
      </c>
      <c r="I381">
        <v>7507</v>
      </c>
      <c r="J381">
        <v>21.48</v>
      </c>
      <c r="K381">
        <v>-6.78</v>
      </c>
      <c r="L381">
        <v>523</v>
      </c>
      <c r="M381">
        <v>63</v>
      </c>
      <c r="N381">
        <v>3</v>
      </c>
      <c r="O381">
        <v>9</v>
      </c>
      <c r="P381">
        <v>12</v>
      </c>
      <c r="Q381">
        <v>12</v>
      </c>
      <c r="R381">
        <v>13</v>
      </c>
      <c r="S381">
        <v>1</v>
      </c>
      <c r="T381">
        <v>29</v>
      </c>
      <c r="U381">
        <v>26.5</v>
      </c>
      <c r="V381">
        <v>29.2</v>
      </c>
      <c r="W381">
        <v>29.7</v>
      </c>
      <c r="X381">
        <v>16.399999999999999</v>
      </c>
      <c r="Y381">
        <v>17.100000000000001</v>
      </c>
      <c r="Z381">
        <v>22.7</v>
      </c>
      <c r="AA381">
        <v>30.5</v>
      </c>
      <c r="AB381">
        <f t="shared" si="97"/>
        <v>29</v>
      </c>
      <c r="AC381">
        <f t="shared" si="98"/>
        <v>26.5</v>
      </c>
      <c r="AD381">
        <f t="shared" si="99"/>
        <v>29.2</v>
      </c>
      <c r="AE381">
        <f t="shared" si="100"/>
        <v>29.7</v>
      </c>
      <c r="AF381">
        <f t="shared" si="101"/>
        <v>16.399999999999999</v>
      </c>
      <c r="AG381">
        <f t="shared" si="102"/>
        <v>17.100000000000001</v>
      </c>
      <c r="AH381">
        <f t="shared" si="103"/>
        <v>22.7</v>
      </c>
      <c r="AI381">
        <f t="shared" si="104"/>
        <v>30.5</v>
      </c>
      <c r="AJ381">
        <f t="shared" si="105"/>
        <v>402.2</v>
      </c>
    </row>
    <row r="382" spans="1:36">
      <c r="A382" s="1">
        <v>40159</v>
      </c>
      <c r="B382">
        <f t="shared" si="96"/>
        <v>64</v>
      </c>
      <c r="C382" t="str">
        <f>VLOOKUP(B382,'treatment structure'!$A$2:$I$65,9,FALSE)</f>
        <v>nil</v>
      </c>
      <c r="D382" t="str">
        <f>VLOOKUP(B382,'treatment structure'!$A$2:$I$65,7,FALSE)</f>
        <v>Omaka</v>
      </c>
      <c r="E382" t="str">
        <f>VLOOKUP(B382,'treatment structure'!$A$2:$I$65,8,FALSE)</f>
        <v>irr</v>
      </c>
      <c r="F382" t="str">
        <f>VLOOKUP(B382,'treatment structure'!$A$2:$I$65,9,FALSE)</f>
        <v>nil</v>
      </c>
      <c r="G382">
        <f>VLOOKUP(B382,'treatment structure'!$A$2:$I$65,2,FALSE)</f>
        <v>4</v>
      </c>
      <c r="H382">
        <v>1503</v>
      </c>
      <c r="I382">
        <v>7507</v>
      </c>
      <c r="J382">
        <v>21.48</v>
      </c>
      <c r="K382">
        <v>-6.78</v>
      </c>
      <c r="L382">
        <v>522</v>
      </c>
      <c r="M382">
        <v>64</v>
      </c>
      <c r="N382">
        <v>3</v>
      </c>
      <c r="O382">
        <v>9</v>
      </c>
      <c r="P382">
        <v>12</v>
      </c>
      <c r="Q382">
        <v>12</v>
      </c>
      <c r="R382">
        <v>13</v>
      </c>
      <c r="S382">
        <v>0</v>
      </c>
      <c r="T382">
        <v>21.7</v>
      </c>
      <c r="U382">
        <v>23.8</v>
      </c>
      <c r="V382">
        <v>30.3</v>
      </c>
      <c r="W382">
        <v>32.6</v>
      </c>
      <c r="X382">
        <v>24.5</v>
      </c>
      <c r="Y382">
        <v>15.4</v>
      </c>
      <c r="Z382">
        <v>23.8</v>
      </c>
      <c r="AA382">
        <v>20.100000000000001</v>
      </c>
      <c r="AB382">
        <f t="shared" si="97"/>
        <v>21.7</v>
      </c>
      <c r="AC382">
        <f t="shared" si="98"/>
        <v>23.8</v>
      </c>
      <c r="AD382">
        <f t="shared" si="99"/>
        <v>30.3</v>
      </c>
      <c r="AE382">
        <f t="shared" si="100"/>
        <v>32.6</v>
      </c>
      <c r="AF382">
        <f t="shared" si="101"/>
        <v>24.5</v>
      </c>
      <c r="AG382">
        <f t="shared" si="102"/>
        <v>15.400000000000002</v>
      </c>
      <c r="AH382">
        <f t="shared" si="103"/>
        <v>23.8</v>
      </c>
      <c r="AI382">
        <f t="shared" si="104"/>
        <v>20.100000000000001</v>
      </c>
      <c r="AJ382">
        <f t="shared" si="105"/>
        <v>384.40000000000003</v>
      </c>
    </row>
    <row r="383" spans="1:36">
      <c r="A383" s="1">
        <v>40165</v>
      </c>
      <c r="B383">
        <f t="shared" ref="B383" si="106">M383</f>
        <v>1</v>
      </c>
      <c r="C383" t="str">
        <f>VLOOKUP(B383,'treatment structure'!$A$2:$I$65,9,FALSE)</f>
        <v>150N</v>
      </c>
      <c r="D383" t="str">
        <f>VLOOKUP(B383,'treatment structure'!$A$2:$I$65,7,FALSE)</f>
        <v>Sherwood</v>
      </c>
      <c r="E383" t="str">
        <f>VLOOKUP(B383,'treatment structure'!$A$2:$I$65,8,FALSE)</f>
        <v>dry</v>
      </c>
      <c r="F383" t="str">
        <f>VLOOKUP(B383,'treatment structure'!$A$2:$I$65,9,FALSE)</f>
        <v>150N</v>
      </c>
      <c r="G383">
        <f>VLOOKUP(B383,'treatment structure'!$A$2:$I$65,2,FALSE)</f>
        <v>1</v>
      </c>
      <c r="H383">
        <v>1503</v>
      </c>
      <c r="I383">
        <v>7525</v>
      </c>
      <c r="J383">
        <v>21.48</v>
      </c>
      <c r="K383">
        <v>-6.78</v>
      </c>
      <c r="L383">
        <v>585</v>
      </c>
      <c r="M383">
        <v>1</v>
      </c>
      <c r="N383">
        <v>3</v>
      </c>
      <c r="O383">
        <v>9</v>
      </c>
      <c r="P383">
        <v>12</v>
      </c>
      <c r="Q383">
        <v>18</v>
      </c>
      <c r="R383">
        <v>6</v>
      </c>
      <c r="S383">
        <v>7</v>
      </c>
      <c r="T383">
        <v>24.5</v>
      </c>
      <c r="U383">
        <v>26.7</v>
      </c>
      <c r="V383">
        <v>27.3</v>
      </c>
      <c r="W383">
        <v>15.4</v>
      </c>
      <c r="X383">
        <v>14.4</v>
      </c>
      <c r="Y383">
        <v>17.2</v>
      </c>
      <c r="Z383">
        <v>16.600000000000001</v>
      </c>
      <c r="AA383">
        <v>11.4</v>
      </c>
      <c r="AB383">
        <f t="shared" ref="AB383:AB446" si="107">T383-6.78-$K383</f>
        <v>24.5</v>
      </c>
      <c r="AC383">
        <f t="shared" ref="AC383:AC446" si="108">U383-6.78-$K383</f>
        <v>26.7</v>
      </c>
      <c r="AD383">
        <f t="shared" ref="AD383:AD446" si="109">V383-6.78-$K383</f>
        <v>27.3</v>
      </c>
      <c r="AE383">
        <f t="shared" ref="AE383:AE446" si="110">W383-6.78-$K383</f>
        <v>15.400000000000002</v>
      </c>
      <c r="AF383">
        <f t="shared" ref="AF383:AF446" si="111">X383-6.78-$K383</f>
        <v>14.4</v>
      </c>
      <c r="AG383">
        <f t="shared" ref="AG383:AG446" si="112">Y383-6.78-$K383</f>
        <v>17.2</v>
      </c>
      <c r="AH383">
        <f t="shared" ref="AH383:AH446" si="113">Z383-6.78-$K383</f>
        <v>16.600000000000001</v>
      </c>
      <c r="AI383">
        <f t="shared" ref="AI383:AI446" si="114">AA383</f>
        <v>11.4</v>
      </c>
      <c r="AJ383">
        <f t="shared" ref="AJ383:AJ446" si="115">IF(AI383="","",SUM(AB383:AI383)*2)</f>
        <v>307.00000000000006</v>
      </c>
    </row>
    <row r="384" spans="1:36">
      <c r="A384" s="1">
        <v>40165</v>
      </c>
      <c r="B384">
        <f t="shared" ref="B384:B446" si="116">M384</f>
        <v>2</v>
      </c>
      <c r="C384" t="str">
        <f>VLOOKUP(B384,'treatment structure'!$A$2:$I$65,9,FALSE)</f>
        <v>nil</v>
      </c>
      <c r="D384" t="str">
        <f>VLOOKUP(B384,'treatment structure'!$A$2:$I$65,7,FALSE)</f>
        <v>Sherwood</v>
      </c>
      <c r="E384" t="str">
        <f>VLOOKUP(B384,'treatment structure'!$A$2:$I$65,8,FALSE)</f>
        <v>dry</v>
      </c>
      <c r="F384" t="str">
        <f>VLOOKUP(B384,'treatment structure'!$A$2:$I$65,9,FALSE)</f>
        <v>nil</v>
      </c>
      <c r="G384">
        <f>VLOOKUP(B384,'treatment structure'!$A$2:$I$65,2,FALSE)</f>
        <v>1</v>
      </c>
      <c r="H384">
        <v>1503</v>
      </c>
      <c r="I384">
        <v>7525</v>
      </c>
      <c r="J384">
        <v>21.48</v>
      </c>
      <c r="K384">
        <v>-6.78</v>
      </c>
      <c r="L384">
        <v>584</v>
      </c>
      <c r="M384">
        <v>2</v>
      </c>
      <c r="N384">
        <v>3</v>
      </c>
      <c r="O384">
        <v>9</v>
      </c>
      <c r="P384">
        <v>12</v>
      </c>
      <c r="Q384">
        <v>18</v>
      </c>
      <c r="R384">
        <v>6</v>
      </c>
      <c r="S384">
        <v>13</v>
      </c>
      <c r="T384">
        <v>32.5</v>
      </c>
      <c r="U384">
        <v>32.299999999999997</v>
      </c>
      <c r="V384">
        <v>30.1</v>
      </c>
      <c r="W384">
        <v>26.9</v>
      </c>
      <c r="X384">
        <v>21</v>
      </c>
      <c r="Y384">
        <v>15.2</v>
      </c>
      <c r="Z384">
        <v>15.9</v>
      </c>
      <c r="AA384">
        <v>10.4</v>
      </c>
      <c r="AB384">
        <f t="shared" si="107"/>
        <v>32.5</v>
      </c>
      <c r="AC384">
        <f t="shared" si="108"/>
        <v>32.299999999999997</v>
      </c>
      <c r="AD384">
        <f t="shared" si="109"/>
        <v>30.1</v>
      </c>
      <c r="AE384">
        <f t="shared" si="110"/>
        <v>26.9</v>
      </c>
      <c r="AF384">
        <f t="shared" si="111"/>
        <v>21</v>
      </c>
      <c r="AG384">
        <f t="shared" si="112"/>
        <v>15.2</v>
      </c>
      <c r="AH384">
        <f t="shared" si="113"/>
        <v>15.900000000000002</v>
      </c>
      <c r="AI384">
        <f t="shared" si="114"/>
        <v>10.4</v>
      </c>
      <c r="AJ384">
        <f t="shared" si="115"/>
        <v>368.6</v>
      </c>
    </row>
    <row r="385" spans="1:36">
      <c r="A385" s="1">
        <v>40165</v>
      </c>
      <c r="B385">
        <f t="shared" si="116"/>
        <v>3</v>
      </c>
      <c r="C385" t="str">
        <f>VLOOKUP(B385,'treatment structure'!$A$2:$I$65,9,FALSE)</f>
        <v>nil</v>
      </c>
      <c r="D385" t="str">
        <f>VLOOKUP(B385,'treatment structure'!$A$2:$I$65,7,FALSE)</f>
        <v>Sherwood</v>
      </c>
      <c r="E385" t="str">
        <f>VLOOKUP(B385,'treatment structure'!$A$2:$I$65,8,FALSE)</f>
        <v>irr</v>
      </c>
      <c r="F385" t="str">
        <f>VLOOKUP(B385,'treatment structure'!$A$2:$I$65,9,FALSE)</f>
        <v>nil</v>
      </c>
      <c r="G385">
        <f>VLOOKUP(B385,'treatment structure'!$A$2:$I$65,2,FALSE)</f>
        <v>1</v>
      </c>
      <c r="H385">
        <v>1503</v>
      </c>
      <c r="I385">
        <v>7525</v>
      </c>
      <c r="J385">
        <v>21.48</v>
      </c>
      <c r="K385">
        <v>-6.78</v>
      </c>
      <c r="L385">
        <v>583</v>
      </c>
      <c r="M385">
        <v>3</v>
      </c>
      <c r="N385">
        <v>3</v>
      </c>
      <c r="O385">
        <v>9</v>
      </c>
      <c r="P385">
        <v>12</v>
      </c>
      <c r="Q385">
        <v>18</v>
      </c>
      <c r="R385">
        <v>6</v>
      </c>
      <c r="S385">
        <v>10</v>
      </c>
      <c r="T385">
        <v>17.8</v>
      </c>
      <c r="U385">
        <v>18.100000000000001</v>
      </c>
      <c r="V385">
        <v>12.5</v>
      </c>
      <c r="W385">
        <v>14.5</v>
      </c>
      <c r="X385">
        <v>20.2</v>
      </c>
      <c r="Y385">
        <v>26.1</v>
      </c>
      <c r="Z385">
        <v>23.6</v>
      </c>
      <c r="AA385">
        <v>27.7</v>
      </c>
      <c r="AB385">
        <f t="shared" si="107"/>
        <v>17.8</v>
      </c>
      <c r="AC385">
        <f t="shared" si="108"/>
        <v>18.100000000000001</v>
      </c>
      <c r="AD385">
        <f t="shared" si="109"/>
        <v>12.5</v>
      </c>
      <c r="AE385">
        <f t="shared" si="110"/>
        <v>14.5</v>
      </c>
      <c r="AF385">
        <f t="shared" si="111"/>
        <v>20.2</v>
      </c>
      <c r="AG385">
        <f t="shared" si="112"/>
        <v>26.1</v>
      </c>
      <c r="AH385">
        <f t="shared" si="113"/>
        <v>23.6</v>
      </c>
      <c r="AI385">
        <f t="shared" si="114"/>
        <v>27.7</v>
      </c>
      <c r="AJ385">
        <f t="shared" si="115"/>
        <v>321</v>
      </c>
    </row>
    <row r="386" spans="1:36">
      <c r="A386" s="1">
        <v>40165</v>
      </c>
      <c r="B386">
        <f t="shared" si="116"/>
        <v>4</v>
      </c>
      <c r="C386" t="str">
        <f>VLOOKUP(B386,'treatment structure'!$A$2:$I$65,9,FALSE)</f>
        <v>150N</v>
      </c>
      <c r="D386" t="str">
        <f>VLOOKUP(B386,'treatment structure'!$A$2:$I$65,7,FALSE)</f>
        <v>Sherwood</v>
      </c>
      <c r="E386" t="str">
        <f>VLOOKUP(B386,'treatment structure'!$A$2:$I$65,8,FALSE)</f>
        <v>irr</v>
      </c>
      <c r="F386" t="str">
        <f>VLOOKUP(B386,'treatment structure'!$A$2:$I$65,9,FALSE)</f>
        <v>150N</v>
      </c>
      <c r="G386">
        <f>VLOOKUP(B386,'treatment structure'!$A$2:$I$65,2,FALSE)</f>
        <v>1</v>
      </c>
      <c r="H386">
        <v>1503</v>
      </c>
      <c r="I386">
        <v>7525</v>
      </c>
      <c r="J386">
        <v>21.48</v>
      </c>
      <c r="K386">
        <v>-6.78</v>
      </c>
      <c r="L386">
        <v>582</v>
      </c>
      <c r="M386">
        <v>4</v>
      </c>
      <c r="N386">
        <v>3</v>
      </c>
      <c r="O386">
        <v>9</v>
      </c>
      <c r="P386">
        <v>12</v>
      </c>
      <c r="Q386">
        <v>18</v>
      </c>
      <c r="R386">
        <v>6</v>
      </c>
      <c r="S386">
        <v>24</v>
      </c>
      <c r="T386">
        <v>13</v>
      </c>
      <c r="U386">
        <v>9.5</v>
      </c>
      <c r="V386">
        <v>22</v>
      </c>
      <c r="W386">
        <v>21.7</v>
      </c>
      <c r="X386">
        <v>24</v>
      </c>
      <c r="Y386">
        <v>16.7</v>
      </c>
      <c r="Z386">
        <v>20.3</v>
      </c>
      <c r="AA386">
        <v>23.2</v>
      </c>
      <c r="AB386">
        <f t="shared" si="107"/>
        <v>13</v>
      </c>
      <c r="AC386">
        <f t="shared" si="108"/>
        <v>9.5</v>
      </c>
      <c r="AD386">
        <f t="shared" si="109"/>
        <v>22</v>
      </c>
      <c r="AE386">
        <f t="shared" si="110"/>
        <v>21.7</v>
      </c>
      <c r="AF386">
        <f t="shared" si="111"/>
        <v>24</v>
      </c>
      <c r="AG386">
        <f t="shared" si="112"/>
        <v>16.7</v>
      </c>
      <c r="AH386">
        <f t="shared" si="113"/>
        <v>20.3</v>
      </c>
      <c r="AI386">
        <f t="shared" si="114"/>
        <v>23.2</v>
      </c>
      <c r="AJ386">
        <f t="shared" si="115"/>
        <v>300.8</v>
      </c>
    </row>
    <row r="387" spans="1:36">
      <c r="A387" s="1">
        <v>40165</v>
      </c>
      <c r="B387">
        <f t="shared" si="116"/>
        <v>5</v>
      </c>
      <c r="C387" t="str">
        <f>VLOOKUP(B387,'treatment structure'!$A$2:$I$65,9,FALSE)</f>
        <v>nil</v>
      </c>
      <c r="D387" t="str">
        <f>VLOOKUP(B387,'treatment structure'!$A$2:$I$65,7,FALSE)</f>
        <v>Dash</v>
      </c>
      <c r="E387" t="str">
        <f>VLOOKUP(B387,'treatment structure'!$A$2:$I$65,8,FALSE)</f>
        <v>dry</v>
      </c>
      <c r="F387" t="str">
        <f>VLOOKUP(B387,'treatment structure'!$A$2:$I$65,9,FALSE)</f>
        <v>nil</v>
      </c>
      <c r="G387">
        <f>VLOOKUP(B387,'treatment structure'!$A$2:$I$65,2,FALSE)</f>
        <v>1</v>
      </c>
      <c r="H387">
        <v>1503</v>
      </c>
      <c r="I387">
        <v>7525</v>
      </c>
      <c r="J387">
        <v>21.48</v>
      </c>
      <c r="K387">
        <v>-6.78</v>
      </c>
      <c r="L387">
        <v>581</v>
      </c>
      <c r="M387">
        <v>5</v>
      </c>
      <c r="N387">
        <v>3</v>
      </c>
      <c r="O387">
        <v>9</v>
      </c>
      <c r="P387">
        <v>12</v>
      </c>
      <c r="Q387">
        <v>18</v>
      </c>
      <c r="R387">
        <v>6</v>
      </c>
      <c r="S387">
        <v>21</v>
      </c>
      <c r="T387">
        <v>16.7</v>
      </c>
      <c r="U387">
        <v>10.8</v>
      </c>
      <c r="V387">
        <v>25.4</v>
      </c>
      <c r="W387">
        <v>23.7</v>
      </c>
      <c r="X387">
        <v>17.3</v>
      </c>
      <c r="Y387">
        <v>21.8</v>
      </c>
      <c r="Z387">
        <v>15.7</v>
      </c>
      <c r="AA387">
        <v>13.4</v>
      </c>
      <c r="AB387">
        <f t="shared" si="107"/>
        <v>16.7</v>
      </c>
      <c r="AC387">
        <f t="shared" si="108"/>
        <v>10.8</v>
      </c>
      <c r="AD387">
        <f t="shared" si="109"/>
        <v>25.4</v>
      </c>
      <c r="AE387">
        <f t="shared" si="110"/>
        <v>23.7</v>
      </c>
      <c r="AF387">
        <f t="shared" si="111"/>
        <v>17.3</v>
      </c>
      <c r="AG387">
        <f t="shared" si="112"/>
        <v>21.8</v>
      </c>
      <c r="AH387">
        <f t="shared" si="113"/>
        <v>15.7</v>
      </c>
      <c r="AI387">
        <f t="shared" si="114"/>
        <v>13.4</v>
      </c>
      <c r="AJ387">
        <f t="shared" si="115"/>
        <v>289.59999999999997</v>
      </c>
    </row>
    <row r="388" spans="1:36">
      <c r="A388" s="1">
        <v>40165</v>
      </c>
      <c r="B388">
        <f t="shared" si="116"/>
        <v>6</v>
      </c>
      <c r="C388" t="str">
        <f>VLOOKUP(B388,'treatment structure'!$A$2:$I$65,9,FALSE)</f>
        <v>150N</v>
      </c>
      <c r="D388" t="str">
        <f>VLOOKUP(B388,'treatment structure'!$A$2:$I$65,7,FALSE)</f>
        <v>Dash</v>
      </c>
      <c r="E388" t="str">
        <f>VLOOKUP(B388,'treatment structure'!$A$2:$I$65,8,FALSE)</f>
        <v>dry</v>
      </c>
      <c r="F388" t="str">
        <f>VLOOKUP(B388,'treatment structure'!$A$2:$I$65,9,FALSE)</f>
        <v>150N</v>
      </c>
      <c r="G388">
        <f>VLOOKUP(B388,'treatment structure'!$A$2:$I$65,2,FALSE)</f>
        <v>1</v>
      </c>
      <c r="H388">
        <v>1503</v>
      </c>
      <c r="I388">
        <v>7525</v>
      </c>
      <c r="J388">
        <v>21.48</v>
      </c>
      <c r="K388">
        <v>-6.78</v>
      </c>
      <c r="L388">
        <v>580</v>
      </c>
      <c r="M388">
        <v>6</v>
      </c>
      <c r="N388">
        <v>3</v>
      </c>
      <c r="O388">
        <v>9</v>
      </c>
      <c r="P388">
        <v>12</v>
      </c>
      <c r="Q388">
        <v>18</v>
      </c>
      <c r="R388">
        <v>6</v>
      </c>
      <c r="S388">
        <v>35</v>
      </c>
      <c r="T388">
        <v>15.3</v>
      </c>
      <c r="U388">
        <v>33.799999999999997</v>
      </c>
      <c r="V388">
        <v>28.8</v>
      </c>
      <c r="W388">
        <v>26.6</v>
      </c>
      <c r="X388">
        <v>26.6</v>
      </c>
      <c r="Y388">
        <v>10.3</v>
      </c>
      <c r="Z388">
        <v>13.5</v>
      </c>
      <c r="AA388">
        <v>8.9</v>
      </c>
      <c r="AB388">
        <f t="shared" si="107"/>
        <v>15.3</v>
      </c>
      <c r="AC388">
        <f t="shared" si="108"/>
        <v>33.799999999999997</v>
      </c>
      <c r="AD388">
        <f t="shared" si="109"/>
        <v>28.8</v>
      </c>
      <c r="AE388">
        <f t="shared" si="110"/>
        <v>26.6</v>
      </c>
      <c r="AF388">
        <f t="shared" si="111"/>
        <v>26.6</v>
      </c>
      <c r="AG388">
        <f t="shared" si="112"/>
        <v>10.3</v>
      </c>
      <c r="AH388">
        <f t="shared" si="113"/>
        <v>13.5</v>
      </c>
      <c r="AI388">
        <f t="shared" si="114"/>
        <v>8.9</v>
      </c>
      <c r="AJ388">
        <f t="shared" si="115"/>
        <v>327.60000000000002</v>
      </c>
    </row>
    <row r="389" spans="1:36">
      <c r="A389" s="1">
        <v>40165</v>
      </c>
      <c r="B389">
        <f t="shared" si="116"/>
        <v>7</v>
      </c>
      <c r="C389" t="str">
        <f>VLOOKUP(B389,'treatment structure'!$A$2:$I$65,9,FALSE)</f>
        <v>150N</v>
      </c>
      <c r="D389" t="str">
        <f>VLOOKUP(B389,'treatment structure'!$A$2:$I$65,7,FALSE)</f>
        <v>Dash</v>
      </c>
      <c r="E389" t="str">
        <f>VLOOKUP(B389,'treatment structure'!$A$2:$I$65,8,FALSE)</f>
        <v>irr</v>
      </c>
      <c r="F389" t="str">
        <f>VLOOKUP(B389,'treatment structure'!$A$2:$I$65,9,FALSE)</f>
        <v>150N</v>
      </c>
      <c r="G389">
        <f>VLOOKUP(B389,'treatment structure'!$A$2:$I$65,2,FALSE)</f>
        <v>1</v>
      </c>
      <c r="H389">
        <v>1503</v>
      </c>
      <c r="I389">
        <v>7525</v>
      </c>
      <c r="J389">
        <v>21.48</v>
      </c>
      <c r="K389">
        <v>-6.78</v>
      </c>
      <c r="L389">
        <v>579</v>
      </c>
      <c r="M389">
        <v>7</v>
      </c>
      <c r="N389">
        <v>3</v>
      </c>
      <c r="O389">
        <v>9</v>
      </c>
      <c r="P389">
        <v>12</v>
      </c>
      <c r="Q389">
        <v>18</v>
      </c>
      <c r="R389">
        <v>6</v>
      </c>
      <c r="S389">
        <v>41</v>
      </c>
      <c r="T389">
        <v>24.9</v>
      </c>
      <c r="U389">
        <v>29.3</v>
      </c>
      <c r="V389">
        <v>32.1</v>
      </c>
      <c r="W389">
        <v>33.799999999999997</v>
      </c>
      <c r="X389">
        <v>27.6</v>
      </c>
      <c r="Y389">
        <v>27.9</v>
      </c>
      <c r="Z389">
        <v>21</v>
      </c>
      <c r="AA389">
        <v>18.899999999999999</v>
      </c>
      <c r="AB389">
        <f t="shared" si="107"/>
        <v>24.9</v>
      </c>
      <c r="AC389">
        <f t="shared" si="108"/>
        <v>29.3</v>
      </c>
      <c r="AD389">
        <f t="shared" si="109"/>
        <v>32.1</v>
      </c>
      <c r="AE389">
        <f t="shared" si="110"/>
        <v>33.799999999999997</v>
      </c>
      <c r="AF389">
        <f t="shared" si="111"/>
        <v>27.6</v>
      </c>
      <c r="AG389">
        <f t="shared" si="112"/>
        <v>27.9</v>
      </c>
      <c r="AH389">
        <f t="shared" si="113"/>
        <v>21</v>
      </c>
      <c r="AI389">
        <f t="shared" si="114"/>
        <v>18.899999999999999</v>
      </c>
      <c r="AJ389">
        <f t="shared" si="115"/>
        <v>431.00000000000006</v>
      </c>
    </row>
    <row r="390" spans="1:36">
      <c r="A390" s="1">
        <v>40165</v>
      </c>
      <c r="B390">
        <f t="shared" si="116"/>
        <v>8</v>
      </c>
      <c r="C390" t="str">
        <f>VLOOKUP(B390,'treatment structure'!$A$2:$I$65,9,FALSE)</f>
        <v>nil</v>
      </c>
      <c r="D390" t="str">
        <f>VLOOKUP(B390,'treatment structure'!$A$2:$I$65,7,FALSE)</f>
        <v>Dash</v>
      </c>
      <c r="E390" t="str">
        <f>VLOOKUP(B390,'treatment structure'!$A$2:$I$65,8,FALSE)</f>
        <v>irr</v>
      </c>
      <c r="F390" t="str">
        <f>VLOOKUP(B390,'treatment structure'!$A$2:$I$65,9,FALSE)</f>
        <v>nil</v>
      </c>
      <c r="G390">
        <f>VLOOKUP(B390,'treatment structure'!$A$2:$I$65,2,FALSE)</f>
        <v>1</v>
      </c>
      <c r="H390">
        <v>1503</v>
      </c>
      <c r="I390">
        <v>7525</v>
      </c>
      <c r="J390">
        <v>21.48</v>
      </c>
      <c r="K390">
        <v>-6.78</v>
      </c>
      <c r="L390">
        <v>578</v>
      </c>
      <c r="M390">
        <v>8</v>
      </c>
      <c r="N390">
        <v>3</v>
      </c>
      <c r="O390">
        <v>9</v>
      </c>
      <c r="P390">
        <v>12</v>
      </c>
      <c r="Q390">
        <v>18</v>
      </c>
      <c r="R390">
        <v>6</v>
      </c>
      <c r="S390">
        <v>47</v>
      </c>
      <c r="T390">
        <v>21.6</v>
      </c>
      <c r="U390">
        <v>23</v>
      </c>
      <c r="V390">
        <v>28.6</v>
      </c>
      <c r="W390">
        <v>30.6</v>
      </c>
      <c r="X390">
        <v>27.2</v>
      </c>
      <c r="Y390">
        <v>27.9</v>
      </c>
      <c r="Z390">
        <v>25</v>
      </c>
      <c r="AA390">
        <v>26</v>
      </c>
      <c r="AB390">
        <f t="shared" si="107"/>
        <v>21.6</v>
      </c>
      <c r="AC390">
        <f t="shared" si="108"/>
        <v>23</v>
      </c>
      <c r="AD390">
        <f t="shared" si="109"/>
        <v>28.6</v>
      </c>
      <c r="AE390">
        <f t="shared" si="110"/>
        <v>30.6</v>
      </c>
      <c r="AF390">
        <f t="shared" si="111"/>
        <v>27.2</v>
      </c>
      <c r="AG390">
        <f t="shared" si="112"/>
        <v>27.9</v>
      </c>
      <c r="AH390">
        <f t="shared" si="113"/>
        <v>25</v>
      </c>
      <c r="AI390">
        <f t="shared" si="114"/>
        <v>26</v>
      </c>
      <c r="AJ390">
        <f t="shared" si="115"/>
        <v>419.8</v>
      </c>
    </row>
    <row r="391" spans="1:36">
      <c r="A391" s="1">
        <v>40165</v>
      </c>
      <c r="B391">
        <f t="shared" si="116"/>
        <v>9</v>
      </c>
      <c r="C391" t="str">
        <f>VLOOKUP(B391,'treatment structure'!$A$2:$I$65,9,FALSE)</f>
        <v>150N</v>
      </c>
      <c r="D391" t="str">
        <f>VLOOKUP(B391,'treatment structure'!$A$2:$I$65,7,FALSE)</f>
        <v>Omaka</v>
      </c>
      <c r="E391" t="str">
        <f>VLOOKUP(B391,'treatment structure'!$A$2:$I$65,8,FALSE)</f>
        <v>dry</v>
      </c>
      <c r="F391" t="str">
        <f>VLOOKUP(B391,'treatment structure'!$A$2:$I$65,9,FALSE)</f>
        <v>150N</v>
      </c>
      <c r="G391">
        <f>VLOOKUP(B391,'treatment structure'!$A$2:$I$65,2,FALSE)</f>
        <v>1</v>
      </c>
      <c r="H391">
        <v>1503</v>
      </c>
      <c r="I391">
        <v>7525</v>
      </c>
      <c r="J391">
        <v>21.48</v>
      </c>
      <c r="K391">
        <v>-6.78</v>
      </c>
      <c r="L391">
        <v>577</v>
      </c>
      <c r="M391">
        <v>9</v>
      </c>
      <c r="N391">
        <v>3</v>
      </c>
      <c r="O391">
        <v>9</v>
      </c>
      <c r="P391">
        <v>12</v>
      </c>
      <c r="Q391">
        <v>18</v>
      </c>
      <c r="R391">
        <v>6</v>
      </c>
      <c r="S391">
        <v>55</v>
      </c>
      <c r="T391">
        <v>23.7</v>
      </c>
      <c r="U391">
        <v>18.8</v>
      </c>
      <c r="V391">
        <v>19.600000000000001</v>
      </c>
      <c r="W391">
        <v>25.5</v>
      </c>
      <c r="X391">
        <v>24.5</v>
      </c>
      <c r="Y391">
        <v>17.100000000000001</v>
      </c>
      <c r="Z391">
        <v>13.6</v>
      </c>
      <c r="AA391">
        <v>11.5</v>
      </c>
      <c r="AB391">
        <f t="shared" si="107"/>
        <v>23.7</v>
      </c>
      <c r="AC391">
        <f t="shared" si="108"/>
        <v>18.8</v>
      </c>
      <c r="AD391">
        <f t="shared" si="109"/>
        <v>19.600000000000001</v>
      </c>
      <c r="AE391">
        <f t="shared" si="110"/>
        <v>25.5</v>
      </c>
      <c r="AF391">
        <f t="shared" si="111"/>
        <v>24.5</v>
      </c>
      <c r="AG391">
        <f t="shared" si="112"/>
        <v>17.100000000000001</v>
      </c>
      <c r="AH391">
        <f t="shared" si="113"/>
        <v>13.6</v>
      </c>
      <c r="AI391">
        <f t="shared" si="114"/>
        <v>11.5</v>
      </c>
      <c r="AJ391">
        <f t="shared" si="115"/>
        <v>308.59999999999997</v>
      </c>
    </row>
    <row r="392" spans="1:36">
      <c r="A392" s="1">
        <v>40165</v>
      </c>
      <c r="B392">
        <f t="shared" si="116"/>
        <v>10</v>
      </c>
      <c r="C392" t="str">
        <f>VLOOKUP(B392,'treatment structure'!$A$2:$I$65,9,FALSE)</f>
        <v>nil</v>
      </c>
      <c r="D392" t="str">
        <f>VLOOKUP(B392,'treatment structure'!$A$2:$I$65,7,FALSE)</f>
        <v>Omaka</v>
      </c>
      <c r="E392" t="str">
        <f>VLOOKUP(B392,'treatment structure'!$A$2:$I$65,8,FALSE)</f>
        <v>dry</v>
      </c>
      <c r="F392" t="str">
        <f>VLOOKUP(B392,'treatment structure'!$A$2:$I$65,9,FALSE)</f>
        <v>nil</v>
      </c>
      <c r="G392">
        <f>VLOOKUP(B392,'treatment structure'!$A$2:$I$65,2,FALSE)</f>
        <v>1</v>
      </c>
      <c r="H392">
        <v>1503</v>
      </c>
      <c r="I392">
        <v>7525</v>
      </c>
      <c r="J392">
        <v>21.48</v>
      </c>
      <c r="K392">
        <v>-6.78</v>
      </c>
      <c r="L392">
        <v>576</v>
      </c>
      <c r="M392">
        <v>10</v>
      </c>
      <c r="N392">
        <v>3</v>
      </c>
      <c r="O392">
        <v>9</v>
      </c>
      <c r="P392">
        <v>12</v>
      </c>
      <c r="Q392">
        <v>18</v>
      </c>
      <c r="R392">
        <v>7</v>
      </c>
      <c r="S392">
        <v>1</v>
      </c>
      <c r="T392">
        <v>26.8</v>
      </c>
      <c r="U392">
        <v>9.1</v>
      </c>
      <c r="V392">
        <v>10.4</v>
      </c>
      <c r="W392">
        <v>10.7</v>
      </c>
      <c r="X392">
        <v>11.3</v>
      </c>
      <c r="Y392">
        <v>13.1</v>
      </c>
      <c r="Z392">
        <v>15.2</v>
      </c>
      <c r="AA392">
        <v>14.9</v>
      </c>
      <c r="AB392">
        <f t="shared" si="107"/>
        <v>26.8</v>
      </c>
      <c r="AC392">
        <f t="shared" si="108"/>
        <v>9.1</v>
      </c>
      <c r="AD392">
        <f t="shared" si="109"/>
        <v>10.4</v>
      </c>
      <c r="AE392">
        <f t="shared" si="110"/>
        <v>10.7</v>
      </c>
      <c r="AF392">
        <f t="shared" si="111"/>
        <v>11.3</v>
      </c>
      <c r="AG392">
        <f t="shared" si="112"/>
        <v>13.1</v>
      </c>
      <c r="AH392">
        <f t="shared" si="113"/>
        <v>15.2</v>
      </c>
      <c r="AI392">
        <f t="shared" si="114"/>
        <v>14.9</v>
      </c>
      <c r="AJ392">
        <f t="shared" si="115"/>
        <v>223</v>
      </c>
    </row>
    <row r="393" spans="1:36">
      <c r="A393" s="1">
        <v>40165</v>
      </c>
      <c r="B393">
        <f t="shared" si="116"/>
        <v>11</v>
      </c>
      <c r="C393" t="str">
        <f>VLOOKUP(B393,'treatment structure'!$A$2:$I$65,9,FALSE)</f>
        <v>150N</v>
      </c>
      <c r="D393" t="str">
        <f>VLOOKUP(B393,'treatment structure'!$A$2:$I$65,7,FALSE)</f>
        <v>CR125</v>
      </c>
      <c r="E393" t="str">
        <f>VLOOKUP(B393,'treatment structure'!$A$2:$I$65,8,FALSE)</f>
        <v>dry</v>
      </c>
      <c r="F393" t="str">
        <f>VLOOKUP(B393,'treatment structure'!$A$2:$I$65,9,FALSE)</f>
        <v>150N</v>
      </c>
      <c r="G393">
        <f>VLOOKUP(B393,'treatment structure'!$A$2:$I$65,2,FALSE)</f>
        <v>1</v>
      </c>
      <c r="H393">
        <v>1503</v>
      </c>
      <c r="I393">
        <v>7525</v>
      </c>
      <c r="J393">
        <v>21.48</v>
      </c>
      <c r="K393">
        <v>-6.78</v>
      </c>
      <c r="L393">
        <v>575</v>
      </c>
      <c r="M393">
        <v>11</v>
      </c>
      <c r="N393">
        <v>3</v>
      </c>
      <c r="O393">
        <v>9</v>
      </c>
      <c r="P393">
        <v>12</v>
      </c>
      <c r="Q393">
        <v>18</v>
      </c>
      <c r="R393">
        <v>7</v>
      </c>
      <c r="S393">
        <v>0</v>
      </c>
      <c r="T393">
        <v>32.799999999999997</v>
      </c>
      <c r="U393">
        <v>30.9</v>
      </c>
      <c r="V393">
        <v>25.6</v>
      </c>
      <c r="W393">
        <v>24.6</v>
      </c>
      <c r="X393">
        <v>20.8</v>
      </c>
      <c r="Y393">
        <v>18.8</v>
      </c>
      <c r="Z393">
        <v>15.2</v>
      </c>
      <c r="AA393">
        <v>12.7</v>
      </c>
      <c r="AB393">
        <f t="shared" si="107"/>
        <v>32.799999999999997</v>
      </c>
      <c r="AC393">
        <f t="shared" si="108"/>
        <v>30.9</v>
      </c>
      <c r="AD393">
        <f t="shared" si="109"/>
        <v>25.6</v>
      </c>
      <c r="AE393">
        <f t="shared" si="110"/>
        <v>24.6</v>
      </c>
      <c r="AF393">
        <f t="shared" si="111"/>
        <v>20.8</v>
      </c>
      <c r="AG393">
        <f t="shared" si="112"/>
        <v>18.8</v>
      </c>
      <c r="AH393">
        <f t="shared" si="113"/>
        <v>15.2</v>
      </c>
      <c r="AI393">
        <f t="shared" si="114"/>
        <v>12.7</v>
      </c>
      <c r="AJ393">
        <f t="shared" si="115"/>
        <v>362.8</v>
      </c>
    </row>
    <row r="394" spans="1:36">
      <c r="A394" s="1">
        <v>40165</v>
      </c>
      <c r="B394">
        <f t="shared" si="116"/>
        <v>12</v>
      </c>
      <c r="C394" t="str">
        <f>VLOOKUP(B394,'treatment structure'!$A$2:$I$65,9,FALSE)</f>
        <v>nil</v>
      </c>
      <c r="D394" t="str">
        <f>VLOOKUP(B394,'treatment structure'!$A$2:$I$65,7,FALSE)</f>
        <v>CR125</v>
      </c>
      <c r="E394" t="str">
        <f>VLOOKUP(B394,'treatment structure'!$A$2:$I$65,8,FALSE)</f>
        <v>dry</v>
      </c>
      <c r="F394" t="str">
        <f>VLOOKUP(B394,'treatment structure'!$A$2:$I$65,9,FALSE)</f>
        <v>nil</v>
      </c>
      <c r="G394">
        <f>VLOOKUP(B394,'treatment structure'!$A$2:$I$65,2,FALSE)</f>
        <v>1</v>
      </c>
      <c r="H394">
        <v>1503</v>
      </c>
      <c r="I394">
        <v>7525</v>
      </c>
      <c r="J394">
        <v>21.48</v>
      </c>
      <c r="K394">
        <v>-6.78</v>
      </c>
      <c r="L394">
        <v>574</v>
      </c>
      <c r="M394">
        <v>12</v>
      </c>
      <c r="N394">
        <v>3</v>
      </c>
      <c r="O394">
        <v>9</v>
      </c>
      <c r="P394">
        <v>12</v>
      </c>
      <c r="Q394">
        <v>18</v>
      </c>
      <c r="R394">
        <v>7</v>
      </c>
      <c r="S394">
        <v>13</v>
      </c>
      <c r="T394">
        <v>28.3</v>
      </c>
      <c r="U394">
        <v>28.5</v>
      </c>
      <c r="V394">
        <v>26.1</v>
      </c>
      <c r="W394">
        <v>26</v>
      </c>
      <c r="X394">
        <v>22.6</v>
      </c>
      <c r="Y394">
        <v>18.3</v>
      </c>
      <c r="Z394">
        <v>15.3</v>
      </c>
      <c r="AA394">
        <v>15</v>
      </c>
      <c r="AB394">
        <f t="shared" si="107"/>
        <v>28.3</v>
      </c>
      <c r="AC394">
        <f t="shared" si="108"/>
        <v>28.5</v>
      </c>
      <c r="AD394">
        <f t="shared" si="109"/>
        <v>26.1</v>
      </c>
      <c r="AE394">
        <f t="shared" si="110"/>
        <v>26</v>
      </c>
      <c r="AF394">
        <f t="shared" si="111"/>
        <v>22.6</v>
      </c>
      <c r="AG394">
        <f t="shared" si="112"/>
        <v>18.3</v>
      </c>
      <c r="AH394">
        <f t="shared" si="113"/>
        <v>15.3</v>
      </c>
      <c r="AI394">
        <f t="shared" si="114"/>
        <v>15</v>
      </c>
      <c r="AJ394">
        <f t="shared" si="115"/>
        <v>360.20000000000005</v>
      </c>
    </row>
    <row r="395" spans="1:36">
      <c r="A395" s="1">
        <v>40165</v>
      </c>
      <c r="B395">
        <f t="shared" si="116"/>
        <v>13</v>
      </c>
      <c r="C395" t="str">
        <f>VLOOKUP(B395,'treatment structure'!$A$2:$I$65,9,FALSE)</f>
        <v>nil</v>
      </c>
      <c r="D395" t="str">
        <f>VLOOKUP(B395,'treatment structure'!$A$2:$I$65,7,FALSE)</f>
        <v>CR125</v>
      </c>
      <c r="E395" t="str">
        <f>VLOOKUP(B395,'treatment structure'!$A$2:$I$65,8,FALSE)</f>
        <v>irr</v>
      </c>
      <c r="F395" t="str">
        <f>VLOOKUP(B395,'treatment structure'!$A$2:$I$65,9,FALSE)</f>
        <v>nil</v>
      </c>
      <c r="G395">
        <f>VLOOKUP(B395,'treatment structure'!$A$2:$I$65,2,FALSE)</f>
        <v>1</v>
      </c>
      <c r="H395">
        <v>1503</v>
      </c>
      <c r="I395">
        <v>7525</v>
      </c>
      <c r="J395">
        <v>21.48</v>
      </c>
      <c r="K395">
        <v>-6.78</v>
      </c>
      <c r="L395">
        <v>573</v>
      </c>
      <c r="M395">
        <v>13</v>
      </c>
      <c r="N395">
        <v>3</v>
      </c>
      <c r="O395">
        <v>9</v>
      </c>
      <c r="P395">
        <v>12</v>
      </c>
      <c r="Q395">
        <v>18</v>
      </c>
      <c r="R395">
        <v>7</v>
      </c>
      <c r="S395">
        <v>11</v>
      </c>
      <c r="T395">
        <v>6.3</v>
      </c>
      <c r="U395">
        <v>10.9</v>
      </c>
      <c r="V395">
        <v>18.7</v>
      </c>
      <c r="W395">
        <v>12</v>
      </c>
      <c r="X395">
        <v>14.7</v>
      </c>
      <c r="Y395">
        <v>19.899999999999999</v>
      </c>
      <c r="Z395">
        <v>23.7</v>
      </c>
      <c r="AA395">
        <v>23.7</v>
      </c>
      <c r="AB395">
        <f t="shared" si="107"/>
        <v>6.3</v>
      </c>
      <c r="AC395">
        <f t="shared" si="108"/>
        <v>10.9</v>
      </c>
      <c r="AD395">
        <f t="shared" si="109"/>
        <v>18.7</v>
      </c>
      <c r="AE395">
        <f t="shared" si="110"/>
        <v>12</v>
      </c>
      <c r="AF395">
        <f t="shared" si="111"/>
        <v>14.7</v>
      </c>
      <c r="AG395">
        <f t="shared" si="112"/>
        <v>19.899999999999999</v>
      </c>
      <c r="AH395">
        <f t="shared" si="113"/>
        <v>23.7</v>
      </c>
      <c r="AI395">
        <f t="shared" si="114"/>
        <v>23.7</v>
      </c>
      <c r="AJ395">
        <f t="shared" si="115"/>
        <v>259.8</v>
      </c>
    </row>
    <row r="396" spans="1:36">
      <c r="A396" s="1">
        <v>40165</v>
      </c>
      <c r="B396">
        <f t="shared" si="116"/>
        <v>14</v>
      </c>
      <c r="C396" t="str">
        <f>VLOOKUP(B396,'treatment structure'!$A$2:$I$65,9,FALSE)</f>
        <v>150N</v>
      </c>
      <c r="D396" t="str">
        <f>VLOOKUP(B396,'treatment structure'!$A$2:$I$65,7,FALSE)</f>
        <v>CR125</v>
      </c>
      <c r="E396" t="str">
        <f>VLOOKUP(B396,'treatment structure'!$A$2:$I$65,8,FALSE)</f>
        <v>irr</v>
      </c>
      <c r="F396" t="str">
        <f>VLOOKUP(B396,'treatment structure'!$A$2:$I$65,9,FALSE)</f>
        <v>150N</v>
      </c>
      <c r="G396">
        <f>VLOOKUP(B396,'treatment structure'!$A$2:$I$65,2,FALSE)</f>
        <v>1</v>
      </c>
      <c r="H396">
        <v>1503</v>
      </c>
      <c r="I396">
        <v>7525</v>
      </c>
      <c r="J396">
        <v>21.48</v>
      </c>
      <c r="K396">
        <v>-6.78</v>
      </c>
      <c r="L396">
        <v>572</v>
      </c>
      <c r="M396">
        <v>14</v>
      </c>
      <c r="N396">
        <v>3</v>
      </c>
      <c r="O396">
        <v>9</v>
      </c>
      <c r="P396">
        <v>12</v>
      </c>
      <c r="Q396">
        <v>18</v>
      </c>
      <c r="R396">
        <v>7</v>
      </c>
      <c r="S396">
        <v>25</v>
      </c>
      <c r="T396">
        <v>23.8</v>
      </c>
      <c r="U396">
        <v>24.9</v>
      </c>
      <c r="V396">
        <v>17.8</v>
      </c>
      <c r="W396">
        <v>19.7</v>
      </c>
      <c r="X396">
        <v>21</v>
      </c>
      <c r="Y396">
        <v>20.9</v>
      </c>
      <c r="Z396">
        <v>22.1</v>
      </c>
      <c r="AA396">
        <v>24.1</v>
      </c>
      <c r="AB396">
        <f t="shared" si="107"/>
        <v>23.8</v>
      </c>
      <c r="AC396">
        <f t="shared" si="108"/>
        <v>24.9</v>
      </c>
      <c r="AD396">
        <f t="shared" si="109"/>
        <v>17.8</v>
      </c>
      <c r="AE396">
        <f t="shared" si="110"/>
        <v>19.7</v>
      </c>
      <c r="AF396">
        <f t="shared" si="111"/>
        <v>21</v>
      </c>
      <c r="AG396">
        <f t="shared" si="112"/>
        <v>20.9</v>
      </c>
      <c r="AH396">
        <f t="shared" si="113"/>
        <v>22.1</v>
      </c>
      <c r="AI396">
        <f t="shared" si="114"/>
        <v>24.1</v>
      </c>
      <c r="AJ396">
        <f t="shared" si="115"/>
        <v>348.59999999999997</v>
      </c>
    </row>
    <row r="397" spans="1:36">
      <c r="A397" s="1">
        <v>40165</v>
      </c>
      <c r="B397">
        <f t="shared" si="116"/>
        <v>15</v>
      </c>
      <c r="C397" t="str">
        <f>VLOOKUP(B397,'treatment structure'!$A$2:$I$65,9,FALSE)</f>
        <v>150N</v>
      </c>
      <c r="D397" t="str">
        <f>VLOOKUP(B397,'treatment structure'!$A$2:$I$65,7,FALSE)</f>
        <v>Omaka</v>
      </c>
      <c r="E397" t="str">
        <f>VLOOKUP(B397,'treatment structure'!$A$2:$I$65,8,FALSE)</f>
        <v>irr</v>
      </c>
      <c r="F397" t="str">
        <f>VLOOKUP(B397,'treatment structure'!$A$2:$I$65,9,FALSE)</f>
        <v>150N</v>
      </c>
      <c r="G397">
        <f>VLOOKUP(B397,'treatment structure'!$A$2:$I$65,2,FALSE)</f>
        <v>1</v>
      </c>
      <c r="H397">
        <v>1503</v>
      </c>
      <c r="I397">
        <v>7525</v>
      </c>
      <c r="J397">
        <v>21.48</v>
      </c>
      <c r="K397">
        <v>-6.78</v>
      </c>
      <c r="L397">
        <v>571</v>
      </c>
      <c r="M397">
        <v>15</v>
      </c>
      <c r="N397">
        <v>3</v>
      </c>
      <c r="O397">
        <v>9</v>
      </c>
      <c r="P397">
        <v>12</v>
      </c>
      <c r="Q397">
        <v>18</v>
      </c>
      <c r="R397">
        <v>7</v>
      </c>
      <c r="S397">
        <v>33</v>
      </c>
      <c r="T397">
        <v>33</v>
      </c>
      <c r="U397">
        <v>24.9</v>
      </c>
      <c r="V397">
        <v>23.6</v>
      </c>
      <c r="W397">
        <v>25</v>
      </c>
      <c r="X397">
        <v>18.8</v>
      </c>
      <c r="Y397">
        <v>19.399999999999999</v>
      </c>
      <c r="Z397">
        <v>20</v>
      </c>
      <c r="AA397">
        <v>21.3</v>
      </c>
      <c r="AB397">
        <f t="shared" si="107"/>
        <v>33</v>
      </c>
      <c r="AC397">
        <f t="shared" si="108"/>
        <v>24.9</v>
      </c>
      <c r="AD397">
        <f t="shared" si="109"/>
        <v>23.6</v>
      </c>
      <c r="AE397">
        <f t="shared" si="110"/>
        <v>25</v>
      </c>
      <c r="AF397">
        <f t="shared" si="111"/>
        <v>18.8</v>
      </c>
      <c r="AG397">
        <f t="shared" si="112"/>
        <v>19.399999999999999</v>
      </c>
      <c r="AH397">
        <f t="shared" si="113"/>
        <v>20</v>
      </c>
      <c r="AI397">
        <f t="shared" si="114"/>
        <v>21.3</v>
      </c>
      <c r="AJ397">
        <f t="shared" si="115"/>
        <v>372</v>
      </c>
    </row>
    <row r="398" spans="1:36">
      <c r="A398" s="1">
        <v>40165</v>
      </c>
      <c r="B398">
        <f t="shared" si="116"/>
        <v>16</v>
      </c>
      <c r="C398" t="str">
        <f>VLOOKUP(B398,'treatment structure'!$A$2:$I$65,9,FALSE)</f>
        <v>nil</v>
      </c>
      <c r="D398" t="str">
        <f>VLOOKUP(B398,'treatment structure'!$A$2:$I$65,7,FALSE)</f>
        <v>Omaka</v>
      </c>
      <c r="E398" t="str">
        <f>VLOOKUP(B398,'treatment structure'!$A$2:$I$65,8,FALSE)</f>
        <v>irr</v>
      </c>
      <c r="F398" t="str">
        <f>VLOOKUP(B398,'treatment structure'!$A$2:$I$65,9,FALSE)</f>
        <v>nil</v>
      </c>
      <c r="G398">
        <f>VLOOKUP(B398,'treatment structure'!$A$2:$I$65,2,FALSE)</f>
        <v>1</v>
      </c>
      <c r="H398">
        <v>1503</v>
      </c>
      <c r="I398">
        <v>7525</v>
      </c>
      <c r="J398">
        <v>21.48</v>
      </c>
      <c r="K398">
        <v>-6.78</v>
      </c>
      <c r="L398">
        <v>570</v>
      </c>
      <c r="M398">
        <v>16</v>
      </c>
      <c r="N398">
        <v>3</v>
      </c>
      <c r="O398">
        <v>9</v>
      </c>
      <c r="P398">
        <v>12</v>
      </c>
      <c r="Q398">
        <v>18</v>
      </c>
      <c r="R398">
        <v>7</v>
      </c>
      <c r="S398">
        <v>31</v>
      </c>
      <c r="T398">
        <v>28.2</v>
      </c>
      <c r="U398">
        <v>27.3</v>
      </c>
      <c r="V398">
        <v>26.2</v>
      </c>
      <c r="W398">
        <v>22</v>
      </c>
      <c r="X398">
        <v>23.3</v>
      </c>
      <c r="Y398">
        <v>18.3</v>
      </c>
      <c r="Z398">
        <v>20.100000000000001</v>
      </c>
      <c r="AA398">
        <v>23.3</v>
      </c>
      <c r="AB398">
        <f t="shared" si="107"/>
        <v>28.2</v>
      </c>
      <c r="AC398">
        <f t="shared" si="108"/>
        <v>27.3</v>
      </c>
      <c r="AD398">
        <f t="shared" si="109"/>
        <v>26.2</v>
      </c>
      <c r="AE398">
        <f t="shared" si="110"/>
        <v>22</v>
      </c>
      <c r="AF398">
        <f t="shared" si="111"/>
        <v>23.3</v>
      </c>
      <c r="AG398">
        <f t="shared" si="112"/>
        <v>18.3</v>
      </c>
      <c r="AH398">
        <f t="shared" si="113"/>
        <v>20.100000000000001</v>
      </c>
      <c r="AI398">
        <f t="shared" si="114"/>
        <v>23.3</v>
      </c>
      <c r="AJ398">
        <f t="shared" si="115"/>
        <v>377.40000000000003</v>
      </c>
    </row>
    <row r="399" spans="1:36">
      <c r="A399" s="1">
        <v>40165</v>
      </c>
      <c r="B399">
        <f t="shared" si="116"/>
        <v>17</v>
      </c>
      <c r="C399" t="str">
        <f>VLOOKUP(B399,'treatment structure'!$A$2:$I$65,9,FALSE)</f>
        <v>nil</v>
      </c>
      <c r="D399" t="str">
        <f>VLOOKUP(B399,'treatment structure'!$A$2:$I$65,7,FALSE)</f>
        <v>Sherwood</v>
      </c>
      <c r="E399" t="str">
        <f>VLOOKUP(B399,'treatment structure'!$A$2:$I$65,8,FALSE)</f>
        <v>irr</v>
      </c>
      <c r="F399" t="str">
        <f>VLOOKUP(B399,'treatment structure'!$A$2:$I$65,9,FALSE)</f>
        <v>nil</v>
      </c>
      <c r="G399">
        <f>VLOOKUP(B399,'treatment structure'!$A$2:$I$65,2,FALSE)</f>
        <v>2</v>
      </c>
      <c r="H399">
        <v>1503</v>
      </c>
      <c r="I399">
        <v>7525</v>
      </c>
      <c r="J399">
        <v>21.48</v>
      </c>
      <c r="K399">
        <v>-6.78</v>
      </c>
      <c r="L399">
        <v>569</v>
      </c>
      <c r="M399">
        <v>17</v>
      </c>
      <c r="N399">
        <v>3</v>
      </c>
      <c r="O399">
        <v>9</v>
      </c>
      <c r="P399">
        <v>12</v>
      </c>
      <c r="Q399">
        <v>18</v>
      </c>
      <c r="R399">
        <v>7</v>
      </c>
      <c r="S399">
        <v>45</v>
      </c>
      <c r="T399">
        <v>21.4</v>
      </c>
      <c r="U399">
        <v>32.6</v>
      </c>
      <c r="V399">
        <v>27.3</v>
      </c>
      <c r="W399">
        <v>17</v>
      </c>
      <c r="X399">
        <v>26.4</v>
      </c>
      <c r="Y399">
        <v>13.5</v>
      </c>
      <c r="Z399">
        <v>16.399999999999999</v>
      </c>
      <c r="AA399">
        <v>18</v>
      </c>
      <c r="AB399">
        <f t="shared" si="107"/>
        <v>21.4</v>
      </c>
      <c r="AC399">
        <f t="shared" si="108"/>
        <v>32.6</v>
      </c>
      <c r="AD399">
        <f t="shared" si="109"/>
        <v>27.3</v>
      </c>
      <c r="AE399">
        <f t="shared" si="110"/>
        <v>17</v>
      </c>
      <c r="AF399">
        <f t="shared" si="111"/>
        <v>26.4</v>
      </c>
      <c r="AG399">
        <f t="shared" si="112"/>
        <v>13.5</v>
      </c>
      <c r="AH399">
        <f t="shared" si="113"/>
        <v>16.399999999999999</v>
      </c>
      <c r="AI399">
        <f t="shared" si="114"/>
        <v>18</v>
      </c>
      <c r="AJ399">
        <f t="shared" si="115"/>
        <v>345.2</v>
      </c>
    </row>
    <row r="400" spans="1:36">
      <c r="A400" s="1">
        <v>40165</v>
      </c>
      <c r="B400">
        <f t="shared" si="116"/>
        <v>18</v>
      </c>
      <c r="C400" t="str">
        <f>VLOOKUP(B400,'treatment structure'!$A$2:$I$65,9,FALSE)</f>
        <v>150N</v>
      </c>
      <c r="D400" t="str">
        <f>VLOOKUP(B400,'treatment structure'!$A$2:$I$65,7,FALSE)</f>
        <v>Sherwood</v>
      </c>
      <c r="E400" t="str">
        <f>VLOOKUP(B400,'treatment structure'!$A$2:$I$65,8,FALSE)</f>
        <v>irr</v>
      </c>
      <c r="F400" t="str">
        <f>VLOOKUP(B400,'treatment structure'!$A$2:$I$65,9,FALSE)</f>
        <v>150N</v>
      </c>
      <c r="G400">
        <f>VLOOKUP(B400,'treatment structure'!$A$2:$I$65,2,FALSE)</f>
        <v>2</v>
      </c>
      <c r="H400">
        <v>1503</v>
      </c>
      <c r="I400">
        <v>7525</v>
      </c>
      <c r="J400">
        <v>21.48</v>
      </c>
      <c r="K400">
        <v>-6.78</v>
      </c>
      <c r="L400">
        <v>568</v>
      </c>
      <c r="M400">
        <v>18</v>
      </c>
      <c r="N400">
        <v>3</v>
      </c>
      <c r="O400">
        <v>9</v>
      </c>
      <c r="P400">
        <v>12</v>
      </c>
      <c r="Q400">
        <v>18</v>
      </c>
      <c r="R400">
        <v>7</v>
      </c>
      <c r="S400">
        <v>52</v>
      </c>
      <c r="T400">
        <v>28.7</v>
      </c>
      <c r="U400">
        <v>28.4</v>
      </c>
      <c r="V400">
        <v>21.2</v>
      </c>
      <c r="W400">
        <v>22.3</v>
      </c>
      <c r="X400">
        <v>26.1</v>
      </c>
      <c r="Y400">
        <v>20.100000000000001</v>
      </c>
      <c r="Z400">
        <v>21.2</v>
      </c>
      <c r="AA400">
        <v>17.399999999999999</v>
      </c>
      <c r="AB400">
        <f t="shared" si="107"/>
        <v>28.7</v>
      </c>
      <c r="AC400">
        <f t="shared" si="108"/>
        <v>28.4</v>
      </c>
      <c r="AD400">
        <f t="shared" si="109"/>
        <v>21.2</v>
      </c>
      <c r="AE400">
        <f t="shared" si="110"/>
        <v>22.3</v>
      </c>
      <c r="AF400">
        <f t="shared" si="111"/>
        <v>26.1</v>
      </c>
      <c r="AG400">
        <f t="shared" si="112"/>
        <v>20.100000000000001</v>
      </c>
      <c r="AH400">
        <f t="shared" si="113"/>
        <v>21.2</v>
      </c>
      <c r="AI400">
        <f t="shared" si="114"/>
        <v>17.399999999999999</v>
      </c>
      <c r="AJ400">
        <f t="shared" si="115"/>
        <v>370.79999999999995</v>
      </c>
    </row>
    <row r="401" spans="1:36">
      <c r="A401" s="1">
        <v>40165</v>
      </c>
      <c r="B401">
        <f t="shared" si="116"/>
        <v>19</v>
      </c>
      <c r="C401" t="str">
        <f>VLOOKUP(B401,'treatment structure'!$A$2:$I$65,9,FALSE)</f>
        <v>nil</v>
      </c>
      <c r="D401" t="str">
        <f>VLOOKUP(B401,'treatment structure'!$A$2:$I$65,7,FALSE)</f>
        <v>CR125</v>
      </c>
      <c r="E401" t="str">
        <f>VLOOKUP(B401,'treatment structure'!$A$2:$I$65,8,FALSE)</f>
        <v>irr</v>
      </c>
      <c r="F401" t="str">
        <f>VLOOKUP(B401,'treatment structure'!$A$2:$I$65,9,FALSE)</f>
        <v>nil</v>
      </c>
      <c r="G401">
        <f>VLOOKUP(B401,'treatment structure'!$A$2:$I$65,2,FALSE)</f>
        <v>2</v>
      </c>
      <c r="H401">
        <v>1503</v>
      </c>
      <c r="I401">
        <v>7525</v>
      </c>
      <c r="J401">
        <v>21.48</v>
      </c>
      <c r="K401">
        <v>-6.78</v>
      </c>
      <c r="L401">
        <v>567</v>
      </c>
      <c r="M401">
        <v>19</v>
      </c>
      <c r="N401">
        <v>3</v>
      </c>
      <c r="O401">
        <v>9</v>
      </c>
      <c r="P401">
        <v>12</v>
      </c>
      <c r="Q401">
        <v>18</v>
      </c>
      <c r="R401">
        <v>7</v>
      </c>
      <c r="S401">
        <v>57</v>
      </c>
      <c r="T401">
        <v>24.7</v>
      </c>
      <c r="U401">
        <v>26.9</v>
      </c>
      <c r="V401">
        <v>28.4</v>
      </c>
      <c r="W401">
        <v>23.3</v>
      </c>
      <c r="X401">
        <v>27.1</v>
      </c>
      <c r="Y401">
        <v>21.3</v>
      </c>
      <c r="Z401">
        <v>21</v>
      </c>
      <c r="AA401">
        <v>24</v>
      </c>
      <c r="AB401">
        <f t="shared" si="107"/>
        <v>24.7</v>
      </c>
      <c r="AC401">
        <f t="shared" si="108"/>
        <v>26.9</v>
      </c>
      <c r="AD401">
        <f t="shared" si="109"/>
        <v>28.4</v>
      </c>
      <c r="AE401">
        <f t="shared" si="110"/>
        <v>23.3</v>
      </c>
      <c r="AF401">
        <f t="shared" si="111"/>
        <v>27.1</v>
      </c>
      <c r="AG401">
        <f t="shared" si="112"/>
        <v>21.3</v>
      </c>
      <c r="AH401">
        <f t="shared" si="113"/>
        <v>21</v>
      </c>
      <c r="AI401">
        <f t="shared" si="114"/>
        <v>24</v>
      </c>
      <c r="AJ401">
        <f t="shared" si="115"/>
        <v>393.40000000000003</v>
      </c>
    </row>
    <row r="402" spans="1:36">
      <c r="A402" s="1">
        <v>40165</v>
      </c>
      <c r="B402">
        <f t="shared" si="116"/>
        <v>20</v>
      </c>
      <c r="C402" t="str">
        <f>VLOOKUP(B402,'treatment structure'!$A$2:$I$65,9,FALSE)</f>
        <v>150N</v>
      </c>
      <c r="D402" t="str">
        <f>VLOOKUP(B402,'treatment structure'!$A$2:$I$65,7,FALSE)</f>
        <v>CR125</v>
      </c>
      <c r="E402" t="str">
        <f>VLOOKUP(B402,'treatment structure'!$A$2:$I$65,8,FALSE)</f>
        <v>irr</v>
      </c>
      <c r="F402" t="str">
        <f>VLOOKUP(B402,'treatment structure'!$A$2:$I$65,9,FALSE)</f>
        <v>150N</v>
      </c>
      <c r="G402">
        <f>VLOOKUP(B402,'treatment structure'!$A$2:$I$65,2,FALSE)</f>
        <v>2</v>
      </c>
      <c r="H402">
        <v>1503</v>
      </c>
      <c r="I402">
        <v>7525</v>
      </c>
      <c r="J402">
        <v>21.48</v>
      </c>
      <c r="K402">
        <v>-6.78</v>
      </c>
      <c r="L402">
        <v>566</v>
      </c>
      <c r="M402">
        <v>20</v>
      </c>
      <c r="N402">
        <v>3</v>
      </c>
      <c r="O402">
        <v>9</v>
      </c>
      <c r="P402">
        <v>12</v>
      </c>
      <c r="Q402">
        <v>18</v>
      </c>
      <c r="R402">
        <v>8</v>
      </c>
      <c r="S402">
        <v>3</v>
      </c>
      <c r="T402">
        <v>19.5</v>
      </c>
      <c r="U402">
        <v>18.2</v>
      </c>
      <c r="V402">
        <v>24.4</v>
      </c>
      <c r="W402">
        <v>28.1</v>
      </c>
      <c r="X402">
        <v>20.6</v>
      </c>
      <c r="Y402">
        <v>16.3</v>
      </c>
      <c r="Z402">
        <v>17.399999999999999</v>
      </c>
      <c r="AA402">
        <v>22.1</v>
      </c>
      <c r="AB402">
        <f t="shared" si="107"/>
        <v>19.5</v>
      </c>
      <c r="AC402">
        <f t="shared" si="108"/>
        <v>18.2</v>
      </c>
      <c r="AD402">
        <f t="shared" si="109"/>
        <v>24.4</v>
      </c>
      <c r="AE402">
        <f t="shared" si="110"/>
        <v>28.1</v>
      </c>
      <c r="AF402">
        <f t="shared" si="111"/>
        <v>20.6</v>
      </c>
      <c r="AG402">
        <f t="shared" si="112"/>
        <v>16.3</v>
      </c>
      <c r="AH402">
        <f t="shared" si="113"/>
        <v>17.399999999999999</v>
      </c>
      <c r="AI402">
        <f t="shared" si="114"/>
        <v>22.1</v>
      </c>
      <c r="AJ402">
        <f t="shared" si="115"/>
        <v>333.2</v>
      </c>
    </row>
    <row r="403" spans="1:36">
      <c r="A403" s="1">
        <v>40165</v>
      </c>
      <c r="B403">
        <f t="shared" si="116"/>
        <v>21</v>
      </c>
      <c r="C403" t="str">
        <f>VLOOKUP(B403,'treatment structure'!$A$2:$I$65,9,FALSE)</f>
        <v>nil</v>
      </c>
      <c r="D403" t="str">
        <f>VLOOKUP(B403,'treatment structure'!$A$2:$I$65,7,FALSE)</f>
        <v>Omaka</v>
      </c>
      <c r="E403" t="str">
        <f>VLOOKUP(B403,'treatment structure'!$A$2:$I$65,8,FALSE)</f>
        <v>dry</v>
      </c>
      <c r="F403" t="str">
        <f>VLOOKUP(B403,'treatment structure'!$A$2:$I$65,9,FALSE)</f>
        <v>nil</v>
      </c>
      <c r="G403">
        <f>VLOOKUP(B403,'treatment structure'!$A$2:$I$65,2,FALSE)</f>
        <v>2</v>
      </c>
      <c r="H403">
        <v>1503</v>
      </c>
      <c r="I403">
        <v>7525</v>
      </c>
      <c r="J403">
        <v>21.48</v>
      </c>
      <c r="K403">
        <v>-6.78</v>
      </c>
      <c r="L403">
        <v>565</v>
      </c>
      <c r="M403">
        <v>21</v>
      </c>
      <c r="N403">
        <v>3</v>
      </c>
      <c r="O403">
        <v>9</v>
      </c>
      <c r="P403">
        <v>12</v>
      </c>
      <c r="Q403">
        <v>18</v>
      </c>
      <c r="R403">
        <v>8</v>
      </c>
      <c r="S403">
        <v>11</v>
      </c>
      <c r="T403">
        <v>35</v>
      </c>
      <c r="U403">
        <v>26.7</v>
      </c>
      <c r="V403">
        <v>19.600000000000001</v>
      </c>
      <c r="W403">
        <v>26.4</v>
      </c>
      <c r="X403">
        <v>18.399999999999999</v>
      </c>
      <c r="Y403">
        <v>15</v>
      </c>
      <c r="Z403">
        <v>14.2</v>
      </c>
      <c r="AA403">
        <v>12.4</v>
      </c>
      <c r="AB403">
        <f t="shared" si="107"/>
        <v>35</v>
      </c>
      <c r="AC403">
        <f t="shared" si="108"/>
        <v>26.7</v>
      </c>
      <c r="AD403">
        <f t="shared" si="109"/>
        <v>19.600000000000001</v>
      </c>
      <c r="AE403">
        <f t="shared" si="110"/>
        <v>26.4</v>
      </c>
      <c r="AF403">
        <f t="shared" si="111"/>
        <v>18.399999999999999</v>
      </c>
      <c r="AG403">
        <f t="shared" si="112"/>
        <v>15</v>
      </c>
      <c r="AH403">
        <f t="shared" si="113"/>
        <v>14.2</v>
      </c>
      <c r="AI403">
        <f t="shared" si="114"/>
        <v>12.4</v>
      </c>
      <c r="AJ403">
        <f t="shared" si="115"/>
        <v>335.40000000000003</v>
      </c>
    </row>
    <row r="404" spans="1:36">
      <c r="A404" s="1">
        <v>40165</v>
      </c>
      <c r="B404">
        <f t="shared" si="116"/>
        <v>22</v>
      </c>
      <c r="C404" t="str">
        <f>VLOOKUP(B404,'treatment structure'!$A$2:$I$65,9,FALSE)</f>
        <v>150N</v>
      </c>
      <c r="D404" t="str">
        <f>VLOOKUP(B404,'treatment structure'!$A$2:$I$65,7,FALSE)</f>
        <v>Omaka</v>
      </c>
      <c r="E404" t="str">
        <f>VLOOKUP(B404,'treatment structure'!$A$2:$I$65,8,FALSE)</f>
        <v>dry</v>
      </c>
      <c r="F404" t="str">
        <f>VLOOKUP(B404,'treatment structure'!$A$2:$I$65,9,FALSE)</f>
        <v>150N</v>
      </c>
      <c r="G404">
        <f>VLOOKUP(B404,'treatment structure'!$A$2:$I$65,2,FALSE)</f>
        <v>2</v>
      </c>
      <c r="H404">
        <v>1503</v>
      </c>
      <c r="I404">
        <v>7525</v>
      </c>
      <c r="J404">
        <v>21.48</v>
      </c>
      <c r="K404">
        <v>-6.78</v>
      </c>
      <c r="L404">
        <v>564</v>
      </c>
      <c r="M404">
        <v>22</v>
      </c>
      <c r="N404">
        <v>3</v>
      </c>
      <c r="O404">
        <v>9</v>
      </c>
      <c r="P404">
        <v>12</v>
      </c>
      <c r="Q404">
        <v>18</v>
      </c>
      <c r="R404">
        <v>8</v>
      </c>
      <c r="S404">
        <v>17</v>
      </c>
      <c r="T404">
        <v>27.9</v>
      </c>
      <c r="U404">
        <v>13.2</v>
      </c>
      <c r="V404">
        <v>17.8</v>
      </c>
      <c r="W404">
        <v>18.3</v>
      </c>
      <c r="X404">
        <v>14.5</v>
      </c>
      <c r="Y404">
        <v>15.4</v>
      </c>
      <c r="Z404">
        <v>15.1</v>
      </c>
      <c r="AA404">
        <v>11.3</v>
      </c>
      <c r="AB404">
        <f t="shared" si="107"/>
        <v>27.9</v>
      </c>
      <c r="AC404">
        <f t="shared" si="108"/>
        <v>13.2</v>
      </c>
      <c r="AD404">
        <f t="shared" si="109"/>
        <v>17.8</v>
      </c>
      <c r="AE404">
        <f t="shared" si="110"/>
        <v>18.3</v>
      </c>
      <c r="AF404">
        <f t="shared" si="111"/>
        <v>14.5</v>
      </c>
      <c r="AG404">
        <f t="shared" si="112"/>
        <v>15.400000000000002</v>
      </c>
      <c r="AH404">
        <f t="shared" si="113"/>
        <v>15.100000000000001</v>
      </c>
      <c r="AI404">
        <f t="shared" si="114"/>
        <v>11.3</v>
      </c>
      <c r="AJ404">
        <f t="shared" si="115"/>
        <v>267</v>
      </c>
    </row>
    <row r="405" spans="1:36">
      <c r="A405" s="1">
        <v>40165</v>
      </c>
      <c r="B405">
        <f t="shared" si="116"/>
        <v>23</v>
      </c>
      <c r="C405" t="str">
        <f>VLOOKUP(B405,'treatment structure'!$A$2:$I$65,9,FALSE)</f>
        <v>150N</v>
      </c>
      <c r="D405" t="str">
        <f>VLOOKUP(B405,'treatment structure'!$A$2:$I$65,7,FALSE)</f>
        <v>Dash</v>
      </c>
      <c r="E405" t="str">
        <f>VLOOKUP(B405,'treatment structure'!$A$2:$I$65,8,FALSE)</f>
        <v>irr</v>
      </c>
      <c r="F405" t="str">
        <f>VLOOKUP(B405,'treatment structure'!$A$2:$I$65,9,FALSE)</f>
        <v>150N</v>
      </c>
      <c r="G405">
        <f>VLOOKUP(B405,'treatment structure'!$A$2:$I$65,2,FALSE)</f>
        <v>2</v>
      </c>
      <c r="H405">
        <v>1503</v>
      </c>
      <c r="I405">
        <v>7525</v>
      </c>
      <c r="J405">
        <v>21.48</v>
      </c>
      <c r="K405">
        <v>-6.78</v>
      </c>
      <c r="L405">
        <v>563</v>
      </c>
      <c r="M405">
        <v>23</v>
      </c>
      <c r="N405">
        <v>3</v>
      </c>
      <c r="O405">
        <v>9</v>
      </c>
      <c r="P405">
        <v>12</v>
      </c>
      <c r="Q405">
        <v>18</v>
      </c>
      <c r="R405">
        <v>8</v>
      </c>
      <c r="S405">
        <v>23</v>
      </c>
      <c r="T405">
        <v>31.1</v>
      </c>
      <c r="U405">
        <v>28.5</v>
      </c>
      <c r="V405">
        <v>28.2</v>
      </c>
      <c r="W405">
        <v>27.5</v>
      </c>
      <c r="X405">
        <v>27.2</v>
      </c>
      <c r="Y405">
        <v>23.5</v>
      </c>
      <c r="Z405">
        <v>20.8</v>
      </c>
      <c r="AA405">
        <v>20.399999999999999</v>
      </c>
      <c r="AB405">
        <f t="shared" si="107"/>
        <v>31.1</v>
      </c>
      <c r="AC405">
        <f t="shared" si="108"/>
        <v>28.5</v>
      </c>
      <c r="AD405">
        <f t="shared" si="109"/>
        <v>28.2</v>
      </c>
      <c r="AE405">
        <f t="shared" si="110"/>
        <v>27.5</v>
      </c>
      <c r="AF405">
        <f t="shared" si="111"/>
        <v>27.2</v>
      </c>
      <c r="AG405">
        <f t="shared" si="112"/>
        <v>23.5</v>
      </c>
      <c r="AH405">
        <f t="shared" si="113"/>
        <v>20.8</v>
      </c>
      <c r="AI405">
        <f t="shared" si="114"/>
        <v>20.399999999999999</v>
      </c>
      <c r="AJ405">
        <f t="shared" si="115"/>
        <v>414.40000000000003</v>
      </c>
    </row>
    <row r="406" spans="1:36">
      <c r="A406" s="1">
        <v>40165</v>
      </c>
      <c r="B406">
        <f t="shared" si="116"/>
        <v>24</v>
      </c>
      <c r="C406" t="str">
        <f>VLOOKUP(B406,'treatment structure'!$A$2:$I$65,9,FALSE)</f>
        <v>nil</v>
      </c>
      <c r="D406" t="str">
        <f>VLOOKUP(B406,'treatment structure'!$A$2:$I$65,7,FALSE)</f>
        <v>Dash</v>
      </c>
      <c r="E406" t="str">
        <f>VLOOKUP(B406,'treatment structure'!$A$2:$I$65,8,FALSE)</f>
        <v>irr</v>
      </c>
      <c r="F406" t="str">
        <f>VLOOKUP(B406,'treatment structure'!$A$2:$I$65,9,FALSE)</f>
        <v>nil</v>
      </c>
      <c r="G406">
        <f>VLOOKUP(B406,'treatment structure'!$A$2:$I$65,2,FALSE)</f>
        <v>2</v>
      </c>
      <c r="H406">
        <v>1503</v>
      </c>
      <c r="I406">
        <v>7525</v>
      </c>
      <c r="J406">
        <v>21.48</v>
      </c>
      <c r="K406">
        <v>-6.78</v>
      </c>
      <c r="L406">
        <v>562</v>
      </c>
      <c r="M406">
        <v>24</v>
      </c>
      <c r="N406">
        <v>3</v>
      </c>
      <c r="O406">
        <v>9</v>
      </c>
      <c r="P406">
        <v>12</v>
      </c>
      <c r="Q406">
        <v>18</v>
      </c>
      <c r="R406">
        <v>8</v>
      </c>
      <c r="S406">
        <v>21</v>
      </c>
      <c r="T406">
        <v>24.4</v>
      </c>
      <c r="U406">
        <v>14.1</v>
      </c>
      <c r="V406">
        <v>17.8</v>
      </c>
      <c r="W406">
        <v>23.1</v>
      </c>
      <c r="X406">
        <v>25.4</v>
      </c>
      <c r="Y406">
        <v>17.899999999999999</v>
      </c>
      <c r="Z406">
        <v>22.9</v>
      </c>
      <c r="AA406">
        <v>21.5</v>
      </c>
      <c r="AB406">
        <f t="shared" si="107"/>
        <v>24.4</v>
      </c>
      <c r="AC406">
        <f t="shared" si="108"/>
        <v>14.1</v>
      </c>
      <c r="AD406">
        <f t="shared" si="109"/>
        <v>17.8</v>
      </c>
      <c r="AE406">
        <f t="shared" si="110"/>
        <v>23.1</v>
      </c>
      <c r="AF406">
        <f t="shared" si="111"/>
        <v>25.4</v>
      </c>
      <c r="AG406">
        <f t="shared" si="112"/>
        <v>17.899999999999999</v>
      </c>
      <c r="AH406">
        <f t="shared" si="113"/>
        <v>22.9</v>
      </c>
      <c r="AI406">
        <f t="shared" si="114"/>
        <v>21.5</v>
      </c>
      <c r="AJ406">
        <f t="shared" si="115"/>
        <v>334.20000000000005</v>
      </c>
    </row>
    <row r="407" spans="1:36">
      <c r="A407" s="1">
        <v>40165</v>
      </c>
      <c r="B407">
        <f t="shared" si="116"/>
        <v>25</v>
      </c>
      <c r="C407" t="str">
        <f>VLOOKUP(B407,'treatment structure'!$A$2:$I$65,9,FALSE)</f>
        <v>nil</v>
      </c>
      <c r="D407" t="str">
        <f>VLOOKUP(B407,'treatment structure'!$A$2:$I$65,7,FALSE)</f>
        <v>Sherwood</v>
      </c>
      <c r="E407" t="str">
        <f>VLOOKUP(B407,'treatment structure'!$A$2:$I$65,8,FALSE)</f>
        <v>dry</v>
      </c>
      <c r="F407" t="str">
        <f>VLOOKUP(B407,'treatment structure'!$A$2:$I$65,9,FALSE)</f>
        <v>nil</v>
      </c>
      <c r="G407">
        <f>VLOOKUP(B407,'treatment structure'!$A$2:$I$65,2,FALSE)</f>
        <v>2</v>
      </c>
      <c r="H407">
        <v>1503</v>
      </c>
      <c r="I407">
        <v>7525</v>
      </c>
      <c r="J407">
        <v>21.48</v>
      </c>
      <c r="K407">
        <v>-6.78</v>
      </c>
      <c r="L407">
        <v>561</v>
      </c>
      <c r="M407">
        <v>25</v>
      </c>
      <c r="N407">
        <v>3</v>
      </c>
      <c r="O407">
        <v>9</v>
      </c>
      <c r="P407">
        <v>12</v>
      </c>
      <c r="Q407">
        <v>18</v>
      </c>
      <c r="R407">
        <v>8</v>
      </c>
      <c r="S407">
        <v>35</v>
      </c>
      <c r="T407">
        <v>30.8</v>
      </c>
      <c r="U407">
        <v>28.7</v>
      </c>
      <c r="V407">
        <v>23.2</v>
      </c>
      <c r="W407">
        <v>17.100000000000001</v>
      </c>
      <c r="X407">
        <v>24.8</v>
      </c>
      <c r="Y407">
        <v>22.6</v>
      </c>
      <c r="Z407">
        <v>15.7</v>
      </c>
      <c r="AA407">
        <v>10.4</v>
      </c>
      <c r="AB407">
        <f t="shared" si="107"/>
        <v>30.8</v>
      </c>
      <c r="AC407">
        <f t="shared" si="108"/>
        <v>28.7</v>
      </c>
      <c r="AD407">
        <f t="shared" si="109"/>
        <v>23.2</v>
      </c>
      <c r="AE407">
        <f t="shared" si="110"/>
        <v>17.100000000000001</v>
      </c>
      <c r="AF407">
        <f t="shared" si="111"/>
        <v>24.8</v>
      </c>
      <c r="AG407">
        <f t="shared" si="112"/>
        <v>22.6</v>
      </c>
      <c r="AH407">
        <f t="shared" si="113"/>
        <v>15.7</v>
      </c>
      <c r="AI407">
        <f t="shared" si="114"/>
        <v>10.4</v>
      </c>
      <c r="AJ407">
        <f t="shared" si="115"/>
        <v>346.6</v>
      </c>
    </row>
    <row r="408" spans="1:36">
      <c r="A408" s="1">
        <v>40165</v>
      </c>
      <c r="B408">
        <f t="shared" si="116"/>
        <v>26</v>
      </c>
      <c r="C408" t="str">
        <f>VLOOKUP(B408,'treatment structure'!$A$2:$I$65,9,FALSE)</f>
        <v>150N</v>
      </c>
      <c r="D408" t="str">
        <f>VLOOKUP(B408,'treatment structure'!$A$2:$I$65,7,FALSE)</f>
        <v>Sherwood</v>
      </c>
      <c r="E408" t="str">
        <f>VLOOKUP(B408,'treatment structure'!$A$2:$I$65,8,FALSE)</f>
        <v>dry</v>
      </c>
      <c r="F408" t="str">
        <f>VLOOKUP(B408,'treatment structure'!$A$2:$I$65,9,FALSE)</f>
        <v>150N</v>
      </c>
      <c r="G408">
        <f>VLOOKUP(B408,'treatment structure'!$A$2:$I$65,2,FALSE)</f>
        <v>2</v>
      </c>
      <c r="H408">
        <v>1503</v>
      </c>
      <c r="I408">
        <v>7525</v>
      </c>
      <c r="J408">
        <v>21.48</v>
      </c>
      <c r="K408">
        <v>-6.78</v>
      </c>
      <c r="L408">
        <v>560</v>
      </c>
      <c r="M408">
        <v>26</v>
      </c>
      <c r="N408">
        <v>3</v>
      </c>
      <c r="O408">
        <v>9</v>
      </c>
      <c r="P408">
        <v>12</v>
      </c>
      <c r="Q408">
        <v>18</v>
      </c>
      <c r="R408">
        <v>8</v>
      </c>
      <c r="S408">
        <v>41</v>
      </c>
      <c r="T408">
        <v>33.799999999999997</v>
      </c>
      <c r="U408">
        <v>31.1</v>
      </c>
      <c r="V408">
        <v>27.5</v>
      </c>
      <c r="W408">
        <v>19.8</v>
      </c>
      <c r="X408">
        <v>12</v>
      </c>
      <c r="Y408">
        <v>13.3</v>
      </c>
      <c r="Z408">
        <v>15</v>
      </c>
      <c r="AA408">
        <v>11.6</v>
      </c>
      <c r="AB408">
        <f t="shared" si="107"/>
        <v>33.799999999999997</v>
      </c>
      <c r="AC408">
        <f t="shared" si="108"/>
        <v>31.1</v>
      </c>
      <c r="AD408">
        <f t="shared" si="109"/>
        <v>27.5</v>
      </c>
      <c r="AE408">
        <f t="shared" si="110"/>
        <v>19.8</v>
      </c>
      <c r="AF408">
        <f t="shared" si="111"/>
        <v>12</v>
      </c>
      <c r="AG408">
        <f t="shared" si="112"/>
        <v>13.3</v>
      </c>
      <c r="AH408">
        <f t="shared" si="113"/>
        <v>15</v>
      </c>
      <c r="AI408">
        <f t="shared" si="114"/>
        <v>11.6</v>
      </c>
      <c r="AJ408">
        <f t="shared" si="115"/>
        <v>328.2</v>
      </c>
    </row>
    <row r="409" spans="1:36">
      <c r="A409" s="1">
        <v>40165</v>
      </c>
      <c r="B409">
        <f t="shared" si="116"/>
        <v>27</v>
      </c>
      <c r="C409" t="str">
        <f>VLOOKUP(B409,'treatment structure'!$A$2:$I$65,9,FALSE)</f>
        <v>nil</v>
      </c>
      <c r="D409" t="str">
        <f>VLOOKUP(B409,'treatment structure'!$A$2:$I$65,7,FALSE)</f>
        <v>Dash</v>
      </c>
      <c r="E409" t="str">
        <f>VLOOKUP(B409,'treatment structure'!$A$2:$I$65,8,FALSE)</f>
        <v>dry</v>
      </c>
      <c r="F409" t="str">
        <f>VLOOKUP(B409,'treatment structure'!$A$2:$I$65,9,FALSE)</f>
        <v>nil</v>
      </c>
      <c r="G409">
        <f>VLOOKUP(B409,'treatment structure'!$A$2:$I$65,2,FALSE)</f>
        <v>2</v>
      </c>
      <c r="H409">
        <v>1503</v>
      </c>
      <c r="I409">
        <v>7525</v>
      </c>
      <c r="J409">
        <v>21.48</v>
      </c>
      <c r="K409">
        <v>-6.78</v>
      </c>
      <c r="L409">
        <v>559</v>
      </c>
      <c r="M409">
        <v>27</v>
      </c>
      <c r="N409">
        <v>3</v>
      </c>
      <c r="O409">
        <v>9</v>
      </c>
      <c r="P409">
        <v>12</v>
      </c>
      <c r="Q409">
        <v>18</v>
      </c>
      <c r="R409">
        <v>8</v>
      </c>
      <c r="S409">
        <v>46</v>
      </c>
      <c r="T409">
        <v>21.4</v>
      </c>
      <c r="U409">
        <v>22.8</v>
      </c>
      <c r="V409">
        <v>32.700000000000003</v>
      </c>
      <c r="W409">
        <v>24</v>
      </c>
      <c r="X409">
        <v>24.3</v>
      </c>
      <c r="Y409">
        <v>14.2</v>
      </c>
      <c r="Z409">
        <v>14.1</v>
      </c>
      <c r="AA409">
        <v>12.7</v>
      </c>
      <c r="AB409">
        <f t="shared" si="107"/>
        <v>21.4</v>
      </c>
      <c r="AC409">
        <f t="shared" si="108"/>
        <v>22.8</v>
      </c>
      <c r="AD409">
        <f t="shared" si="109"/>
        <v>32.700000000000003</v>
      </c>
      <c r="AE409">
        <f t="shared" si="110"/>
        <v>24</v>
      </c>
      <c r="AF409">
        <f t="shared" si="111"/>
        <v>24.3</v>
      </c>
      <c r="AG409">
        <f t="shared" si="112"/>
        <v>14.2</v>
      </c>
      <c r="AH409">
        <f t="shared" si="113"/>
        <v>14.1</v>
      </c>
      <c r="AI409">
        <f t="shared" si="114"/>
        <v>12.7</v>
      </c>
      <c r="AJ409">
        <f t="shared" si="115"/>
        <v>332.4</v>
      </c>
    </row>
    <row r="410" spans="1:36">
      <c r="A410" s="1">
        <v>40165</v>
      </c>
      <c r="B410">
        <f t="shared" si="116"/>
        <v>28</v>
      </c>
      <c r="C410" t="str">
        <f>VLOOKUP(B410,'treatment structure'!$A$2:$I$65,9,FALSE)</f>
        <v>150N</v>
      </c>
      <c r="D410" t="str">
        <f>VLOOKUP(B410,'treatment structure'!$A$2:$I$65,7,FALSE)</f>
        <v>Dash</v>
      </c>
      <c r="E410" t="str">
        <f>VLOOKUP(B410,'treatment structure'!$A$2:$I$65,8,FALSE)</f>
        <v>dry</v>
      </c>
      <c r="F410" t="str">
        <f>VLOOKUP(B410,'treatment structure'!$A$2:$I$65,9,FALSE)</f>
        <v>150N</v>
      </c>
      <c r="G410">
        <f>VLOOKUP(B410,'treatment structure'!$A$2:$I$65,2,FALSE)</f>
        <v>2</v>
      </c>
      <c r="H410">
        <v>1503</v>
      </c>
      <c r="I410">
        <v>7525</v>
      </c>
      <c r="J410">
        <v>21.48</v>
      </c>
      <c r="K410">
        <v>-6.78</v>
      </c>
      <c r="L410">
        <v>558</v>
      </c>
      <c r="M410">
        <v>28</v>
      </c>
      <c r="N410">
        <v>3</v>
      </c>
      <c r="O410">
        <v>9</v>
      </c>
      <c r="P410">
        <v>12</v>
      </c>
      <c r="Q410">
        <v>18</v>
      </c>
      <c r="R410">
        <v>8</v>
      </c>
      <c r="S410">
        <v>53</v>
      </c>
      <c r="T410">
        <v>16.600000000000001</v>
      </c>
      <c r="U410">
        <v>19.899999999999999</v>
      </c>
      <c r="V410">
        <v>27.1</v>
      </c>
      <c r="W410">
        <v>20.6</v>
      </c>
      <c r="X410">
        <v>21.7</v>
      </c>
      <c r="Y410">
        <v>10.1</v>
      </c>
      <c r="Z410">
        <v>13</v>
      </c>
      <c r="AA410">
        <v>12.1</v>
      </c>
      <c r="AB410">
        <f t="shared" si="107"/>
        <v>16.600000000000001</v>
      </c>
      <c r="AC410">
        <f t="shared" si="108"/>
        <v>19.899999999999999</v>
      </c>
      <c r="AD410">
        <f t="shared" si="109"/>
        <v>27.1</v>
      </c>
      <c r="AE410">
        <f t="shared" si="110"/>
        <v>20.6</v>
      </c>
      <c r="AF410">
        <f t="shared" si="111"/>
        <v>21.7</v>
      </c>
      <c r="AG410">
        <f t="shared" si="112"/>
        <v>10.1</v>
      </c>
      <c r="AH410">
        <f t="shared" si="113"/>
        <v>13</v>
      </c>
      <c r="AI410">
        <f t="shared" si="114"/>
        <v>12.1</v>
      </c>
      <c r="AJ410">
        <f t="shared" si="115"/>
        <v>282.2</v>
      </c>
    </row>
    <row r="411" spans="1:36">
      <c r="A411" s="1">
        <v>40165</v>
      </c>
      <c r="B411">
        <f t="shared" si="116"/>
        <v>29</v>
      </c>
      <c r="C411" t="str">
        <f>VLOOKUP(B411,'treatment structure'!$A$2:$I$65,9,FALSE)</f>
        <v>150N</v>
      </c>
      <c r="D411" t="str">
        <f>VLOOKUP(B411,'treatment structure'!$A$2:$I$65,7,FALSE)</f>
        <v>Omaka</v>
      </c>
      <c r="E411" t="str">
        <f>VLOOKUP(B411,'treatment structure'!$A$2:$I$65,8,FALSE)</f>
        <v>irr</v>
      </c>
      <c r="F411" t="str">
        <f>VLOOKUP(B411,'treatment structure'!$A$2:$I$65,9,FALSE)</f>
        <v>150N</v>
      </c>
      <c r="G411">
        <f>VLOOKUP(B411,'treatment structure'!$A$2:$I$65,2,FALSE)</f>
        <v>2</v>
      </c>
      <c r="H411">
        <v>1503</v>
      </c>
      <c r="I411">
        <v>7525</v>
      </c>
      <c r="J411">
        <v>21.48</v>
      </c>
      <c r="K411">
        <v>-6.78</v>
      </c>
      <c r="L411">
        <v>557</v>
      </c>
      <c r="M411">
        <v>29</v>
      </c>
      <c r="N411">
        <v>3</v>
      </c>
      <c r="O411">
        <v>9</v>
      </c>
      <c r="P411">
        <v>12</v>
      </c>
      <c r="Q411">
        <v>18</v>
      </c>
      <c r="R411">
        <v>8</v>
      </c>
      <c r="S411">
        <v>50</v>
      </c>
      <c r="T411">
        <v>18</v>
      </c>
      <c r="U411">
        <v>29.3</v>
      </c>
      <c r="V411">
        <v>32.9</v>
      </c>
      <c r="W411">
        <v>26.7</v>
      </c>
      <c r="X411">
        <v>21.7</v>
      </c>
      <c r="Y411">
        <v>15.7</v>
      </c>
      <c r="Z411">
        <v>22.1</v>
      </c>
      <c r="AA411">
        <v>17.5</v>
      </c>
      <c r="AB411">
        <f t="shared" si="107"/>
        <v>18</v>
      </c>
      <c r="AC411">
        <f t="shared" si="108"/>
        <v>29.3</v>
      </c>
      <c r="AD411">
        <f t="shared" si="109"/>
        <v>32.9</v>
      </c>
      <c r="AE411">
        <f t="shared" si="110"/>
        <v>26.7</v>
      </c>
      <c r="AF411">
        <f t="shared" si="111"/>
        <v>21.7</v>
      </c>
      <c r="AG411">
        <f t="shared" si="112"/>
        <v>15.7</v>
      </c>
      <c r="AH411">
        <f t="shared" si="113"/>
        <v>22.1</v>
      </c>
      <c r="AI411">
        <f t="shared" si="114"/>
        <v>17.5</v>
      </c>
      <c r="AJ411">
        <f t="shared" si="115"/>
        <v>367.79999999999995</v>
      </c>
    </row>
    <row r="412" spans="1:36">
      <c r="A412" s="1">
        <v>40165</v>
      </c>
      <c r="B412">
        <f t="shared" si="116"/>
        <v>30</v>
      </c>
      <c r="C412" t="str">
        <f>VLOOKUP(B412,'treatment structure'!$A$2:$I$65,9,FALSE)</f>
        <v>nil</v>
      </c>
      <c r="D412" t="str">
        <f>VLOOKUP(B412,'treatment structure'!$A$2:$I$65,7,FALSE)</f>
        <v>Omaka</v>
      </c>
      <c r="E412" t="str">
        <f>VLOOKUP(B412,'treatment structure'!$A$2:$I$65,8,FALSE)</f>
        <v>irr</v>
      </c>
      <c r="F412" t="str">
        <f>VLOOKUP(B412,'treatment structure'!$A$2:$I$65,9,FALSE)</f>
        <v>nil</v>
      </c>
      <c r="G412">
        <f>VLOOKUP(B412,'treatment structure'!$A$2:$I$65,2,FALSE)</f>
        <v>2</v>
      </c>
      <c r="H412">
        <v>1503</v>
      </c>
      <c r="I412">
        <v>7525</v>
      </c>
      <c r="J412">
        <v>21.48</v>
      </c>
      <c r="K412">
        <v>-6.78</v>
      </c>
      <c r="L412">
        <v>556</v>
      </c>
      <c r="M412">
        <v>30</v>
      </c>
      <c r="N412">
        <v>3</v>
      </c>
      <c r="O412">
        <v>9</v>
      </c>
      <c r="P412">
        <v>12</v>
      </c>
      <c r="Q412">
        <v>18</v>
      </c>
      <c r="R412">
        <v>9</v>
      </c>
      <c r="S412">
        <v>4</v>
      </c>
      <c r="T412">
        <v>31.6</v>
      </c>
      <c r="U412">
        <v>24.1</v>
      </c>
      <c r="V412">
        <v>20.399999999999999</v>
      </c>
      <c r="W412">
        <v>14.9</v>
      </c>
      <c r="X412">
        <v>22.1</v>
      </c>
      <c r="Y412">
        <v>19.5</v>
      </c>
      <c r="Z412">
        <v>19.8</v>
      </c>
      <c r="AA412">
        <v>20.8</v>
      </c>
      <c r="AB412">
        <f t="shared" si="107"/>
        <v>31.6</v>
      </c>
      <c r="AC412">
        <f t="shared" si="108"/>
        <v>24.1</v>
      </c>
      <c r="AD412">
        <f t="shared" si="109"/>
        <v>20.399999999999999</v>
      </c>
      <c r="AE412">
        <f t="shared" si="110"/>
        <v>14.900000000000002</v>
      </c>
      <c r="AF412">
        <f t="shared" si="111"/>
        <v>22.1</v>
      </c>
      <c r="AG412">
        <f t="shared" si="112"/>
        <v>19.5</v>
      </c>
      <c r="AH412">
        <f t="shared" si="113"/>
        <v>19.8</v>
      </c>
      <c r="AI412">
        <f t="shared" si="114"/>
        <v>20.8</v>
      </c>
      <c r="AJ412">
        <f t="shared" si="115"/>
        <v>346.40000000000003</v>
      </c>
    </row>
    <row r="413" spans="1:36">
      <c r="A413" s="1">
        <v>40165</v>
      </c>
      <c r="B413">
        <f t="shared" si="116"/>
        <v>31</v>
      </c>
      <c r="C413" t="str">
        <f>VLOOKUP(B413,'treatment structure'!$A$2:$I$65,9,FALSE)</f>
        <v>150N</v>
      </c>
      <c r="D413" t="str">
        <f>VLOOKUP(B413,'treatment structure'!$A$2:$I$65,7,FALSE)</f>
        <v>CR125</v>
      </c>
      <c r="E413" t="str">
        <f>VLOOKUP(B413,'treatment structure'!$A$2:$I$65,8,FALSE)</f>
        <v>dry</v>
      </c>
      <c r="F413" t="str">
        <f>VLOOKUP(B413,'treatment structure'!$A$2:$I$65,9,FALSE)</f>
        <v>150N</v>
      </c>
      <c r="G413">
        <f>VLOOKUP(B413,'treatment structure'!$A$2:$I$65,2,FALSE)</f>
        <v>2</v>
      </c>
      <c r="H413">
        <v>1503</v>
      </c>
      <c r="I413">
        <v>7525</v>
      </c>
      <c r="J413">
        <v>21.48</v>
      </c>
      <c r="K413">
        <v>-6.78</v>
      </c>
      <c r="L413">
        <v>555</v>
      </c>
      <c r="M413">
        <v>31</v>
      </c>
      <c r="N413">
        <v>3</v>
      </c>
      <c r="O413">
        <v>9</v>
      </c>
      <c r="P413">
        <v>12</v>
      </c>
      <c r="Q413">
        <v>18</v>
      </c>
      <c r="R413">
        <v>9</v>
      </c>
      <c r="S413">
        <v>10</v>
      </c>
      <c r="T413">
        <v>19.8</v>
      </c>
      <c r="U413">
        <v>16.2</v>
      </c>
      <c r="V413">
        <v>15.8</v>
      </c>
      <c r="W413">
        <v>22.6</v>
      </c>
      <c r="X413">
        <v>10.7</v>
      </c>
      <c r="Y413">
        <v>11.4</v>
      </c>
      <c r="Z413">
        <v>14.7</v>
      </c>
      <c r="AA413">
        <v>11.8</v>
      </c>
      <c r="AB413">
        <f t="shared" si="107"/>
        <v>19.8</v>
      </c>
      <c r="AC413">
        <f t="shared" si="108"/>
        <v>16.2</v>
      </c>
      <c r="AD413">
        <f t="shared" si="109"/>
        <v>15.8</v>
      </c>
      <c r="AE413">
        <f t="shared" si="110"/>
        <v>22.6</v>
      </c>
      <c r="AF413">
        <f t="shared" si="111"/>
        <v>10.7</v>
      </c>
      <c r="AG413">
        <f t="shared" si="112"/>
        <v>11.4</v>
      </c>
      <c r="AH413">
        <f t="shared" si="113"/>
        <v>14.7</v>
      </c>
      <c r="AI413">
        <f t="shared" si="114"/>
        <v>11.8</v>
      </c>
      <c r="AJ413">
        <f t="shared" si="115"/>
        <v>246.00000000000003</v>
      </c>
    </row>
    <row r="414" spans="1:36">
      <c r="A414" s="1">
        <v>40165</v>
      </c>
      <c r="B414">
        <f t="shared" si="116"/>
        <v>32</v>
      </c>
      <c r="C414" t="str">
        <f>VLOOKUP(B414,'treatment structure'!$A$2:$I$65,9,FALSE)</f>
        <v>nil</v>
      </c>
      <c r="D414" t="str">
        <f>VLOOKUP(B414,'treatment structure'!$A$2:$I$65,7,FALSE)</f>
        <v>CR125</v>
      </c>
      <c r="E414" t="str">
        <f>VLOOKUP(B414,'treatment structure'!$A$2:$I$65,8,FALSE)</f>
        <v>dry</v>
      </c>
      <c r="F414" t="str">
        <f>VLOOKUP(B414,'treatment structure'!$A$2:$I$65,9,FALSE)</f>
        <v>nil</v>
      </c>
      <c r="G414">
        <f>VLOOKUP(B414,'treatment structure'!$A$2:$I$65,2,FALSE)</f>
        <v>2</v>
      </c>
      <c r="H414">
        <v>1503</v>
      </c>
      <c r="I414">
        <v>7525</v>
      </c>
      <c r="J414">
        <v>21.48</v>
      </c>
      <c r="K414">
        <v>-6.78</v>
      </c>
      <c r="L414">
        <v>554</v>
      </c>
      <c r="M414">
        <v>32</v>
      </c>
      <c r="N414">
        <v>3</v>
      </c>
      <c r="O414">
        <v>9</v>
      </c>
      <c r="P414">
        <v>12</v>
      </c>
      <c r="Q414">
        <v>18</v>
      </c>
      <c r="R414">
        <v>9</v>
      </c>
      <c r="S414">
        <v>16</v>
      </c>
      <c r="T414">
        <v>34.700000000000003</v>
      </c>
      <c r="U414">
        <v>30.9</v>
      </c>
      <c r="V414">
        <v>27.2</v>
      </c>
      <c r="W414">
        <v>25.5</v>
      </c>
      <c r="X414">
        <v>16.399999999999999</v>
      </c>
      <c r="Y414">
        <v>18.399999999999999</v>
      </c>
      <c r="Z414">
        <v>15.4</v>
      </c>
      <c r="AA414">
        <v>8.9</v>
      </c>
      <c r="AB414">
        <f t="shared" si="107"/>
        <v>34.700000000000003</v>
      </c>
      <c r="AC414">
        <f t="shared" si="108"/>
        <v>30.9</v>
      </c>
      <c r="AD414">
        <f t="shared" si="109"/>
        <v>27.2</v>
      </c>
      <c r="AE414">
        <f t="shared" si="110"/>
        <v>25.5</v>
      </c>
      <c r="AF414">
        <f t="shared" si="111"/>
        <v>16.399999999999999</v>
      </c>
      <c r="AG414">
        <f t="shared" si="112"/>
        <v>18.399999999999999</v>
      </c>
      <c r="AH414">
        <f t="shared" si="113"/>
        <v>15.400000000000002</v>
      </c>
      <c r="AI414">
        <f t="shared" si="114"/>
        <v>8.9</v>
      </c>
      <c r="AJ414">
        <f t="shared" si="115"/>
        <v>354.8</v>
      </c>
    </row>
    <row r="415" spans="1:36">
      <c r="A415" s="1">
        <v>40165</v>
      </c>
      <c r="B415">
        <f t="shared" si="116"/>
        <v>33</v>
      </c>
      <c r="C415" t="str">
        <f>VLOOKUP(B415,'treatment structure'!$A$2:$I$65,9,FALSE)</f>
        <v>150N</v>
      </c>
      <c r="D415" t="str">
        <f>VLOOKUP(B415,'treatment structure'!$A$2:$I$65,7,FALSE)</f>
        <v>CR125</v>
      </c>
      <c r="E415" t="str">
        <f>VLOOKUP(B415,'treatment structure'!$A$2:$I$65,8,FALSE)</f>
        <v>irr</v>
      </c>
      <c r="F415" t="str">
        <f>VLOOKUP(B415,'treatment structure'!$A$2:$I$65,9,FALSE)</f>
        <v>150N</v>
      </c>
      <c r="G415">
        <f>VLOOKUP(B415,'treatment structure'!$A$2:$I$65,2,FALSE)</f>
        <v>3</v>
      </c>
      <c r="H415">
        <v>1503</v>
      </c>
      <c r="I415">
        <v>7525</v>
      </c>
      <c r="J415">
        <v>21.48</v>
      </c>
      <c r="K415">
        <v>-6.78</v>
      </c>
      <c r="L415">
        <v>553</v>
      </c>
      <c r="M415">
        <v>33</v>
      </c>
      <c r="N415">
        <v>3</v>
      </c>
      <c r="O415">
        <v>9</v>
      </c>
      <c r="P415">
        <v>12</v>
      </c>
      <c r="Q415">
        <v>18</v>
      </c>
      <c r="R415">
        <v>9</v>
      </c>
      <c r="S415">
        <v>22</v>
      </c>
      <c r="T415">
        <v>36.1</v>
      </c>
      <c r="U415">
        <v>32</v>
      </c>
      <c r="V415">
        <v>27.6</v>
      </c>
      <c r="W415">
        <v>30.7</v>
      </c>
      <c r="X415">
        <v>18.600000000000001</v>
      </c>
      <c r="Y415">
        <v>22.7</v>
      </c>
      <c r="Z415">
        <v>23.2</v>
      </c>
      <c r="AA415">
        <v>19.399999999999999</v>
      </c>
      <c r="AB415">
        <f t="shared" si="107"/>
        <v>36.1</v>
      </c>
      <c r="AC415">
        <f t="shared" si="108"/>
        <v>32</v>
      </c>
      <c r="AD415">
        <f t="shared" si="109"/>
        <v>27.6</v>
      </c>
      <c r="AE415">
        <f t="shared" si="110"/>
        <v>30.7</v>
      </c>
      <c r="AF415">
        <f t="shared" si="111"/>
        <v>18.600000000000001</v>
      </c>
      <c r="AG415">
        <f t="shared" si="112"/>
        <v>22.7</v>
      </c>
      <c r="AH415">
        <f t="shared" si="113"/>
        <v>23.2</v>
      </c>
      <c r="AI415">
        <f t="shared" si="114"/>
        <v>19.399999999999999</v>
      </c>
      <c r="AJ415">
        <f t="shared" si="115"/>
        <v>420.59999999999997</v>
      </c>
    </row>
    <row r="416" spans="1:36">
      <c r="A416" s="1">
        <v>40165</v>
      </c>
      <c r="B416">
        <f t="shared" si="116"/>
        <v>34</v>
      </c>
      <c r="C416" t="str">
        <f>VLOOKUP(B416,'treatment structure'!$A$2:$I$65,9,FALSE)</f>
        <v>nil</v>
      </c>
      <c r="D416" t="str">
        <f>VLOOKUP(B416,'treatment structure'!$A$2:$I$65,7,FALSE)</f>
        <v>CR125</v>
      </c>
      <c r="E416" t="str">
        <f>VLOOKUP(B416,'treatment structure'!$A$2:$I$65,8,FALSE)</f>
        <v>irr</v>
      </c>
      <c r="F416" t="str">
        <f>VLOOKUP(B416,'treatment structure'!$A$2:$I$65,9,FALSE)</f>
        <v>nil</v>
      </c>
      <c r="G416">
        <f>VLOOKUP(B416,'treatment structure'!$A$2:$I$65,2,FALSE)</f>
        <v>3</v>
      </c>
      <c r="H416">
        <v>1503</v>
      </c>
      <c r="I416">
        <v>7525</v>
      </c>
      <c r="J416">
        <v>21.48</v>
      </c>
      <c r="K416">
        <v>-6.78</v>
      </c>
      <c r="L416">
        <v>552</v>
      </c>
      <c r="M416">
        <v>34</v>
      </c>
      <c r="N416">
        <v>3</v>
      </c>
      <c r="O416">
        <v>9</v>
      </c>
      <c r="P416">
        <v>12</v>
      </c>
      <c r="Q416">
        <v>18</v>
      </c>
      <c r="R416">
        <v>9</v>
      </c>
      <c r="S416">
        <v>20</v>
      </c>
      <c r="T416">
        <v>32.299999999999997</v>
      </c>
      <c r="U416">
        <v>25.3</v>
      </c>
      <c r="V416">
        <v>21.8</v>
      </c>
      <c r="W416">
        <v>27</v>
      </c>
      <c r="X416">
        <v>15.5</v>
      </c>
      <c r="Y416">
        <v>19.899999999999999</v>
      </c>
      <c r="Z416">
        <v>19.7</v>
      </c>
      <c r="AA416">
        <v>25.8</v>
      </c>
      <c r="AB416">
        <f t="shared" si="107"/>
        <v>32.299999999999997</v>
      </c>
      <c r="AC416">
        <f t="shared" si="108"/>
        <v>25.3</v>
      </c>
      <c r="AD416">
        <f t="shared" si="109"/>
        <v>21.8</v>
      </c>
      <c r="AE416">
        <f t="shared" si="110"/>
        <v>27</v>
      </c>
      <c r="AF416">
        <f t="shared" si="111"/>
        <v>15.5</v>
      </c>
      <c r="AG416">
        <f t="shared" si="112"/>
        <v>19.899999999999999</v>
      </c>
      <c r="AH416">
        <f t="shared" si="113"/>
        <v>19.7</v>
      </c>
      <c r="AI416">
        <f t="shared" si="114"/>
        <v>25.8</v>
      </c>
      <c r="AJ416">
        <f t="shared" si="115"/>
        <v>374.59999999999997</v>
      </c>
    </row>
    <row r="417" spans="1:36">
      <c r="A417" s="1">
        <v>40165</v>
      </c>
      <c r="B417">
        <f t="shared" si="116"/>
        <v>35</v>
      </c>
      <c r="C417" t="str">
        <f>VLOOKUP(B417,'treatment structure'!$A$2:$I$65,9,FALSE)</f>
        <v>nil</v>
      </c>
      <c r="D417" t="str">
        <f>VLOOKUP(B417,'treatment structure'!$A$2:$I$65,7,FALSE)</f>
        <v>Omaka</v>
      </c>
      <c r="E417" t="str">
        <f>VLOOKUP(B417,'treatment structure'!$A$2:$I$65,8,FALSE)</f>
        <v>dry</v>
      </c>
      <c r="F417" t="str">
        <f>VLOOKUP(B417,'treatment structure'!$A$2:$I$65,9,FALSE)</f>
        <v>nil</v>
      </c>
      <c r="G417">
        <f>VLOOKUP(B417,'treatment structure'!$A$2:$I$65,2,FALSE)</f>
        <v>3</v>
      </c>
      <c r="H417">
        <v>1503</v>
      </c>
      <c r="I417">
        <v>7525</v>
      </c>
      <c r="J417">
        <v>21.48</v>
      </c>
      <c r="K417">
        <v>-6.78</v>
      </c>
      <c r="L417">
        <v>551</v>
      </c>
      <c r="M417">
        <v>35</v>
      </c>
      <c r="N417">
        <v>3</v>
      </c>
      <c r="O417">
        <v>9</v>
      </c>
      <c r="P417">
        <v>12</v>
      </c>
      <c r="Q417">
        <v>18</v>
      </c>
      <c r="R417">
        <v>9</v>
      </c>
      <c r="S417">
        <v>33</v>
      </c>
      <c r="T417">
        <v>27.6</v>
      </c>
      <c r="U417">
        <v>21.9</v>
      </c>
      <c r="V417">
        <v>27.6</v>
      </c>
      <c r="W417">
        <v>24.4</v>
      </c>
      <c r="X417">
        <v>21.6</v>
      </c>
      <c r="Y417">
        <v>14.9</v>
      </c>
      <c r="Z417">
        <v>14.9</v>
      </c>
      <c r="AA417">
        <v>11.6</v>
      </c>
      <c r="AB417">
        <f t="shared" si="107"/>
        <v>27.6</v>
      </c>
      <c r="AC417">
        <f t="shared" si="108"/>
        <v>21.9</v>
      </c>
      <c r="AD417">
        <f t="shared" si="109"/>
        <v>27.6</v>
      </c>
      <c r="AE417">
        <f t="shared" si="110"/>
        <v>24.4</v>
      </c>
      <c r="AF417">
        <f t="shared" si="111"/>
        <v>21.6</v>
      </c>
      <c r="AG417">
        <f t="shared" si="112"/>
        <v>14.900000000000002</v>
      </c>
      <c r="AH417">
        <f t="shared" si="113"/>
        <v>14.900000000000002</v>
      </c>
      <c r="AI417">
        <f t="shared" si="114"/>
        <v>11.6</v>
      </c>
      <c r="AJ417">
        <f t="shared" si="115"/>
        <v>329</v>
      </c>
    </row>
    <row r="418" spans="1:36">
      <c r="A418" s="1">
        <v>40165</v>
      </c>
      <c r="B418">
        <f t="shared" si="116"/>
        <v>36</v>
      </c>
      <c r="C418" t="str">
        <f>VLOOKUP(B418,'treatment structure'!$A$2:$I$65,9,FALSE)</f>
        <v>150N</v>
      </c>
      <c r="D418" t="str">
        <f>VLOOKUP(B418,'treatment structure'!$A$2:$I$65,7,FALSE)</f>
        <v>Omaka</v>
      </c>
      <c r="E418" t="str">
        <f>VLOOKUP(B418,'treatment structure'!$A$2:$I$65,8,FALSE)</f>
        <v>dry</v>
      </c>
      <c r="F418" t="str">
        <f>VLOOKUP(B418,'treatment structure'!$A$2:$I$65,9,FALSE)</f>
        <v>150N</v>
      </c>
      <c r="G418">
        <f>VLOOKUP(B418,'treatment structure'!$A$2:$I$65,2,FALSE)</f>
        <v>3</v>
      </c>
      <c r="H418">
        <v>1503</v>
      </c>
      <c r="I418">
        <v>7525</v>
      </c>
      <c r="J418">
        <v>21.48</v>
      </c>
      <c r="K418">
        <v>-6.78</v>
      </c>
      <c r="L418">
        <v>550</v>
      </c>
      <c r="M418">
        <v>36</v>
      </c>
      <c r="N418">
        <v>3</v>
      </c>
      <c r="O418">
        <v>9</v>
      </c>
      <c r="P418">
        <v>12</v>
      </c>
      <c r="Q418">
        <v>18</v>
      </c>
      <c r="R418">
        <v>9</v>
      </c>
      <c r="S418">
        <v>40</v>
      </c>
      <c r="T418">
        <v>24.6</v>
      </c>
      <c r="U418">
        <v>5.0999999999999996</v>
      </c>
      <c r="V418">
        <v>17.600000000000001</v>
      </c>
      <c r="W418">
        <v>21.4</v>
      </c>
      <c r="X418">
        <v>16.7</v>
      </c>
      <c r="Y418">
        <v>8.5</v>
      </c>
      <c r="Z418">
        <v>12.2</v>
      </c>
      <c r="AA418">
        <v>13.1</v>
      </c>
      <c r="AB418">
        <f t="shared" si="107"/>
        <v>24.6</v>
      </c>
      <c r="AC418">
        <f t="shared" si="108"/>
        <v>5.0999999999999996</v>
      </c>
      <c r="AD418">
        <f t="shared" si="109"/>
        <v>17.600000000000001</v>
      </c>
      <c r="AE418">
        <f t="shared" si="110"/>
        <v>21.4</v>
      </c>
      <c r="AF418">
        <f t="shared" si="111"/>
        <v>16.7</v>
      </c>
      <c r="AG418">
        <f t="shared" si="112"/>
        <v>8.5</v>
      </c>
      <c r="AH418">
        <f t="shared" si="113"/>
        <v>12.2</v>
      </c>
      <c r="AI418">
        <f t="shared" si="114"/>
        <v>13.1</v>
      </c>
      <c r="AJ418">
        <f t="shared" si="115"/>
        <v>238.4</v>
      </c>
    </row>
    <row r="419" spans="1:36">
      <c r="A419" s="1">
        <v>40165</v>
      </c>
      <c r="B419">
        <f t="shared" si="116"/>
        <v>37</v>
      </c>
      <c r="C419" t="str">
        <f>VLOOKUP(B419,'treatment structure'!$A$2:$I$65,9,FALSE)</f>
        <v>150N</v>
      </c>
      <c r="D419" t="str">
        <f>VLOOKUP(B419,'treatment structure'!$A$2:$I$65,7,FALSE)</f>
        <v>Omaka</v>
      </c>
      <c r="E419" t="str">
        <f>VLOOKUP(B419,'treatment structure'!$A$2:$I$65,8,FALSE)</f>
        <v>irr</v>
      </c>
      <c r="F419" t="str">
        <f>VLOOKUP(B419,'treatment structure'!$A$2:$I$65,9,FALSE)</f>
        <v>150N</v>
      </c>
      <c r="G419">
        <f>VLOOKUP(B419,'treatment structure'!$A$2:$I$65,2,FALSE)</f>
        <v>3</v>
      </c>
      <c r="H419">
        <v>1503</v>
      </c>
      <c r="I419">
        <v>7525</v>
      </c>
      <c r="J419">
        <v>21.48</v>
      </c>
      <c r="K419">
        <v>-6.78</v>
      </c>
      <c r="L419">
        <v>549</v>
      </c>
      <c r="M419">
        <v>37</v>
      </c>
      <c r="N419">
        <v>3</v>
      </c>
      <c r="O419">
        <v>9</v>
      </c>
      <c r="P419">
        <v>12</v>
      </c>
      <c r="Q419">
        <v>18</v>
      </c>
      <c r="R419">
        <v>9</v>
      </c>
      <c r="S419">
        <v>41</v>
      </c>
      <c r="T419">
        <v>21.2</v>
      </c>
      <c r="U419">
        <v>16.3</v>
      </c>
      <c r="V419">
        <v>14.7</v>
      </c>
      <c r="W419">
        <v>24.9</v>
      </c>
      <c r="X419">
        <v>19</v>
      </c>
      <c r="Y419">
        <v>18.8</v>
      </c>
      <c r="Z419">
        <v>20.5</v>
      </c>
      <c r="AA419">
        <v>17.2</v>
      </c>
      <c r="AB419">
        <f t="shared" si="107"/>
        <v>21.2</v>
      </c>
      <c r="AC419">
        <f t="shared" si="108"/>
        <v>16.3</v>
      </c>
      <c r="AD419">
        <f t="shared" si="109"/>
        <v>14.7</v>
      </c>
      <c r="AE419">
        <f t="shared" si="110"/>
        <v>24.9</v>
      </c>
      <c r="AF419">
        <f t="shared" si="111"/>
        <v>19</v>
      </c>
      <c r="AG419">
        <f t="shared" si="112"/>
        <v>18.8</v>
      </c>
      <c r="AH419">
        <f t="shared" si="113"/>
        <v>20.5</v>
      </c>
      <c r="AI419">
        <f t="shared" si="114"/>
        <v>17.2</v>
      </c>
      <c r="AJ419">
        <f t="shared" si="115"/>
        <v>305.19999999999993</v>
      </c>
    </row>
    <row r="420" spans="1:36">
      <c r="A420" s="1">
        <v>40165</v>
      </c>
      <c r="B420">
        <f t="shared" si="116"/>
        <v>38</v>
      </c>
      <c r="C420" t="str">
        <f>VLOOKUP(B420,'treatment structure'!$A$2:$I$65,9,FALSE)</f>
        <v>nil</v>
      </c>
      <c r="D420" t="str">
        <f>VLOOKUP(B420,'treatment structure'!$A$2:$I$65,7,FALSE)</f>
        <v>Omaka</v>
      </c>
      <c r="E420" t="str">
        <f>VLOOKUP(B420,'treatment structure'!$A$2:$I$65,8,FALSE)</f>
        <v>irr</v>
      </c>
      <c r="F420" t="str">
        <f>VLOOKUP(B420,'treatment structure'!$A$2:$I$65,9,FALSE)</f>
        <v>nil</v>
      </c>
      <c r="G420">
        <f>VLOOKUP(B420,'treatment structure'!$A$2:$I$65,2,FALSE)</f>
        <v>3</v>
      </c>
      <c r="H420">
        <v>1503</v>
      </c>
      <c r="I420">
        <v>7525</v>
      </c>
      <c r="J420">
        <v>21.48</v>
      </c>
      <c r="K420">
        <v>-6.78</v>
      </c>
      <c r="L420">
        <v>548</v>
      </c>
      <c r="M420">
        <v>38</v>
      </c>
      <c r="N420">
        <v>3</v>
      </c>
      <c r="O420">
        <v>9</v>
      </c>
      <c r="P420">
        <v>12</v>
      </c>
      <c r="Q420">
        <v>18</v>
      </c>
      <c r="R420">
        <v>9</v>
      </c>
      <c r="S420">
        <v>55</v>
      </c>
      <c r="T420">
        <v>16.600000000000001</v>
      </c>
      <c r="U420">
        <v>18.3</v>
      </c>
      <c r="V420">
        <v>32.9</v>
      </c>
      <c r="W420">
        <v>24.8</v>
      </c>
      <c r="X420">
        <v>27</v>
      </c>
      <c r="Y420">
        <v>20.5</v>
      </c>
      <c r="Z420">
        <v>23.4</v>
      </c>
      <c r="AA420">
        <v>20</v>
      </c>
      <c r="AB420">
        <f t="shared" si="107"/>
        <v>16.600000000000001</v>
      </c>
      <c r="AC420">
        <f t="shared" si="108"/>
        <v>18.3</v>
      </c>
      <c r="AD420">
        <f t="shared" si="109"/>
        <v>32.9</v>
      </c>
      <c r="AE420">
        <f t="shared" si="110"/>
        <v>24.8</v>
      </c>
      <c r="AF420">
        <f t="shared" si="111"/>
        <v>27</v>
      </c>
      <c r="AG420">
        <f t="shared" si="112"/>
        <v>20.5</v>
      </c>
      <c r="AH420">
        <f t="shared" si="113"/>
        <v>23.4</v>
      </c>
      <c r="AI420">
        <f t="shared" si="114"/>
        <v>20</v>
      </c>
      <c r="AJ420">
        <f t="shared" si="115"/>
        <v>367.00000000000006</v>
      </c>
    </row>
    <row r="421" spans="1:36">
      <c r="A421" s="1">
        <v>40165</v>
      </c>
      <c r="B421">
        <f t="shared" si="116"/>
        <v>39</v>
      </c>
      <c r="C421" t="str">
        <f>VLOOKUP(B421,'treatment structure'!$A$2:$I$65,9,FALSE)</f>
        <v>nil</v>
      </c>
      <c r="D421" t="str">
        <f>VLOOKUP(B421,'treatment structure'!$A$2:$I$65,7,FALSE)</f>
        <v>Sherwood</v>
      </c>
      <c r="E421" t="str">
        <f>VLOOKUP(B421,'treatment structure'!$A$2:$I$65,8,FALSE)</f>
        <v>dry</v>
      </c>
      <c r="F421" t="str">
        <f>VLOOKUP(B421,'treatment structure'!$A$2:$I$65,9,FALSE)</f>
        <v>nil</v>
      </c>
      <c r="G421">
        <f>VLOOKUP(B421,'treatment structure'!$A$2:$I$65,2,FALSE)</f>
        <v>3</v>
      </c>
      <c r="H421">
        <v>1503</v>
      </c>
      <c r="I421">
        <v>7525</v>
      </c>
      <c r="J421">
        <v>21.48</v>
      </c>
      <c r="K421">
        <v>-6.78</v>
      </c>
      <c r="L421">
        <v>547</v>
      </c>
      <c r="M421">
        <v>39</v>
      </c>
      <c r="N421">
        <v>3</v>
      </c>
      <c r="O421">
        <v>9</v>
      </c>
      <c r="P421">
        <v>12</v>
      </c>
      <c r="Q421">
        <v>18</v>
      </c>
      <c r="R421">
        <v>10</v>
      </c>
      <c r="S421">
        <v>1</v>
      </c>
      <c r="T421">
        <v>17.600000000000001</v>
      </c>
      <c r="U421">
        <v>20.7</v>
      </c>
      <c r="V421">
        <v>31.5</v>
      </c>
      <c r="W421">
        <v>15.5</v>
      </c>
      <c r="X421">
        <v>23</v>
      </c>
      <c r="Y421">
        <v>13.3</v>
      </c>
      <c r="Z421">
        <v>14.3</v>
      </c>
      <c r="AA421">
        <v>17.2</v>
      </c>
      <c r="AB421">
        <f t="shared" si="107"/>
        <v>17.600000000000001</v>
      </c>
      <c r="AC421">
        <f t="shared" si="108"/>
        <v>20.7</v>
      </c>
      <c r="AD421">
        <f t="shared" si="109"/>
        <v>31.5</v>
      </c>
      <c r="AE421">
        <f t="shared" si="110"/>
        <v>15.5</v>
      </c>
      <c r="AF421">
        <f t="shared" si="111"/>
        <v>23</v>
      </c>
      <c r="AG421">
        <f t="shared" si="112"/>
        <v>13.3</v>
      </c>
      <c r="AH421">
        <f t="shared" si="113"/>
        <v>14.3</v>
      </c>
      <c r="AI421">
        <f t="shared" si="114"/>
        <v>17.2</v>
      </c>
      <c r="AJ421">
        <f t="shared" si="115"/>
        <v>306.2</v>
      </c>
    </row>
    <row r="422" spans="1:36">
      <c r="A422" s="1">
        <v>40165</v>
      </c>
      <c r="B422">
        <f t="shared" si="116"/>
        <v>40</v>
      </c>
      <c r="C422" t="str">
        <f>VLOOKUP(B422,'treatment structure'!$A$2:$I$65,9,FALSE)</f>
        <v>150N</v>
      </c>
      <c r="D422" t="str">
        <f>VLOOKUP(B422,'treatment structure'!$A$2:$I$65,7,FALSE)</f>
        <v>Sherwood</v>
      </c>
      <c r="E422" t="str">
        <f>VLOOKUP(B422,'treatment structure'!$A$2:$I$65,8,FALSE)</f>
        <v>dry</v>
      </c>
      <c r="F422" t="str">
        <f>VLOOKUP(B422,'treatment structure'!$A$2:$I$65,9,FALSE)</f>
        <v>150N</v>
      </c>
      <c r="G422">
        <f>VLOOKUP(B422,'treatment structure'!$A$2:$I$65,2,FALSE)</f>
        <v>3</v>
      </c>
      <c r="H422">
        <v>1503</v>
      </c>
      <c r="I422">
        <v>7525</v>
      </c>
      <c r="J422">
        <v>21.48</v>
      </c>
      <c r="K422">
        <v>-6.78</v>
      </c>
      <c r="L422">
        <v>546</v>
      </c>
      <c r="M422">
        <v>40</v>
      </c>
      <c r="N422">
        <v>3</v>
      </c>
      <c r="O422">
        <v>9</v>
      </c>
      <c r="P422">
        <v>12</v>
      </c>
      <c r="Q422">
        <v>18</v>
      </c>
      <c r="R422">
        <v>10</v>
      </c>
      <c r="S422">
        <v>7</v>
      </c>
      <c r="T422">
        <v>18.3</v>
      </c>
      <c r="U422">
        <v>12.2</v>
      </c>
      <c r="V422">
        <v>29.9</v>
      </c>
      <c r="W422">
        <v>22.5</v>
      </c>
      <c r="X422">
        <v>12.9</v>
      </c>
      <c r="Y422">
        <v>17.5</v>
      </c>
      <c r="Z422">
        <v>13.6</v>
      </c>
      <c r="AA422">
        <v>8.9</v>
      </c>
      <c r="AB422">
        <f t="shared" si="107"/>
        <v>18.3</v>
      </c>
      <c r="AC422">
        <f t="shared" si="108"/>
        <v>12.2</v>
      </c>
      <c r="AD422">
        <f t="shared" si="109"/>
        <v>29.9</v>
      </c>
      <c r="AE422">
        <f t="shared" si="110"/>
        <v>22.5</v>
      </c>
      <c r="AF422">
        <f t="shared" si="111"/>
        <v>12.9</v>
      </c>
      <c r="AG422">
        <f t="shared" si="112"/>
        <v>17.5</v>
      </c>
      <c r="AH422">
        <f t="shared" si="113"/>
        <v>13.6</v>
      </c>
      <c r="AI422">
        <f t="shared" si="114"/>
        <v>8.9</v>
      </c>
      <c r="AJ422">
        <f t="shared" si="115"/>
        <v>271.60000000000002</v>
      </c>
    </row>
    <row r="423" spans="1:36">
      <c r="A423" s="1">
        <v>40165</v>
      </c>
      <c r="B423">
        <f t="shared" si="116"/>
        <v>41</v>
      </c>
      <c r="C423" t="str">
        <f>VLOOKUP(B423,'treatment structure'!$A$2:$I$65,9,FALSE)</f>
        <v>150N</v>
      </c>
      <c r="D423" t="str">
        <f>VLOOKUP(B423,'treatment structure'!$A$2:$I$65,7,FALSE)</f>
        <v>Sherwood</v>
      </c>
      <c r="E423" t="str">
        <f>VLOOKUP(B423,'treatment structure'!$A$2:$I$65,8,FALSE)</f>
        <v>irr</v>
      </c>
      <c r="F423" t="str">
        <f>VLOOKUP(B423,'treatment structure'!$A$2:$I$65,9,FALSE)</f>
        <v>150N</v>
      </c>
      <c r="G423">
        <f>VLOOKUP(B423,'treatment structure'!$A$2:$I$65,2,FALSE)</f>
        <v>3</v>
      </c>
      <c r="H423">
        <v>1503</v>
      </c>
      <c r="I423">
        <v>7525</v>
      </c>
      <c r="J423">
        <v>21.48</v>
      </c>
      <c r="K423">
        <v>-6.78</v>
      </c>
      <c r="L423">
        <v>545</v>
      </c>
      <c r="M423">
        <v>41</v>
      </c>
      <c r="N423">
        <v>3</v>
      </c>
      <c r="O423">
        <v>9</v>
      </c>
      <c r="P423">
        <v>12</v>
      </c>
      <c r="Q423">
        <v>18</v>
      </c>
      <c r="R423">
        <v>10</v>
      </c>
      <c r="S423">
        <v>13</v>
      </c>
      <c r="T423">
        <v>27.5</v>
      </c>
      <c r="U423">
        <v>21.6</v>
      </c>
      <c r="V423">
        <v>30.9</v>
      </c>
      <c r="W423">
        <v>28.6</v>
      </c>
      <c r="X423">
        <v>28.1</v>
      </c>
      <c r="Y423">
        <v>22.3</v>
      </c>
      <c r="Z423">
        <v>23.7</v>
      </c>
      <c r="AA423">
        <v>25.1</v>
      </c>
      <c r="AB423">
        <f t="shared" si="107"/>
        <v>27.5</v>
      </c>
      <c r="AC423">
        <f t="shared" si="108"/>
        <v>21.6</v>
      </c>
      <c r="AD423">
        <f t="shared" si="109"/>
        <v>30.9</v>
      </c>
      <c r="AE423">
        <f t="shared" si="110"/>
        <v>28.6</v>
      </c>
      <c r="AF423">
        <f t="shared" si="111"/>
        <v>28.1</v>
      </c>
      <c r="AG423">
        <f t="shared" si="112"/>
        <v>22.3</v>
      </c>
      <c r="AH423">
        <f t="shared" si="113"/>
        <v>23.7</v>
      </c>
      <c r="AI423">
        <f t="shared" si="114"/>
        <v>25.1</v>
      </c>
      <c r="AJ423">
        <f t="shared" si="115"/>
        <v>415.59999999999997</v>
      </c>
    </row>
    <row r="424" spans="1:36">
      <c r="A424" s="1">
        <v>40165</v>
      </c>
      <c r="B424">
        <f t="shared" si="116"/>
        <v>42</v>
      </c>
      <c r="C424" t="str">
        <f>VLOOKUP(B424,'treatment structure'!$A$2:$I$65,9,FALSE)</f>
        <v>nil</v>
      </c>
      <c r="D424" t="str">
        <f>VLOOKUP(B424,'treatment structure'!$A$2:$I$65,7,FALSE)</f>
        <v>Sherwood</v>
      </c>
      <c r="E424" t="str">
        <f>VLOOKUP(B424,'treatment structure'!$A$2:$I$65,8,FALSE)</f>
        <v>irr</v>
      </c>
      <c r="F424" t="str">
        <f>VLOOKUP(B424,'treatment structure'!$A$2:$I$65,9,FALSE)</f>
        <v>nil</v>
      </c>
      <c r="G424">
        <f>VLOOKUP(B424,'treatment structure'!$A$2:$I$65,2,FALSE)</f>
        <v>3</v>
      </c>
      <c r="H424">
        <v>1503</v>
      </c>
      <c r="I424">
        <v>7525</v>
      </c>
      <c r="J424">
        <v>21.48</v>
      </c>
      <c r="K424">
        <v>-6.78</v>
      </c>
      <c r="L424">
        <v>544</v>
      </c>
      <c r="M424">
        <v>42</v>
      </c>
      <c r="N424">
        <v>3</v>
      </c>
      <c r="O424">
        <v>9</v>
      </c>
      <c r="P424">
        <v>12</v>
      </c>
      <c r="Q424">
        <v>18</v>
      </c>
      <c r="R424">
        <v>10</v>
      </c>
      <c r="S424">
        <v>10</v>
      </c>
      <c r="T424">
        <v>29.9</v>
      </c>
      <c r="U424">
        <v>25.6</v>
      </c>
      <c r="V424">
        <v>28.1</v>
      </c>
      <c r="W424">
        <v>17.899999999999999</v>
      </c>
      <c r="X424">
        <v>27.2</v>
      </c>
      <c r="Y424">
        <v>16.7</v>
      </c>
      <c r="Z424">
        <v>21</v>
      </c>
      <c r="AA424">
        <v>21.4</v>
      </c>
      <c r="AB424">
        <f t="shared" si="107"/>
        <v>29.9</v>
      </c>
      <c r="AC424">
        <f t="shared" si="108"/>
        <v>25.6</v>
      </c>
      <c r="AD424">
        <f t="shared" si="109"/>
        <v>28.1</v>
      </c>
      <c r="AE424">
        <f t="shared" si="110"/>
        <v>17.899999999999999</v>
      </c>
      <c r="AF424">
        <f t="shared" si="111"/>
        <v>27.2</v>
      </c>
      <c r="AG424">
        <f t="shared" si="112"/>
        <v>16.7</v>
      </c>
      <c r="AH424">
        <f t="shared" si="113"/>
        <v>21</v>
      </c>
      <c r="AI424">
        <f t="shared" si="114"/>
        <v>21.4</v>
      </c>
      <c r="AJ424">
        <f t="shared" si="115"/>
        <v>375.59999999999997</v>
      </c>
    </row>
    <row r="425" spans="1:36">
      <c r="A425" s="1">
        <v>40165</v>
      </c>
      <c r="B425">
        <f t="shared" si="116"/>
        <v>43</v>
      </c>
      <c r="C425" t="str">
        <f>VLOOKUP(B425,'treatment structure'!$A$2:$I$65,9,FALSE)</f>
        <v>150N</v>
      </c>
      <c r="D425" t="str">
        <f>VLOOKUP(B425,'treatment structure'!$A$2:$I$65,7,FALSE)</f>
        <v>Dash</v>
      </c>
      <c r="E425" t="str">
        <f>VLOOKUP(B425,'treatment structure'!$A$2:$I$65,8,FALSE)</f>
        <v>irr</v>
      </c>
      <c r="F425" t="str">
        <f>VLOOKUP(B425,'treatment structure'!$A$2:$I$65,9,FALSE)</f>
        <v>150N</v>
      </c>
      <c r="G425">
        <f>VLOOKUP(B425,'treatment structure'!$A$2:$I$65,2,FALSE)</f>
        <v>3</v>
      </c>
      <c r="H425">
        <v>1503</v>
      </c>
      <c r="I425">
        <v>7525</v>
      </c>
      <c r="J425">
        <v>21.48</v>
      </c>
      <c r="K425">
        <v>-6.78</v>
      </c>
      <c r="L425">
        <v>543</v>
      </c>
      <c r="M425">
        <v>43</v>
      </c>
      <c r="N425">
        <v>3</v>
      </c>
      <c r="O425">
        <v>9</v>
      </c>
      <c r="P425">
        <v>12</v>
      </c>
      <c r="Q425">
        <v>18</v>
      </c>
      <c r="R425">
        <v>10</v>
      </c>
      <c r="S425">
        <v>24</v>
      </c>
      <c r="T425">
        <v>13.5</v>
      </c>
      <c r="U425">
        <v>15.6</v>
      </c>
      <c r="V425">
        <v>12.8</v>
      </c>
      <c r="W425">
        <v>28.4</v>
      </c>
      <c r="X425">
        <v>23.5</v>
      </c>
      <c r="Y425">
        <v>21.2</v>
      </c>
      <c r="Z425">
        <v>21.3</v>
      </c>
      <c r="AA425">
        <v>20</v>
      </c>
      <c r="AB425">
        <f t="shared" si="107"/>
        <v>13.5</v>
      </c>
      <c r="AC425">
        <f t="shared" si="108"/>
        <v>15.600000000000001</v>
      </c>
      <c r="AD425">
        <f t="shared" si="109"/>
        <v>12.8</v>
      </c>
      <c r="AE425">
        <f t="shared" si="110"/>
        <v>28.4</v>
      </c>
      <c r="AF425">
        <f t="shared" si="111"/>
        <v>23.5</v>
      </c>
      <c r="AG425">
        <f t="shared" si="112"/>
        <v>21.2</v>
      </c>
      <c r="AH425">
        <f t="shared" si="113"/>
        <v>21.3</v>
      </c>
      <c r="AI425">
        <f t="shared" si="114"/>
        <v>20</v>
      </c>
      <c r="AJ425">
        <f t="shared" si="115"/>
        <v>312.60000000000002</v>
      </c>
    </row>
    <row r="426" spans="1:36">
      <c r="A426" s="1">
        <v>40165</v>
      </c>
      <c r="B426">
        <f t="shared" si="116"/>
        <v>44</v>
      </c>
      <c r="C426" t="str">
        <f>VLOOKUP(B426,'treatment structure'!$A$2:$I$65,9,FALSE)</f>
        <v>nil</v>
      </c>
      <c r="D426" t="str">
        <f>VLOOKUP(B426,'treatment structure'!$A$2:$I$65,7,FALSE)</f>
        <v>Dash</v>
      </c>
      <c r="E426" t="str">
        <f>VLOOKUP(B426,'treatment structure'!$A$2:$I$65,8,FALSE)</f>
        <v>irr</v>
      </c>
      <c r="F426" t="str">
        <f>VLOOKUP(B426,'treatment structure'!$A$2:$I$65,9,FALSE)</f>
        <v>nil</v>
      </c>
      <c r="G426">
        <f>VLOOKUP(B426,'treatment structure'!$A$2:$I$65,2,FALSE)</f>
        <v>3</v>
      </c>
      <c r="H426">
        <v>1503</v>
      </c>
      <c r="I426">
        <v>7525</v>
      </c>
      <c r="J426">
        <v>21.48</v>
      </c>
      <c r="K426">
        <v>-6.78</v>
      </c>
      <c r="L426">
        <v>542</v>
      </c>
      <c r="M426">
        <v>44</v>
      </c>
      <c r="N426">
        <v>3</v>
      </c>
      <c r="O426">
        <v>9</v>
      </c>
      <c r="P426">
        <v>12</v>
      </c>
      <c r="Q426">
        <v>18</v>
      </c>
      <c r="R426">
        <v>10</v>
      </c>
      <c r="S426">
        <v>30</v>
      </c>
      <c r="T426">
        <v>15.3</v>
      </c>
      <c r="U426">
        <v>25</v>
      </c>
      <c r="V426">
        <v>16.899999999999999</v>
      </c>
      <c r="W426">
        <v>23.8</v>
      </c>
      <c r="X426">
        <v>27.3</v>
      </c>
      <c r="Y426">
        <v>20.7</v>
      </c>
      <c r="Z426">
        <v>22.9</v>
      </c>
      <c r="AA426">
        <v>20.5</v>
      </c>
      <c r="AB426">
        <f t="shared" si="107"/>
        <v>15.3</v>
      </c>
      <c r="AC426">
        <f t="shared" si="108"/>
        <v>25</v>
      </c>
      <c r="AD426">
        <f t="shared" si="109"/>
        <v>16.899999999999999</v>
      </c>
      <c r="AE426">
        <f t="shared" si="110"/>
        <v>23.8</v>
      </c>
      <c r="AF426">
        <f t="shared" si="111"/>
        <v>27.3</v>
      </c>
      <c r="AG426">
        <f t="shared" si="112"/>
        <v>20.7</v>
      </c>
      <c r="AH426">
        <f t="shared" si="113"/>
        <v>22.9</v>
      </c>
      <c r="AI426">
        <f t="shared" si="114"/>
        <v>20.5</v>
      </c>
      <c r="AJ426">
        <f t="shared" si="115"/>
        <v>344.8</v>
      </c>
    </row>
    <row r="427" spans="1:36">
      <c r="A427" s="1">
        <v>40165</v>
      </c>
      <c r="B427">
        <f t="shared" si="116"/>
        <v>45</v>
      </c>
      <c r="C427" t="str">
        <f>VLOOKUP(B427,'treatment structure'!$A$2:$I$65,9,FALSE)</f>
        <v>150N</v>
      </c>
      <c r="D427" t="str">
        <f>VLOOKUP(B427,'treatment structure'!$A$2:$I$65,7,FALSE)</f>
        <v>CR125</v>
      </c>
      <c r="E427" t="str">
        <f>VLOOKUP(B427,'treatment structure'!$A$2:$I$65,8,FALSE)</f>
        <v>dry</v>
      </c>
      <c r="F427" t="str">
        <f>VLOOKUP(B427,'treatment structure'!$A$2:$I$65,9,FALSE)</f>
        <v>150N</v>
      </c>
      <c r="G427">
        <f>VLOOKUP(B427,'treatment structure'!$A$2:$I$65,2,FALSE)</f>
        <v>3</v>
      </c>
      <c r="H427">
        <v>1503</v>
      </c>
      <c r="I427">
        <v>7525</v>
      </c>
      <c r="J427">
        <v>21.48</v>
      </c>
      <c r="K427">
        <v>-6.78</v>
      </c>
      <c r="L427">
        <v>541</v>
      </c>
      <c r="M427">
        <v>45</v>
      </c>
      <c r="N427">
        <v>3</v>
      </c>
      <c r="O427">
        <v>9</v>
      </c>
      <c r="P427">
        <v>12</v>
      </c>
      <c r="Q427">
        <v>18</v>
      </c>
      <c r="R427">
        <v>10</v>
      </c>
      <c r="S427">
        <v>36</v>
      </c>
      <c r="T427">
        <v>17.7</v>
      </c>
      <c r="U427">
        <v>26.4</v>
      </c>
      <c r="V427">
        <v>28</v>
      </c>
      <c r="W427">
        <v>23.5</v>
      </c>
      <c r="X427">
        <v>25.1</v>
      </c>
      <c r="Y427">
        <v>9.9</v>
      </c>
      <c r="Z427">
        <v>13</v>
      </c>
      <c r="AA427" s="2">
        <v>10</v>
      </c>
      <c r="AB427">
        <f t="shared" si="107"/>
        <v>17.7</v>
      </c>
      <c r="AC427">
        <f t="shared" si="108"/>
        <v>26.4</v>
      </c>
      <c r="AD427">
        <f t="shared" si="109"/>
        <v>28</v>
      </c>
      <c r="AE427">
        <f t="shared" si="110"/>
        <v>23.5</v>
      </c>
      <c r="AF427">
        <f t="shared" si="111"/>
        <v>25.1</v>
      </c>
      <c r="AG427">
        <f t="shared" si="112"/>
        <v>9.9</v>
      </c>
      <c r="AH427">
        <f t="shared" si="113"/>
        <v>13</v>
      </c>
      <c r="AI427">
        <f t="shared" si="114"/>
        <v>10</v>
      </c>
      <c r="AJ427">
        <f t="shared" si="115"/>
        <v>307.2</v>
      </c>
    </row>
    <row r="428" spans="1:36">
      <c r="A428" s="1">
        <v>40165</v>
      </c>
      <c r="B428">
        <f t="shared" si="116"/>
        <v>46</v>
      </c>
      <c r="C428" t="str">
        <f>VLOOKUP(B428,'treatment structure'!$A$2:$I$65,9,FALSE)</f>
        <v>nil</v>
      </c>
      <c r="D428" t="str">
        <f>VLOOKUP(B428,'treatment structure'!$A$2:$I$65,7,FALSE)</f>
        <v>CR125</v>
      </c>
      <c r="E428" t="str">
        <f>VLOOKUP(B428,'treatment structure'!$A$2:$I$65,8,FALSE)</f>
        <v>dry</v>
      </c>
      <c r="F428" t="str">
        <f>VLOOKUP(B428,'treatment structure'!$A$2:$I$65,9,FALSE)</f>
        <v>nil</v>
      </c>
      <c r="G428">
        <f>VLOOKUP(B428,'treatment structure'!$A$2:$I$65,2,FALSE)</f>
        <v>3</v>
      </c>
      <c r="H428">
        <v>1503</v>
      </c>
      <c r="I428">
        <v>7525</v>
      </c>
      <c r="J428">
        <v>21.48</v>
      </c>
      <c r="K428">
        <v>-6.78</v>
      </c>
      <c r="L428">
        <v>540</v>
      </c>
      <c r="M428">
        <v>46</v>
      </c>
      <c r="N428">
        <v>3</v>
      </c>
      <c r="O428">
        <v>9</v>
      </c>
      <c r="P428">
        <v>12</v>
      </c>
      <c r="Q428">
        <v>18</v>
      </c>
      <c r="R428">
        <v>10</v>
      </c>
      <c r="S428">
        <v>41</v>
      </c>
      <c r="T428">
        <v>36</v>
      </c>
      <c r="U428">
        <v>26.6</v>
      </c>
      <c r="V428">
        <v>27.7</v>
      </c>
      <c r="W428">
        <v>29</v>
      </c>
      <c r="X428">
        <v>14.9</v>
      </c>
      <c r="Y428">
        <v>12.2</v>
      </c>
      <c r="Z428">
        <v>15.9</v>
      </c>
      <c r="AA428">
        <v>13.3</v>
      </c>
      <c r="AB428">
        <f t="shared" si="107"/>
        <v>36</v>
      </c>
      <c r="AC428">
        <f t="shared" si="108"/>
        <v>26.6</v>
      </c>
      <c r="AD428">
        <f t="shared" si="109"/>
        <v>27.7</v>
      </c>
      <c r="AE428">
        <f t="shared" si="110"/>
        <v>29</v>
      </c>
      <c r="AF428">
        <f t="shared" si="111"/>
        <v>14.900000000000002</v>
      </c>
      <c r="AG428">
        <f t="shared" si="112"/>
        <v>12.2</v>
      </c>
      <c r="AH428">
        <f t="shared" si="113"/>
        <v>15.900000000000002</v>
      </c>
      <c r="AI428">
        <f t="shared" si="114"/>
        <v>13.3</v>
      </c>
      <c r="AJ428">
        <f t="shared" si="115"/>
        <v>351.2</v>
      </c>
    </row>
    <row r="429" spans="1:36">
      <c r="A429" s="1">
        <v>40165</v>
      </c>
      <c r="B429">
        <f t="shared" si="116"/>
        <v>47</v>
      </c>
      <c r="C429" t="str">
        <f>VLOOKUP(B429,'treatment structure'!$A$2:$I$65,9,FALSE)</f>
        <v>150N</v>
      </c>
      <c r="D429" t="str">
        <f>VLOOKUP(B429,'treatment structure'!$A$2:$I$65,7,FALSE)</f>
        <v>Dash</v>
      </c>
      <c r="E429" t="str">
        <f>VLOOKUP(B429,'treatment structure'!$A$2:$I$65,8,FALSE)</f>
        <v>dry</v>
      </c>
      <c r="F429" t="str">
        <f>VLOOKUP(B429,'treatment structure'!$A$2:$I$65,9,FALSE)</f>
        <v>150N</v>
      </c>
      <c r="G429">
        <f>VLOOKUP(B429,'treatment structure'!$A$2:$I$65,2,FALSE)</f>
        <v>3</v>
      </c>
      <c r="H429">
        <v>1503</v>
      </c>
      <c r="I429">
        <v>7525</v>
      </c>
      <c r="J429">
        <v>21.48</v>
      </c>
      <c r="K429">
        <v>-6.78</v>
      </c>
      <c r="L429">
        <v>539</v>
      </c>
      <c r="M429">
        <v>47</v>
      </c>
      <c r="N429">
        <v>3</v>
      </c>
      <c r="O429">
        <v>9</v>
      </c>
      <c r="P429">
        <v>12</v>
      </c>
      <c r="Q429">
        <v>18</v>
      </c>
      <c r="R429">
        <v>10</v>
      </c>
      <c r="S429">
        <v>47</v>
      </c>
      <c r="T429">
        <v>13.6</v>
      </c>
      <c r="U429">
        <v>24.7</v>
      </c>
      <c r="V429">
        <v>28.9</v>
      </c>
      <c r="W429">
        <v>26.1</v>
      </c>
      <c r="X429">
        <v>19.100000000000001</v>
      </c>
      <c r="Y429">
        <v>11.2</v>
      </c>
      <c r="Z429">
        <v>13.5</v>
      </c>
      <c r="AA429">
        <v>11</v>
      </c>
      <c r="AB429">
        <f t="shared" si="107"/>
        <v>13.6</v>
      </c>
      <c r="AC429">
        <f t="shared" si="108"/>
        <v>24.7</v>
      </c>
      <c r="AD429">
        <f t="shared" si="109"/>
        <v>28.9</v>
      </c>
      <c r="AE429">
        <f t="shared" si="110"/>
        <v>26.1</v>
      </c>
      <c r="AF429">
        <f t="shared" si="111"/>
        <v>19.100000000000001</v>
      </c>
      <c r="AG429">
        <f t="shared" si="112"/>
        <v>11.2</v>
      </c>
      <c r="AH429">
        <f t="shared" si="113"/>
        <v>13.5</v>
      </c>
      <c r="AI429">
        <f t="shared" si="114"/>
        <v>11</v>
      </c>
      <c r="AJ429">
        <f t="shared" si="115"/>
        <v>296.19999999999993</v>
      </c>
    </row>
    <row r="430" spans="1:36">
      <c r="A430" s="1">
        <v>40165</v>
      </c>
      <c r="B430">
        <f t="shared" si="116"/>
        <v>48</v>
      </c>
      <c r="C430" t="str">
        <f>VLOOKUP(B430,'treatment structure'!$A$2:$I$65,9,FALSE)</f>
        <v>nil</v>
      </c>
      <c r="D430" t="str">
        <f>VLOOKUP(B430,'treatment structure'!$A$2:$I$65,7,FALSE)</f>
        <v>Dash</v>
      </c>
      <c r="E430" t="str">
        <f>VLOOKUP(B430,'treatment structure'!$A$2:$I$65,8,FALSE)</f>
        <v>dry</v>
      </c>
      <c r="F430" t="str">
        <f>VLOOKUP(B430,'treatment structure'!$A$2:$I$65,9,FALSE)</f>
        <v>nil</v>
      </c>
      <c r="G430">
        <f>VLOOKUP(B430,'treatment structure'!$A$2:$I$65,2,FALSE)</f>
        <v>3</v>
      </c>
      <c r="H430">
        <v>1503</v>
      </c>
      <c r="I430">
        <v>7525</v>
      </c>
      <c r="J430">
        <v>21.48</v>
      </c>
      <c r="K430">
        <v>-6.78</v>
      </c>
      <c r="L430">
        <v>538</v>
      </c>
      <c r="M430">
        <v>48</v>
      </c>
      <c r="N430">
        <v>3</v>
      </c>
      <c r="O430">
        <v>9</v>
      </c>
      <c r="P430">
        <v>12</v>
      </c>
      <c r="Q430">
        <v>18</v>
      </c>
      <c r="R430">
        <v>10</v>
      </c>
      <c r="S430">
        <v>53</v>
      </c>
      <c r="T430">
        <v>23.4</v>
      </c>
      <c r="U430">
        <v>24.3</v>
      </c>
      <c r="V430">
        <v>31.2</v>
      </c>
      <c r="W430">
        <v>30.5</v>
      </c>
      <c r="X430">
        <v>10.8</v>
      </c>
      <c r="Y430">
        <v>9.5</v>
      </c>
      <c r="Z430">
        <v>14.5</v>
      </c>
      <c r="AA430">
        <v>13.6</v>
      </c>
      <c r="AB430">
        <f t="shared" si="107"/>
        <v>23.4</v>
      </c>
      <c r="AC430">
        <f t="shared" si="108"/>
        <v>24.3</v>
      </c>
      <c r="AD430">
        <f t="shared" si="109"/>
        <v>31.2</v>
      </c>
      <c r="AE430">
        <f t="shared" si="110"/>
        <v>30.5</v>
      </c>
      <c r="AF430">
        <f t="shared" si="111"/>
        <v>10.8</v>
      </c>
      <c r="AG430">
        <f t="shared" si="112"/>
        <v>9.5</v>
      </c>
      <c r="AH430">
        <f t="shared" si="113"/>
        <v>14.5</v>
      </c>
      <c r="AI430">
        <f t="shared" si="114"/>
        <v>13.6</v>
      </c>
      <c r="AJ430">
        <f t="shared" si="115"/>
        <v>315.59999999999997</v>
      </c>
    </row>
    <row r="431" spans="1:36">
      <c r="A431" s="1">
        <v>40165</v>
      </c>
      <c r="B431">
        <f t="shared" si="116"/>
        <v>49</v>
      </c>
      <c r="C431" t="str">
        <f>VLOOKUP(B431,'treatment structure'!$A$2:$I$65,9,FALSE)</f>
        <v>150N</v>
      </c>
      <c r="D431" t="str">
        <f>VLOOKUP(B431,'treatment structure'!$A$2:$I$65,7,FALSE)</f>
        <v>Sherwood</v>
      </c>
      <c r="E431" t="str">
        <f>VLOOKUP(B431,'treatment structure'!$A$2:$I$65,8,FALSE)</f>
        <v>dry</v>
      </c>
      <c r="F431" t="str">
        <f>VLOOKUP(B431,'treatment structure'!$A$2:$I$65,9,FALSE)</f>
        <v>150N</v>
      </c>
      <c r="G431">
        <f>VLOOKUP(B431,'treatment structure'!$A$2:$I$65,2,FALSE)</f>
        <v>4</v>
      </c>
      <c r="H431">
        <v>1503</v>
      </c>
      <c r="I431">
        <v>7525</v>
      </c>
      <c r="J431">
        <v>21.48</v>
      </c>
      <c r="K431">
        <v>-6.78</v>
      </c>
      <c r="L431">
        <v>537</v>
      </c>
      <c r="M431">
        <v>49</v>
      </c>
      <c r="N431">
        <v>3</v>
      </c>
      <c r="O431">
        <v>9</v>
      </c>
      <c r="P431">
        <v>12</v>
      </c>
      <c r="Q431">
        <v>18</v>
      </c>
      <c r="R431">
        <v>10</v>
      </c>
      <c r="S431">
        <v>50</v>
      </c>
      <c r="T431">
        <v>22.5</v>
      </c>
      <c r="U431">
        <v>22.9</v>
      </c>
      <c r="V431">
        <v>33.1</v>
      </c>
      <c r="W431">
        <v>32.200000000000003</v>
      </c>
      <c r="X431">
        <v>21.1</v>
      </c>
      <c r="Y431">
        <v>7.5</v>
      </c>
      <c r="Z431">
        <v>11.2</v>
      </c>
      <c r="AA431">
        <v>9.6999999999999993</v>
      </c>
      <c r="AB431">
        <f t="shared" si="107"/>
        <v>22.5</v>
      </c>
      <c r="AC431">
        <f t="shared" si="108"/>
        <v>22.9</v>
      </c>
      <c r="AD431">
        <f t="shared" si="109"/>
        <v>33.1</v>
      </c>
      <c r="AE431">
        <f t="shared" si="110"/>
        <v>32.200000000000003</v>
      </c>
      <c r="AF431">
        <f t="shared" si="111"/>
        <v>21.1</v>
      </c>
      <c r="AG431">
        <f t="shared" si="112"/>
        <v>7.5</v>
      </c>
      <c r="AH431">
        <f t="shared" si="113"/>
        <v>11.2</v>
      </c>
      <c r="AI431">
        <f t="shared" si="114"/>
        <v>9.6999999999999993</v>
      </c>
      <c r="AJ431">
        <f t="shared" si="115"/>
        <v>320.39999999999998</v>
      </c>
    </row>
    <row r="432" spans="1:36">
      <c r="A432" s="1">
        <v>40165</v>
      </c>
      <c r="B432">
        <f t="shared" si="116"/>
        <v>50</v>
      </c>
      <c r="C432" t="str">
        <f>VLOOKUP(B432,'treatment structure'!$A$2:$I$65,9,FALSE)</f>
        <v>nil</v>
      </c>
      <c r="D432" t="str">
        <f>VLOOKUP(B432,'treatment structure'!$A$2:$I$65,7,FALSE)</f>
        <v>Sherwood</v>
      </c>
      <c r="E432" t="str">
        <f>VLOOKUP(B432,'treatment structure'!$A$2:$I$65,8,FALSE)</f>
        <v>dry</v>
      </c>
      <c r="F432" t="str">
        <f>VLOOKUP(B432,'treatment structure'!$A$2:$I$65,9,FALSE)</f>
        <v>nil</v>
      </c>
      <c r="G432">
        <f>VLOOKUP(B432,'treatment structure'!$A$2:$I$65,2,FALSE)</f>
        <v>4</v>
      </c>
      <c r="H432">
        <v>1503</v>
      </c>
      <c r="I432">
        <v>7525</v>
      </c>
      <c r="J432">
        <v>21.48</v>
      </c>
      <c r="K432">
        <v>-6.78</v>
      </c>
      <c r="L432">
        <v>536</v>
      </c>
      <c r="M432">
        <v>50</v>
      </c>
      <c r="N432">
        <v>3</v>
      </c>
      <c r="O432">
        <v>9</v>
      </c>
      <c r="P432">
        <v>12</v>
      </c>
      <c r="Q432">
        <v>18</v>
      </c>
      <c r="R432">
        <v>11</v>
      </c>
      <c r="S432">
        <v>4</v>
      </c>
      <c r="T432">
        <v>34.299999999999997</v>
      </c>
      <c r="U432">
        <v>23.9</v>
      </c>
      <c r="V432">
        <v>24.7</v>
      </c>
      <c r="W432">
        <v>27.3</v>
      </c>
      <c r="X432">
        <v>16</v>
      </c>
      <c r="Y432">
        <v>18</v>
      </c>
      <c r="Z432">
        <v>14.9</v>
      </c>
      <c r="AA432">
        <v>11.1</v>
      </c>
      <c r="AB432">
        <f t="shared" si="107"/>
        <v>34.299999999999997</v>
      </c>
      <c r="AC432">
        <f t="shared" si="108"/>
        <v>23.9</v>
      </c>
      <c r="AD432">
        <f t="shared" si="109"/>
        <v>24.7</v>
      </c>
      <c r="AE432">
        <f t="shared" si="110"/>
        <v>27.3</v>
      </c>
      <c r="AF432">
        <f t="shared" si="111"/>
        <v>16</v>
      </c>
      <c r="AG432">
        <f t="shared" si="112"/>
        <v>18</v>
      </c>
      <c r="AH432">
        <f t="shared" si="113"/>
        <v>14.900000000000002</v>
      </c>
      <c r="AI432">
        <f t="shared" si="114"/>
        <v>11.1</v>
      </c>
      <c r="AJ432">
        <f t="shared" si="115"/>
        <v>340.4</v>
      </c>
    </row>
    <row r="433" spans="1:36">
      <c r="A433" s="1">
        <v>40165</v>
      </c>
      <c r="B433">
        <f t="shared" si="116"/>
        <v>51</v>
      </c>
      <c r="C433" t="str">
        <f>VLOOKUP(B433,'treatment structure'!$A$2:$I$65,9,FALSE)</f>
        <v>150N</v>
      </c>
      <c r="D433" t="str">
        <f>VLOOKUP(B433,'treatment structure'!$A$2:$I$65,7,FALSE)</f>
        <v>Dash</v>
      </c>
      <c r="E433" t="str">
        <f>VLOOKUP(B433,'treatment structure'!$A$2:$I$65,8,FALSE)</f>
        <v>irr</v>
      </c>
      <c r="F433" t="str">
        <f>VLOOKUP(B433,'treatment structure'!$A$2:$I$65,9,FALSE)</f>
        <v>150N</v>
      </c>
      <c r="G433">
        <f>VLOOKUP(B433,'treatment structure'!$A$2:$I$65,2,FALSE)</f>
        <v>4</v>
      </c>
      <c r="H433">
        <v>1503</v>
      </c>
      <c r="I433">
        <v>7525</v>
      </c>
      <c r="J433">
        <v>21.48</v>
      </c>
      <c r="K433">
        <v>-6.78</v>
      </c>
      <c r="L433">
        <v>535</v>
      </c>
      <c r="M433">
        <v>51</v>
      </c>
      <c r="N433">
        <v>3</v>
      </c>
      <c r="O433">
        <v>9</v>
      </c>
      <c r="P433">
        <v>12</v>
      </c>
      <c r="Q433">
        <v>18</v>
      </c>
      <c r="R433">
        <v>11</v>
      </c>
      <c r="S433">
        <v>1</v>
      </c>
      <c r="T433">
        <v>30</v>
      </c>
      <c r="U433">
        <v>26.7</v>
      </c>
      <c r="V433">
        <v>21.4</v>
      </c>
      <c r="W433">
        <v>24.4</v>
      </c>
      <c r="X433">
        <v>15.7</v>
      </c>
      <c r="Y433">
        <v>18.899999999999999</v>
      </c>
      <c r="Z433">
        <v>23</v>
      </c>
      <c r="AA433">
        <v>18.100000000000001</v>
      </c>
      <c r="AB433">
        <f t="shared" si="107"/>
        <v>30</v>
      </c>
      <c r="AC433">
        <f t="shared" si="108"/>
        <v>26.7</v>
      </c>
      <c r="AD433">
        <f t="shared" si="109"/>
        <v>21.4</v>
      </c>
      <c r="AE433">
        <f t="shared" si="110"/>
        <v>24.4</v>
      </c>
      <c r="AF433">
        <f t="shared" si="111"/>
        <v>15.7</v>
      </c>
      <c r="AG433">
        <f t="shared" si="112"/>
        <v>18.899999999999999</v>
      </c>
      <c r="AH433">
        <f t="shared" si="113"/>
        <v>23</v>
      </c>
      <c r="AI433">
        <f t="shared" si="114"/>
        <v>18.100000000000001</v>
      </c>
      <c r="AJ433">
        <f t="shared" si="115"/>
        <v>356.4</v>
      </c>
    </row>
    <row r="434" spans="1:36">
      <c r="A434" s="1">
        <v>40165</v>
      </c>
      <c r="B434">
        <f t="shared" si="116"/>
        <v>52</v>
      </c>
      <c r="C434" t="str">
        <f>VLOOKUP(B434,'treatment structure'!$A$2:$I$65,9,FALSE)</f>
        <v>nil</v>
      </c>
      <c r="D434" t="str">
        <f>VLOOKUP(B434,'treatment structure'!$A$2:$I$65,7,FALSE)</f>
        <v>Dash</v>
      </c>
      <c r="E434" t="str">
        <f>VLOOKUP(B434,'treatment structure'!$A$2:$I$65,8,FALSE)</f>
        <v>irr</v>
      </c>
      <c r="F434" t="str">
        <f>VLOOKUP(B434,'treatment structure'!$A$2:$I$65,9,FALSE)</f>
        <v>nil</v>
      </c>
      <c r="G434">
        <f>VLOOKUP(B434,'treatment structure'!$A$2:$I$65,2,FALSE)</f>
        <v>4</v>
      </c>
      <c r="H434">
        <v>1503</v>
      </c>
      <c r="I434">
        <v>7525</v>
      </c>
      <c r="J434">
        <v>21.48</v>
      </c>
      <c r="K434">
        <v>-6.78</v>
      </c>
      <c r="L434">
        <v>534</v>
      </c>
      <c r="M434">
        <v>52</v>
      </c>
      <c r="N434">
        <v>3</v>
      </c>
      <c r="O434">
        <v>9</v>
      </c>
      <c r="P434">
        <v>12</v>
      </c>
      <c r="Q434">
        <v>18</v>
      </c>
      <c r="R434">
        <v>11</v>
      </c>
      <c r="S434">
        <v>15</v>
      </c>
      <c r="T434">
        <v>18.2</v>
      </c>
      <c r="U434">
        <v>26.7</v>
      </c>
      <c r="V434">
        <v>27.9</v>
      </c>
      <c r="W434">
        <v>30.6</v>
      </c>
      <c r="X434">
        <v>18.7</v>
      </c>
      <c r="Y434">
        <v>14.6</v>
      </c>
      <c r="Z434">
        <v>20.5</v>
      </c>
      <c r="AA434">
        <v>20.7</v>
      </c>
      <c r="AB434">
        <f t="shared" si="107"/>
        <v>18.2</v>
      </c>
      <c r="AC434">
        <f t="shared" si="108"/>
        <v>26.7</v>
      </c>
      <c r="AD434">
        <f t="shared" si="109"/>
        <v>27.9</v>
      </c>
      <c r="AE434">
        <f t="shared" si="110"/>
        <v>30.6</v>
      </c>
      <c r="AF434">
        <f t="shared" si="111"/>
        <v>18.7</v>
      </c>
      <c r="AG434">
        <f t="shared" si="112"/>
        <v>14.6</v>
      </c>
      <c r="AH434">
        <f t="shared" si="113"/>
        <v>20.5</v>
      </c>
      <c r="AI434">
        <f t="shared" si="114"/>
        <v>20.7</v>
      </c>
      <c r="AJ434">
        <f t="shared" si="115"/>
        <v>355.8</v>
      </c>
    </row>
    <row r="435" spans="1:36">
      <c r="A435" s="1">
        <v>40165</v>
      </c>
      <c r="B435">
        <f t="shared" si="116"/>
        <v>53</v>
      </c>
      <c r="C435" t="str">
        <f>VLOOKUP(B435,'treatment structure'!$A$2:$I$65,9,FALSE)</f>
        <v>150N</v>
      </c>
      <c r="D435" t="str">
        <f>VLOOKUP(B435,'treatment structure'!$A$2:$I$65,7,FALSE)</f>
        <v>Sherwood</v>
      </c>
      <c r="E435" t="str">
        <f>VLOOKUP(B435,'treatment structure'!$A$2:$I$65,8,FALSE)</f>
        <v>irr</v>
      </c>
      <c r="F435" t="str">
        <f>VLOOKUP(B435,'treatment structure'!$A$2:$I$65,9,FALSE)</f>
        <v>150N</v>
      </c>
      <c r="G435">
        <f>VLOOKUP(B435,'treatment structure'!$A$2:$I$65,2,FALSE)</f>
        <v>4</v>
      </c>
      <c r="H435">
        <v>1503</v>
      </c>
      <c r="I435">
        <v>7525</v>
      </c>
      <c r="J435">
        <v>21.48</v>
      </c>
      <c r="K435">
        <v>-6.78</v>
      </c>
      <c r="L435">
        <v>533</v>
      </c>
      <c r="M435">
        <v>53</v>
      </c>
      <c r="N435">
        <v>3</v>
      </c>
      <c r="O435">
        <v>9</v>
      </c>
      <c r="P435">
        <v>12</v>
      </c>
      <c r="Q435">
        <v>18</v>
      </c>
      <c r="R435">
        <v>11</v>
      </c>
      <c r="S435">
        <v>21</v>
      </c>
      <c r="T435">
        <v>19.600000000000001</v>
      </c>
      <c r="U435">
        <v>22.8</v>
      </c>
      <c r="V435">
        <v>30</v>
      </c>
      <c r="W435">
        <v>23</v>
      </c>
      <c r="X435">
        <v>25.2</v>
      </c>
      <c r="Y435">
        <v>18.2</v>
      </c>
      <c r="Z435">
        <v>20.9</v>
      </c>
      <c r="AA435">
        <v>17.7</v>
      </c>
      <c r="AB435">
        <f t="shared" si="107"/>
        <v>19.600000000000001</v>
      </c>
      <c r="AC435">
        <f t="shared" si="108"/>
        <v>22.8</v>
      </c>
      <c r="AD435">
        <f t="shared" si="109"/>
        <v>30</v>
      </c>
      <c r="AE435">
        <f t="shared" si="110"/>
        <v>23</v>
      </c>
      <c r="AF435">
        <f t="shared" si="111"/>
        <v>25.2</v>
      </c>
      <c r="AG435">
        <f t="shared" si="112"/>
        <v>18.2</v>
      </c>
      <c r="AH435">
        <f t="shared" si="113"/>
        <v>20.9</v>
      </c>
      <c r="AI435">
        <f t="shared" si="114"/>
        <v>17.7</v>
      </c>
      <c r="AJ435">
        <f t="shared" si="115"/>
        <v>354.8</v>
      </c>
    </row>
    <row r="436" spans="1:36">
      <c r="A436" s="1">
        <v>40165</v>
      </c>
      <c r="B436">
        <f t="shared" si="116"/>
        <v>54</v>
      </c>
      <c r="C436" t="str">
        <f>VLOOKUP(B436,'treatment structure'!$A$2:$I$65,9,FALSE)</f>
        <v>nil</v>
      </c>
      <c r="D436" t="str">
        <f>VLOOKUP(B436,'treatment structure'!$A$2:$I$65,7,FALSE)</f>
        <v>Sherwood</v>
      </c>
      <c r="E436" t="str">
        <f>VLOOKUP(B436,'treatment structure'!$A$2:$I$65,8,FALSE)</f>
        <v>irr</v>
      </c>
      <c r="F436" t="str">
        <f>VLOOKUP(B436,'treatment structure'!$A$2:$I$65,9,FALSE)</f>
        <v>nil</v>
      </c>
      <c r="G436">
        <f>VLOOKUP(B436,'treatment structure'!$A$2:$I$65,2,FALSE)</f>
        <v>4</v>
      </c>
      <c r="H436">
        <v>1503</v>
      </c>
      <c r="I436">
        <v>7525</v>
      </c>
      <c r="J436">
        <v>21.48</v>
      </c>
      <c r="K436">
        <v>-6.78</v>
      </c>
      <c r="L436">
        <v>532</v>
      </c>
      <c r="M436">
        <v>54</v>
      </c>
      <c r="N436">
        <v>3</v>
      </c>
      <c r="O436">
        <v>9</v>
      </c>
      <c r="P436">
        <v>12</v>
      </c>
      <c r="Q436">
        <v>18</v>
      </c>
      <c r="R436">
        <v>14</v>
      </c>
      <c r="S436">
        <v>20</v>
      </c>
      <c r="T436">
        <v>18.399999999999999</v>
      </c>
      <c r="U436">
        <v>16.3</v>
      </c>
      <c r="V436">
        <v>23.9</v>
      </c>
      <c r="W436">
        <v>30.3</v>
      </c>
      <c r="X436">
        <v>29.3</v>
      </c>
      <c r="Y436">
        <v>21.7</v>
      </c>
      <c r="Z436">
        <v>21.9</v>
      </c>
      <c r="AA436">
        <v>29.3</v>
      </c>
      <c r="AB436">
        <f t="shared" si="107"/>
        <v>18.399999999999999</v>
      </c>
      <c r="AC436">
        <f t="shared" si="108"/>
        <v>16.3</v>
      </c>
      <c r="AD436">
        <f t="shared" si="109"/>
        <v>23.9</v>
      </c>
      <c r="AE436">
        <f t="shared" si="110"/>
        <v>30.3</v>
      </c>
      <c r="AF436">
        <f t="shared" si="111"/>
        <v>29.3</v>
      </c>
      <c r="AG436">
        <f t="shared" si="112"/>
        <v>21.7</v>
      </c>
      <c r="AH436">
        <f t="shared" si="113"/>
        <v>21.9</v>
      </c>
      <c r="AI436">
        <f t="shared" si="114"/>
        <v>29.3</v>
      </c>
      <c r="AJ436">
        <f t="shared" si="115"/>
        <v>382.20000000000005</v>
      </c>
    </row>
    <row r="437" spans="1:36">
      <c r="A437" s="1">
        <v>40165</v>
      </c>
      <c r="B437">
        <f t="shared" si="116"/>
        <v>55</v>
      </c>
      <c r="C437" t="str">
        <f>VLOOKUP(B437,'treatment structure'!$A$2:$I$65,9,FALSE)</f>
        <v>nil</v>
      </c>
      <c r="D437" t="str">
        <f>VLOOKUP(B437,'treatment structure'!$A$2:$I$65,7,FALSE)</f>
        <v>Omaka</v>
      </c>
      <c r="E437" t="str">
        <f>VLOOKUP(B437,'treatment structure'!$A$2:$I$65,8,FALSE)</f>
        <v>dry</v>
      </c>
      <c r="F437" t="str">
        <f>VLOOKUP(B437,'treatment structure'!$A$2:$I$65,9,FALSE)</f>
        <v>nil</v>
      </c>
      <c r="G437">
        <f>VLOOKUP(B437,'treatment structure'!$A$2:$I$65,2,FALSE)</f>
        <v>4</v>
      </c>
      <c r="H437">
        <v>1503</v>
      </c>
      <c r="I437">
        <v>7525</v>
      </c>
      <c r="J437">
        <v>21.48</v>
      </c>
      <c r="K437">
        <v>-6.78</v>
      </c>
      <c r="L437">
        <v>531</v>
      </c>
      <c r="M437">
        <v>55</v>
      </c>
      <c r="N437">
        <v>3</v>
      </c>
      <c r="O437">
        <v>9</v>
      </c>
      <c r="P437">
        <v>12</v>
      </c>
      <c r="Q437">
        <v>18</v>
      </c>
      <c r="R437">
        <v>14</v>
      </c>
      <c r="S437">
        <v>26</v>
      </c>
      <c r="T437">
        <v>13</v>
      </c>
      <c r="U437">
        <v>22</v>
      </c>
      <c r="V437">
        <v>30.6</v>
      </c>
      <c r="W437">
        <v>24.5</v>
      </c>
      <c r="X437">
        <v>25.1</v>
      </c>
      <c r="Y437">
        <v>15.2</v>
      </c>
      <c r="Z437">
        <v>15.8</v>
      </c>
      <c r="AA437">
        <v>14.5</v>
      </c>
      <c r="AB437">
        <f t="shared" si="107"/>
        <v>13</v>
      </c>
      <c r="AC437">
        <f t="shared" si="108"/>
        <v>22</v>
      </c>
      <c r="AD437">
        <f t="shared" si="109"/>
        <v>30.6</v>
      </c>
      <c r="AE437">
        <f t="shared" si="110"/>
        <v>24.5</v>
      </c>
      <c r="AF437">
        <f t="shared" si="111"/>
        <v>25.1</v>
      </c>
      <c r="AG437">
        <f t="shared" si="112"/>
        <v>15.2</v>
      </c>
      <c r="AH437">
        <f t="shared" si="113"/>
        <v>15.8</v>
      </c>
      <c r="AI437">
        <f t="shared" si="114"/>
        <v>14.5</v>
      </c>
      <c r="AJ437">
        <f t="shared" si="115"/>
        <v>321.39999999999998</v>
      </c>
    </row>
    <row r="438" spans="1:36">
      <c r="A438" s="1">
        <v>40165</v>
      </c>
      <c r="B438">
        <f t="shared" si="116"/>
        <v>56</v>
      </c>
      <c r="C438" t="str">
        <f>VLOOKUP(B438,'treatment structure'!$A$2:$I$65,9,FALSE)</f>
        <v>150N</v>
      </c>
      <c r="D438" t="str">
        <f>VLOOKUP(B438,'treatment structure'!$A$2:$I$65,7,FALSE)</f>
        <v>Omaka</v>
      </c>
      <c r="E438" t="str">
        <f>VLOOKUP(B438,'treatment structure'!$A$2:$I$65,8,FALSE)</f>
        <v>dry</v>
      </c>
      <c r="F438" t="str">
        <f>VLOOKUP(B438,'treatment structure'!$A$2:$I$65,9,FALSE)</f>
        <v>150N</v>
      </c>
      <c r="G438">
        <f>VLOOKUP(B438,'treatment structure'!$A$2:$I$65,2,FALSE)</f>
        <v>4</v>
      </c>
      <c r="H438">
        <v>1503</v>
      </c>
      <c r="I438">
        <v>7525</v>
      </c>
      <c r="J438">
        <v>21.48</v>
      </c>
      <c r="K438">
        <v>-6.78</v>
      </c>
      <c r="L438">
        <v>530</v>
      </c>
      <c r="M438">
        <v>56</v>
      </c>
      <c r="N438">
        <v>3</v>
      </c>
      <c r="O438">
        <v>9</v>
      </c>
      <c r="P438">
        <v>12</v>
      </c>
      <c r="Q438">
        <v>18</v>
      </c>
      <c r="R438">
        <v>14</v>
      </c>
      <c r="S438">
        <v>32</v>
      </c>
      <c r="T438">
        <v>21.1</v>
      </c>
      <c r="U438">
        <v>29.5</v>
      </c>
      <c r="V438">
        <v>27.3</v>
      </c>
      <c r="W438">
        <v>25.4</v>
      </c>
      <c r="X438">
        <v>19.399999999999999</v>
      </c>
      <c r="Y438">
        <v>7.8</v>
      </c>
      <c r="Z438">
        <v>13.1</v>
      </c>
      <c r="AA438">
        <v>8.1999999999999993</v>
      </c>
      <c r="AB438">
        <f t="shared" si="107"/>
        <v>21.1</v>
      </c>
      <c r="AC438">
        <f t="shared" si="108"/>
        <v>29.5</v>
      </c>
      <c r="AD438">
        <f t="shared" si="109"/>
        <v>27.3</v>
      </c>
      <c r="AE438">
        <f t="shared" si="110"/>
        <v>25.4</v>
      </c>
      <c r="AF438">
        <f t="shared" si="111"/>
        <v>19.399999999999999</v>
      </c>
      <c r="AG438">
        <f t="shared" si="112"/>
        <v>7.8</v>
      </c>
      <c r="AH438">
        <f t="shared" si="113"/>
        <v>13.1</v>
      </c>
      <c r="AI438">
        <f t="shared" si="114"/>
        <v>8.1999999999999993</v>
      </c>
      <c r="AJ438">
        <f t="shared" si="115"/>
        <v>303.60000000000002</v>
      </c>
    </row>
    <row r="439" spans="1:36">
      <c r="A439" s="1">
        <v>40165</v>
      </c>
      <c r="B439">
        <f t="shared" si="116"/>
        <v>57</v>
      </c>
      <c r="C439" t="str">
        <f>VLOOKUP(B439,'treatment structure'!$A$2:$I$65,9,FALSE)</f>
        <v>nil</v>
      </c>
      <c r="D439" t="str">
        <f>VLOOKUP(B439,'treatment structure'!$A$2:$I$65,7,FALSE)</f>
        <v>CR125</v>
      </c>
      <c r="E439" t="str">
        <f>VLOOKUP(B439,'treatment structure'!$A$2:$I$65,8,FALSE)</f>
        <v>irr</v>
      </c>
      <c r="F439" t="str">
        <f>VLOOKUP(B439,'treatment structure'!$A$2:$I$65,9,FALSE)</f>
        <v>nil</v>
      </c>
      <c r="G439">
        <f>VLOOKUP(B439,'treatment structure'!$A$2:$I$65,2,FALSE)</f>
        <v>4</v>
      </c>
      <c r="H439">
        <v>1503</v>
      </c>
      <c r="I439">
        <v>7525</v>
      </c>
      <c r="J439">
        <v>21.48</v>
      </c>
      <c r="K439">
        <v>-6.78</v>
      </c>
      <c r="L439">
        <v>529</v>
      </c>
      <c r="M439">
        <v>57</v>
      </c>
      <c r="N439">
        <v>3</v>
      </c>
      <c r="O439">
        <v>9</v>
      </c>
      <c r="P439">
        <v>12</v>
      </c>
      <c r="Q439">
        <v>18</v>
      </c>
      <c r="R439">
        <v>14</v>
      </c>
      <c r="S439">
        <v>37</v>
      </c>
      <c r="T439">
        <v>20.2</v>
      </c>
      <c r="U439">
        <v>13.5</v>
      </c>
      <c r="V439">
        <v>23.8</v>
      </c>
      <c r="W439">
        <v>27.2</v>
      </c>
      <c r="X439">
        <v>24.1</v>
      </c>
      <c r="Y439">
        <v>17.5</v>
      </c>
      <c r="Z439">
        <v>20.6</v>
      </c>
      <c r="AA439">
        <v>23.9</v>
      </c>
      <c r="AB439">
        <f t="shared" si="107"/>
        <v>20.2</v>
      </c>
      <c r="AC439">
        <f t="shared" si="108"/>
        <v>13.5</v>
      </c>
      <c r="AD439">
        <f t="shared" si="109"/>
        <v>23.8</v>
      </c>
      <c r="AE439">
        <f t="shared" si="110"/>
        <v>27.2</v>
      </c>
      <c r="AF439">
        <f t="shared" si="111"/>
        <v>24.1</v>
      </c>
      <c r="AG439">
        <f t="shared" si="112"/>
        <v>17.5</v>
      </c>
      <c r="AH439">
        <f t="shared" si="113"/>
        <v>20.6</v>
      </c>
      <c r="AI439">
        <f t="shared" si="114"/>
        <v>23.9</v>
      </c>
      <c r="AJ439">
        <f t="shared" si="115"/>
        <v>341.6</v>
      </c>
    </row>
    <row r="440" spans="1:36">
      <c r="A440" s="1">
        <v>40165</v>
      </c>
      <c r="B440">
        <f t="shared" si="116"/>
        <v>58</v>
      </c>
      <c r="C440" t="str">
        <f>VLOOKUP(B440,'treatment structure'!$A$2:$I$65,9,FALSE)</f>
        <v>150N</v>
      </c>
      <c r="D440" t="str">
        <f>VLOOKUP(B440,'treatment structure'!$A$2:$I$65,7,FALSE)</f>
        <v>CR125</v>
      </c>
      <c r="E440" t="str">
        <f>VLOOKUP(B440,'treatment structure'!$A$2:$I$65,8,FALSE)</f>
        <v>irr</v>
      </c>
      <c r="F440" t="str">
        <f>VLOOKUP(B440,'treatment structure'!$A$2:$I$65,9,FALSE)</f>
        <v>150N</v>
      </c>
      <c r="G440">
        <f>VLOOKUP(B440,'treatment structure'!$A$2:$I$65,2,FALSE)</f>
        <v>4</v>
      </c>
      <c r="H440">
        <v>1503</v>
      </c>
      <c r="I440">
        <v>7525</v>
      </c>
      <c r="J440">
        <v>21.48</v>
      </c>
      <c r="K440">
        <v>-6.78</v>
      </c>
      <c r="L440">
        <v>528</v>
      </c>
      <c r="M440">
        <v>58</v>
      </c>
      <c r="N440">
        <v>3</v>
      </c>
      <c r="O440">
        <v>9</v>
      </c>
      <c r="P440">
        <v>12</v>
      </c>
      <c r="Q440">
        <v>18</v>
      </c>
      <c r="R440">
        <v>14</v>
      </c>
      <c r="S440">
        <v>42</v>
      </c>
      <c r="T440">
        <v>21.7</v>
      </c>
      <c r="U440">
        <v>19.100000000000001</v>
      </c>
      <c r="V440">
        <v>28.1</v>
      </c>
      <c r="W440">
        <v>25.7</v>
      </c>
      <c r="X440">
        <v>29.3</v>
      </c>
      <c r="Y440">
        <v>20.6</v>
      </c>
      <c r="Z440">
        <v>19.2</v>
      </c>
      <c r="AA440">
        <v>21.3</v>
      </c>
      <c r="AB440">
        <f t="shared" si="107"/>
        <v>21.7</v>
      </c>
      <c r="AC440">
        <f t="shared" si="108"/>
        <v>19.100000000000001</v>
      </c>
      <c r="AD440">
        <f t="shared" si="109"/>
        <v>28.1</v>
      </c>
      <c r="AE440">
        <f t="shared" si="110"/>
        <v>25.7</v>
      </c>
      <c r="AF440">
        <f t="shared" si="111"/>
        <v>29.3</v>
      </c>
      <c r="AG440">
        <f t="shared" si="112"/>
        <v>20.6</v>
      </c>
      <c r="AH440">
        <f t="shared" si="113"/>
        <v>19.2</v>
      </c>
      <c r="AI440">
        <f t="shared" si="114"/>
        <v>21.3</v>
      </c>
      <c r="AJ440">
        <f t="shared" si="115"/>
        <v>370</v>
      </c>
    </row>
    <row r="441" spans="1:36">
      <c r="A441" s="1">
        <v>40165</v>
      </c>
      <c r="B441">
        <f t="shared" si="116"/>
        <v>59</v>
      </c>
      <c r="C441" t="str">
        <f>VLOOKUP(B441,'treatment structure'!$A$2:$I$65,9,FALSE)</f>
        <v>nil</v>
      </c>
      <c r="D441" t="str">
        <f>VLOOKUP(B441,'treatment structure'!$A$2:$I$65,7,FALSE)</f>
        <v>Dash</v>
      </c>
      <c r="E441" t="str">
        <f>VLOOKUP(B441,'treatment structure'!$A$2:$I$65,8,FALSE)</f>
        <v>dry</v>
      </c>
      <c r="F441" t="str">
        <f>VLOOKUP(B441,'treatment structure'!$A$2:$I$65,9,FALSE)</f>
        <v>nil</v>
      </c>
      <c r="G441">
        <f>VLOOKUP(B441,'treatment structure'!$A$2:$I$65,2,FALSE)</f>
        <v>4</v>
      </c>
      <c r="H441">
        <v>1503</v>
      </c>
      <c r="I441">
        <v>7525</v>
      </c>
      <c r="J441">
        <v>21.48</v>
      </c>
      <c r="K441">
        <v>-6.78</v>
      </c>
      <c r="L441">
        <v>527</v>
      </c>
      <c r="M441">
        <v>59</v>
      </c>
      <c r="N441">
        <v>3</v>
      </c>
      <c r="O441">
        <v>9</v>
      </c>
      <c r="P441">
        <v>12</v>
      </c>
      <c r="Q441">
        <v>18</v>
      </c>
      <c r="R441">
        <v>14</v>
      </c>
      <c r="S441">
        <v>40</v>
      </c>
      <c r="T441">
        <v>16.600000000000001</v>
      </c>
      <c r="U441">
        <v>16.7</v>
      </c>
      <c r="V441">
        <v>21.4</v>
      </c>
      <c r="W441">
        <v>27.7</v>
      </c>
      <c r="X441">
        <v>27.2</v>
      </c>
      <c r="Y441">
        <v>15.8</v>
      </c>
      <c r="Z441">
        <v>13.5</v>
      </c>
      <c r="AA441">
        <v>12.3</v>
      </c>
      <c r="AB441">
        <f t="shared" si="107"/>
        <v>16.600000000000001</v>
      </c>
      <c r="AC441">
        <f t="shared" si="108"/>
        <v>16.7</v>
      </c>
      <c r="AD441">
        <f t="shared" si="109"/>
        <v>21.4</v>
      </c>
      <c r="AE441">
        <f t="shared" si="110"/>
        <v>27.7</v>
      </c>
      <c r="AF441">
        <f t="shared" si="111"/>
        <v>27.2</v>
      </c>
      <c r="AG441">
        <f t="shared" si="112"/>
        <v>15.8</v>
      </c>
      <c r="AH441">
        <f t="shared" si="113"/>
        <v>13.5</v>
      </c>
      <c r="AI441">
        <f t="shared" si="114"/>
        <v>12.3</v>
      </c>
      <c r="AJ441">
        <f t="shared" si="115"/>
        <v>302.39999999999998</v>
      </c>
    </row>
    <row r="442" spans="1:36">
      <c r="A442" s="1">
        <v>40165</v>
      </c>
      <c r="B442">
        <f t="shared" si="116"/>
        <v>60</v>
      </c>
      <c r="C442" t="str">
        <f>VLOOKUP(B442,'treatment structure'!$A$2:$I$65,9,FALSE)</f>
        <v>150N</v>
      </c>
      <c r="D442" t="str">
        <f>VLOOKUP(B442,'treatment structure'!$A$2:$I$65,7,FALSE)</f>
        <v>Dash</v>
      </c>
      <c r="E442" t="str">
        <f>VLOOKUP(B442,'treatment structure'!$A$2:$I$65,8,FALSE)</f>
        <v>dry</v>
      </c>
      <c r="F442" t="str">
        <f>VLOOKUP(B442,'treatment structure'!$A$2:$I$65,9,FALSE)</f>
        <v>150N</v>
      </c>
      <c r="G442">
        <f>VLOOKUP(B442,'treatment structure'!$A$2:$I$65,2,FALSE)</f>
        <v>4</v>
      </c>
      <c r="H442">
        <v>1503</v>
      </c>
      <c r="I442">
        <v>7525</v>
      </c>
      <c r="J442">
        <v>21.48</v>
      </c>
      <c r="K442">
        <v>-6.78</v>
      </c>
      <c r="L442">
        <v>526</v>
      </c>
      <c r="M442">
        <v>60</v>
      </c>
      <c r="N442">
        <v>3</v>
      </c>
      <c r="O442">
        <v>9</v>
      </c>
      <c r="P442">
        <v>12</v>
      </c>
      <c r="Q442">
        <v>18</v>
      </c>
      <c r="R442">
        <v>14</v>
      </c>
      <c r="S442">
        <v>54</v>
      </c>
      <c r="T442">
        <v>15.4</v>
      </c>
      <c r="U442">
        <v>24.2</v>
      </c>
      <c r="V442">
        <v>25.9</v>
      </c>
      <c r="W442">
        <v>30.6</v>
      </c>
      <c r="X442">
        <v>12.7</v>
      </c>
      <c r="Y442">
        <v>7.4</v>
      </c>
      <c r="Z442">
        <v>13</v>
      </c>
      <c r="AA442">
        <v>12.9</v>
      </c>
      <c r="AB442">
        <f t="shared" si="107"/>
        <v>15.400000000000002</v>
      </c>
      <c r="AC442">
        <f t="shared" si="108"/>
        <v>24.2</v>
      </c>
      <c r="AD442">
        <f t="shared" si="109"/>
        <v>25.9</v>
      </c>
      <c r="AE442">
        <f t="shared" si="110"/>
        <v>30.6</v>
      </c>
      <c r="AF442">
        <f t="shared" si="111"/>
        <v>12.7</v>
      </c>
      <c r="AG442">
        <f t="shared" si="112"/>
        <v>7.4</v>
      </c>
      <c r="AH442">
        <f t="shared" si="113"/>
        <v>13</v>
      </c>
      <c r="AI442">
        <f t="shared" si="114"/>
        <v>12.9</v>
      </c>
      <c r="AJ442">
        <f t="shared" si="115"/>
        <v>284.2</v>
      </c>
    </row>
    <row r="443" spans="1:36">
      <c r="A443" s="1">
        <v>40165</v>
      </c>
      <c r="B443">
        <v>61</v>
      </c>
      <c r="C443" t="str">
        <f>VLOOKUP(B443,'treatment structure'!$A$2:$I$65,9,FALSE)</f>
        <v>150N</v>
      </c>
      <c r="D443" t="str">
        <f>VLOOKUP(B443,'treatment structure'!$A$2:$I$65,7,FALSE)</f>
        <v>CR125</v>
      </c>
      <c r="E443" t="str">
        <f>VLOOKUP(B443,'treatment structure'!$A$2:$I$65,8,FALSE)</f>
        <v>dry</v>
      </c>
      <c r="F443" t="str">
        <f>VLOOKUP(B443,'treatment structure'!$A$2:$I$65,9,FALSE)</f>
        <v>150N</v>
      </c>
      <c r="G443">
        <f>VLOOKUP(B443,'treatment structure'!$A$2:$I$65,2,FALSE)</f>
        <v>4</v>
      </c>
      <c r="H443">
        <v>1503</v>
      </c>
      <c r="I443">
        <v>7525</v>
      </c>
      <c r="J443">
        <v>21.48</v>
      </c>
      <c r="K443">
        <v>-6.78</v>
      </c>
      <c r="L443">
        <v>525</v>
      </c>
      <c r="M443">
        <v>62</v>
      </c>
      <c r="N443">
        <v>3</v>
      </c>
      <c r="O443">
        <v>9</v>
      </c>
      <c r="P443">
        <v>12</v>
      </c>
      <c r="Q443">
        <v>18</v>
      </c>
      <c r="R443">
        <v>14</v>
      </c>
      <c r="S443">
        <v>51</v>
      </c>
      <c r="T443">
        <v>34</v>
      </c>
      <c r="U443">
        <v>26.2</v>
      </c>
      <c r="V443">
        <v>28.6</v>
      </c>
      <c r="W443">
        <v>20.3</v>
      </c>
      <c r="X443">
        <v>10.4</v>
      </c>
      <c r="Y443">
        <v>11.8</v>
      </c>
      <c r="Z443">
        <v>14</v>
      </c>
      <c r="AA443">
        <v>8.9</v>
      </c>
      <c r="AB443">
        <f t="shared" si="107"/>
        <v>34</v>
      </c>
      <c r="AC443">
        <f t="shared" si="108"/>
        <v>26.2</v>
      </c>
      <c r="AD443">
        <f t="shared" si="109"/>
        <v>28.6</v>
      </c>
      <c r="AE443">
        <f t="shared" si="110"/>
        <v>20.3</v>
      </c>
      <c r="AF443">
        <f t="shared" si="111"/>
        <v>10.4</v>
      </c>
      <c r="AG443">
        <f t="shared" si="112"/>
        <v>11.8</v>
      </c>
      <c r="AH443">
        <f t="shared" si="113"/>
        <v>14</v>
      </c>
      <c r="AI443">
        <f t="shared" si="114"/>
        <v>8.9</v>
      </c>
      <c r="AJ443">
        <f t="shared" si="115"/>
        <v>308.40000000000003</v>
      </c>
    </row>
    <row r="444" spans="1:36">
      <c r="A444" s="1">
        <v>40165</v>
      </c>
      <c r="B444">
        <f t="shared" si="116"/>
        <v>62</v>
      </c>
      <c r="C444" t="str">
        <f>VLOOKUP(B444,'treatment structure'!$A$2:$I$65,9,FALSE)</f>
        <v>nil</v>
      </c>
      <c r="D444" t="str">
        <f>VLOOKUP(B444,'treatment structure'!$A$2:$I$65,7,FALSE)</f>
        <v>CR125</v>
      </c>
      <c r="E444" t="str">
        <f>VLOOKUP(B444,'treatment structure'!$A$2:$I$65,8,FALSE)</f>
        <v>dry</v>
      </c>
      <c r="F444" t="str">
        <f>VLOOKUP(B444,'treatment structure'!$A$2:$I$65,9,FALSE)</f>
        <v>nil</v>
      </c>
      <c r="G444">
        <f>VLOOKUP(B444,'treatment structure'!$A$2:$I$65,2,FALSE)</f>
        <v>4</v>
      </c>
      <c r="H444">
        <v>1503</v>
      </c>
      <c r="I444">
        <v>7525</v>
      </c>
      <c r="J444">
        <v>21.48</v>
      </c>
      <c r="K444">
        <v>-6.78</v>
      </c>
      <c r="L444">
        <v>524</v>
      </c>
      <c r="M444">
        <v>62</v>
      </c>
      <c r="N444">
        <v>3</v>
      </c>
      <c r="O444">
        <v>9</v>
      </c>
      <c r="P444">
        <v>12</v>
      </c>
      <c r="Q444">
        <v>18</v>
      </c>
      <c r="R444">
        <v>15</v>
      </c>
      <c r="S444">
        <v>6</v>
      </c>
      <c r="T444">
        <v>12.5</v>
      </c>
      <c r="U444">
        <v>29.3</v>
      </c>
      <c r="V444">
        <v>25.3</v>
      </c>
      <c r="W444">
        <v>27.5</v>
      </c>
      <c r="X444">
        <v>16.3</v>
      </c>
      <c r="Y444">
        <v>11</v>
      </c>
      <c r="Z444">
        <v>14.2</v>
      </c>
      <c r="AA444">
        <v>11.5</v>
      </c>
      <c r="AB444">
        <f t="shared" si="107"/>
        <v>12.5</v>
      </c>
      <c r="AC444">
        <f t="shared" si="108"/>
        <v>29.3</v>
      </c>
      <c r="AD444">
        <f t="shared" si="109"/>
        <v>25.3</v>
      </c>
      <c r="AE444">
        <f t="shared" si="110"/>
        <v>27.5</v>
      </c>
      <c r="AF444">
        <f t="shared" si="111"/>
        <v>16.3</v>
      </c>
      <c r="AG444">
        <f t="shared" si="112"/>
        <v>11</v>
      </c>
      <c r="AH444">
        <f t="shared" si="113"/>
        <v>14.2</v>
      </c>
      <c r="AI444">
        <f t="shared" si="114"/>
        <v>11.5</v>
      </c>
      <c r="AJ444">
        <f t="shared" si="115"/>
        <v>295.2</v>
      </c>
    </row>
    <row r="445" spans="1:36">
      <c r="A445" s="1">
        <v>40165</v>
      </c>
      <c r="B445">
        <f t="shared" si="116"/>
        <v>63</v>
      </c>
      <c r="C445" t="str">
        <f>VLOOKUP(B445,'treatment structure'!$A$2:$I$65,9,FALSE)</f>
        <v>150N</v>
      </c>
      <c r="D445" t="str">
        <f>VLOOKUP(B445,'treatment structure'!$A$2:$I$65,7,FALSE)</f>
        <v>Omaka</v>
      </c>
      <c r="E445" t="str">
        <f>VLOOKUP(B445,'treatment structure'!$A$2:$I$65,8,FALSE)</f>
        <v>irr</v>
      </c>
      <c r="F445" t="str">
        <f>VLOOKUP(B445,'treatment structure'!$A$2:$I$65,9,FALSE)</f>
        <v>150N</v>
      </c>
      <c r="G445">
        <f>VLOOKUP(B445,'treatment structure'!$A$2:$I$65,2,FALSE)</f>
        <v>4</v>
      </c>
      <c r="H445">
        <v>1503</v>
      </c>
      <c r="I445">
        <v>7525</v>
      </c>
      <c r="J445">
        <v>21.48</v>
      </c>
      <c r="K445">
        <v>-6.78</v>
      </c>
      <c r="L445">
        <v>523</v>
      </c>
      <c r="M445">
        <v>63</v>
      </c>
      <c r="N445">
        <v>3</v>
      </c>
      <c r="O445">
        <v>9</v>
      </c>
      <c r="P445">
        <v>12</v>
      </c>
      <c r="Q445">
        <v>18</v>
      </c>
      <c r="R445">
        <v>15</v>
      </c>
      <c r="S445">
        <v>12</v>
      </c>
      <c r="T445">
        <v>28.3</v>
      </c>
      <c r="U445">
        <v>26.4</v>
      </c>
      <c r="V445">
        <v>28.1</v>
      </c>
      <c r="W445">
        <v>29.3</v>
      </c>
      <c r="X445">
        <v>14.5</v>
      </c>
      <c r="Y445">
        <v>14.5</v>
      </c>
      <c r="Z445">
        <v>19.899999999999999</v>
      </c>
      <c r="AA445">
        <v>19.2</v>
      </c>
      <c r="AB445">
        <f t="shared" si="107"/>
        <v>28.3</v>
      </c>
      <c r="AC445">
        <f t="shared" si="108"/>
        <v>26.4</v>
      </c>
      <c r="AD445">
        <f t="shared" si="109"/>
        <v>28.1</v>
      </c>
      <c r="AE445">
        <f t="shared" si="110"/>
        <v>29.3</v>
      </c>
      <c r="AF445">
        <f t="shared" si="111"/>
        <v>14.5</v>
      </c>
      <c r="AG445">
        <f t="shared" si="112"/>
        <v>14.5</v>
      </c>
      <c r="AH445">
        <f t="shared" si="113"/>
        <v>19.899999999999999</v>
      </c>
      <c r="AI445">
        <f t="shared" si="114"/>
        <v>19.2</v>
      </c>
      <c r="AJ445">
        <f t="shared" si="115"/>
        <v>360.40000000000003</v>
      </c>
    </row>
    <row r="446" spans="1:36">
      <c r="A446" s="1">
        <v>40165</v>
      </c>
      <c r="B446">
        <f t="shared" si="116"/>
        <v>64</v>
      </c>
      <c r="C446" t="str">
        <f>VLOOKUP(B446,'treatment structure'!$A$2:$I$65,9,FALSE)</f>
        <v>nil</v>
      </c>
      <c r="D446" t="str">
        <f>VLOOKUP(B446,'treatment structure'!$A$2:$I$65,7,FALSE)</f>
        <v>Omaka</v>
      </c>
      <c r="E446" t="str">
        <f>VLOOKUP(B446,'treatment structure'!$A$2:$I$65,8,FALSE)</f>
        <v>irr</v>
      </c>
      <c r="F446" t="str">
        <f>VLOOKUP(B446,'treatment structure'!$A$2:$I$65,9,FALSE)</f>
        <v>nil</v>
      </c>
      <c r="G446">
        <f>VLOOKUP(B446,'treatment structure'!$A$2:$I$65,2,FALSE)</f>
        <v>4</v>
      </c>
      <c r="H446">
        <v>1503</v>
      </c>
      <c r="I446">
        <v>7525</v>
      </c>
      <c r="J446">
        <v>21.48</v>
      </c>
      <c r="K446">
        <v>-6.78</v>
      </c>
      <c r="L446">
        <v>522</v>
      </c>
      <c r="M446">
        <v>64</v>
      </c>
      <c r="N446">
        <v>3</v>
      </c>
      <c r="O446">
        <v>9</v>
      </c>
      <c r="P446">
        <v>12</v>
      </c>
      <c r="Q446">
        <v>18</v>
      </c>
      <c r="R446">
        <v>15</v>
      </c>
      <c r="S446">
        <v>17</v>
      </c>
      <c r="T446">
        <v>22.2</v>
      </c>
      <c r="U446">
        <v>23.6</v>
      </c>
      <c r="V446">
        <v>29.5</v>
      </c>
      <c r="W446">
        <v>31.1</v>
      </c>
      <c r="X446">
        <v>23.1</v>
      </c>
      <c r="Y446">
        <v>13</v>
      </c>
      <c r="Z446">
        <v>18.399999999999999</v>
      </c>
      <c r="AA446">
        <v>20</v>
      </c>
      <c r="AB446">
        <f t="shared" si="107"/>
        <v>22.2</v>
      </c>
      <c r="AC446">
        <f t="shared" si="108"/>
        <v>23.6</v>
      </c>
      <c r="AD446">
        <f t="shared" si="109"/>
        <v>29.5</v>
      </c>
      <c r="AE446">
        <f t="shared" si="110"/>
        <v>31.1</v>
      </c>
      <c r="AF446">
        <f t="shared" si="111"/>
        <v>23.1</v>
      </c>
      <c r="AG446">
        <f t="shared" si="112"/>
        <v>13</v>
      </c>
      <c r="AH446">
        <f t="shared" si="113"/>
        <v>18.399999999999999</v>
      </c>
      <c r="AI446">
        <f t="shared" si="114"/>
        <v>20</v>
      </c>
      <c r="AJ446">
        <f t="shared" si="115"/>
        <v>361.8</v>
      </c>
    </row>
    <row r="447" spans="1:36">
      <c r="A447" s="1">
        <v>40175</v>
      </c>
      <c r="B447">
        <f t="shared" ref="B447:B506" si="117">M447</f>
        <v>1</v>
      </c>
      <c r="C447" t="str">
        <f>VLOOKUP(B447,'treatment structure'!$A$2:$I$65,9,FALSE)</f>
        <v>150N</v>
      </c>
      <c r="D447" t="str">
        <f>VLOOKUP(B447,'treatment structure'!$A$2:$I$65,7,FALSE)</f>
        <v>Sherwood</v>
      </c>
      <c r="E447" t="str">
        <f>VLOOKUP(B447,'treatment structure'!$A$2:$I$65,8,FALSE)</f>
        <v>dry</v>
      </c>
      <c r="F447" t="str">
        <f>VLOOKUP(B447,'treatment structure'!$A$2:$I$65,9,FALSE)</f>
        <v>150N</v>
      </c>
      <c r="G447">
        <f>VLOOKUP(B447,'treatment structure'!$A$2:$I$65,2,FALSE)</f>
        <v>1</v>
      </c>
      <c r="H447">
        <v>1503</v>
      </c>
      <c r="I447">
        <v>7503</v>
      </c>
      <c r="J447">
        <v>21.48</v>
      </c>
      <c r="K447">
        <v>-6.78</v>
      </c>
      <c r="L447">
        <v>560</v>
      </c>
      <c r="M447">
        <v>1</v>
      </c>
      <c r="N447">
        <v>3</v>
      </c>
      <c r="O447">
        <v>9</v>
      </c>
      <c r="P447">
        <v>12</v>
      </c>
      <c r="Q447">
        <v>28</v>
      </c>
      <c r="R447">
        <v>7</v>
      </c>
      <c r="S447">
        <v>55</v>
      </c>
      <c r="T447">
        <v>24.1</v>
      </c>
      <c r="U447">
        <v>26.6</v>
      </c>
      <c r="V447">
        <v>26</v>
      </c>
      <c r="W447">
        <v>12.8</v>
      </c>
      <c r="X447">
        <v>10.8</v>
      </c>
      <c r="Y447">
        <v>14.1</v>
      </c>
      <c r="Z447">
        <v>13.8</v>
      </c>
      <c r="AA447">
        <v>8.5</v>
      </c>
      <c r="AB447">
        <f t="shared" ref="AB447:AB505" si="118">T447-6.78-$K447</f>
        <v>24.1</v>
      </c>
      <c r="AC447">
        <f t="shared" ref="AC447:AC505" si="119">U447-6.78-$K447</f>
        <v>26.6</v>
      </c>
      <c r="AD447">
        <f t="shared" ref="AD447:AD505" si="120">V447-6.78-$K447</f>
        <v>26</v>
      </c>
      <c r="AE447">
        <f t="shared" ref="AE447:AE505" si="121">W447-6.78-$K447</f>
        <v>12.8</v>
      </c>
      <c r="AF447">
        <f t="shared" ref="AF447:AF505" si="122">X447-6.78-$K447</f>
        <v>10.8</v>
      </c>
      <c r="AG447">
        <f t="shared" ref="AG447:AG505" si="123">Y447-6.78-$K447</f>
        <v>14.1</v>
      </c>
      <c r="AH447">
        <f t="shared" ref="AH447:AH505" si="124">Z447-6.78-$K447</f>
        <v>13.8</v>
      </c>
      <c r="AI447">
        <f t="shared" ref="AI447:AI505" si="125">AA447</f>
        <v>8.5</v>
      </c>
      <c r="AJ447">
        <f t="shared" ref="AJ447:AJ505" si="126">IF(AI447="","",SUM(AB447:AI447)*2)</f>
        <v>273.39999999999998</v>
      </c>
    </row>
    <row r="448" spans="1:36">
      <c r="A448" s="1">
        <v>40175</v>
      </c>
      <c r="B448">
        <f t="shared" si="117"/>
        <v>3</v>
      </c>
      <c r="C448" t="str">
        <f>VLOOKUP(B448,'treatment structure'!$A$2:$I$65,9,FALSE)</f>
        <v>nil</v>
      </c>
      <c r="D448" t="str">
        <f>VLOOKUP(B448,'treatment structure'!$A$2:$I$65,7,FALSE)</f>
        <v>Sherwood</v>
      </c>
      <c r="E448" t="str">
        <f>VLOOKUP(B448,'treatment structure'!$A$2:$I$65,8,FALSE)</f>
        <v>irr</v>
      </c>
      <c r="F448" t="str">
        <f>VLOOKUP(B448,'treatment structure'!$A$2:$I$65,9,FALSE)</f>
        <v>nil</v>
      </c>
      <c r="G448">
        <f>VLOOKUP(B448,'treatment structure'!$A$2:$I$65,2,FALSE)</f>
        <v>1</v>
      </c>
      <c r="H448">
        <v>1503</v>
      </c>
      <c r="I448">
        <v>7503</v>
      </c>
      <c r="J448">
        <v>21.48</v>
      </c>
      <c r="K448">
        <v>-6.78</v>
      </c>
      <c r="L448">
        <v>559</v>
      </c>
      <c r="M448">
        <v>3</v>
      </c>
      <c r="N448">
        <v>3</v>
      </c>
      <c r="O448">
        <v>9</v>
      </c>
      <c r="P448">
        <v>12</v>
      </c>
      <c r="Q448">
        <v>28</v>
      </c>
      <c r="R448">
        <v>8</v>
      </c>
      <c r="S448">
        <v>4</v>
      </c>
      <c r="T448">
        <v>17.899999999999999</v>
      </c>
      <c r="U448">
        <v>17.5</v>
      </c>
      <c r="V448">
        <v>11.8</v>
      </c>
      <c r="W448">
        <v>13.7</v>
      </c>
      <c r="X448">
        <v>19.600000000000001</v>
      </c>
      <c r="Y448">
        <v>26.2</v>
      </c>
      <c r="Z448">
        <v>24.2</v>
      </c>
      <c r="AA448">
        <v>25.4</v>
      </c>
      <c r="AB448">
        <f t="shared" si="118"/>
        <v>17.899999999999999</v>
      </c>
      <c r="AC448">
        <f t="shared" si="119"/>
        <v>17.5</v>
      </c>
      <c r="AD448">
        <f t="shared" si="120"/>
        <v>11.8</v>
      </c>
      <c r="AE448">
        <f t="shared" si="121"/>
        <v>13.7</v>
      </c>
      <c r="AF448">
        <f t="shared" si="122"/>
        <v>19.600000000000001</v>
      </c>
      <c r="AG448">
        <f t="shared" si="123"/>
        <v>26.2</v>
      </c>
      <c r="AH448">
        <f t="shared" si="124"/>
        <v>24.2</v>
      </c>
      <c r="AI448">
        <f t="shared" si="125"/>
        <v>25.4</v>
      </c>
      <c r="AJ448">
        <f t="shared" si="126"/>
        <v>312.60000000000002</v>
      </c>
    </row>
    <row r="449" spans="1:36">
      <c r="A449" s="1">
        <v>40175</v>
      </c>
      <c r="B449">
        <f t="shared" si="117"/>
        <v>5</v>
      </c>
      <c r="C449" t="str">
        <f>VLOOKUP(B449,'treatment structure'!$A$2:$I$65,9,FALSE)</f>
        <v>nil</v>
      </c>
      <c r="D449" t="str">
        <f>VLOOKUP(B449,'treatment structure'!$A$2:$I$65,7,FALSE)</f>
        <v>Dash</v>
      </c>
      <c r="E449" t="str">
        <f>VLOOKUP(B449,'treatment structure'!$A$2:$I$65,8,FALSE)</f>
        <v>dry</v>
      </c>
      <c r="F449" t="str">
        <f>VLOOKUP(B449,'treatment structure'!$A$2:$I$65,9,FALSE)</f>
        <v>nil</v>
      </c>
      <c r="G449">
        <f>VLOOKUP(B449,'treatment structure'!$A$2:$I$65,2,FALSE)</f>
        <v>1</v>
      </c>
      <c r="H449">
        <v>1503</v>
      </c>
      <c r="I449">
        <v>7503</v>
      </c>
      <c r="J449">
        <v>21.48</v>
      </c>
      <c r="K449">
        <v>-6.78</v>
      </c>
      <c r="L449">
        <v>558</v>
      </c>
      <c r="M449">
        <v>5</v>
      </c>
      <c r="N449">
        <v>3</v>
      </c>
      <c r="O449">
        <v>9</v>
      </c>
      <c r="P449">
        <v>12</v>
      </c>
      <c r="Q449">
        <v>28</v>
      </c>
      <c r="R449">
        <v>8</v>
      </c>
      <c r="S449">
        <v>11</v>
      </c>
      <c r="T449">
        <v>16.5</v>
      </c>
      <c r="U449">
        <v>10.199999999999999</v>
      </c>
      <c r="V449">
        <v>24.7</v>
      </c>
      <c r="W449">
        <v>21.9</v>
      </c>
      <c r="X449">
        <v>14.2</v>
      </c>
      <c r="Y449">
        <v>18.7</v>
      </c>
      <c r="Z449">
        <v>14.6</v>
      </c>
      <c r="AA449">
        <v>13.8</v>
      </c>
      <c r="AB449">
        <f t="shared" si="118"/>
        <v>16.5</v>
      </c>
      <c r="AC449">
        <f t="shared" si="119"/>
        <v>10.199999999999999</v>
      </c>
      <c r="AD449">
        <f t="shared" si="120"/>
        <v>24.7</v>
      </c>
      <c r="AE449">
        <f t="shared" si="121"/>
        <v>21.9</v>
      </c>
      <c r="AF449">
        <f t="shared" si="122"/>
        <v>14.2</v>
      </c>
      <c r="AG449">
        <f t="shared" si="123"/>
        <v>18.7</v>
      </c>
      <c r="AH449">
        <f t="shared" si="124"/>
        <v>14.6</v>
      </c>
      <c r="AI449">
        <f t="shared" si="125"/>
        <v>13.8</v>
      </c>
      <c r="AJ449">
        <f t="shared" si="126"/>
        <v>269.2</v>
      </c>
    </row>
    <row r="450" spans="1:36">
      <c r="A450" s="1">
        <v>40175</v>
      </c>
      <c r="B450">
        <f t="shared" si="117"/>
        <v>7</v>
      </c>
      <c r="C450" t="str">
        <f>VLOOKUP(B450,'treatment structure'!$A$2:$I$65,9,FALSE)</f>
        <v>150N</v>
      </c>
      <c r="D450" t="str">
        <f>VLOOKUP(B450,'treatment structure'!$A$2:$I$65,7,FALSE)</f>
        <v>Dash</v>
      </c>
      <c r="E450" t="str">
        <f>VLOOKUP(B450,'treatment structure'!$A$2:$I$65,8,FALSE)</f>
        <v>irr</v>
      </c>
      <c r="F450" t="str">
        <f>VLOOKUP(B450,'treatment structure'!$A$2:$I$65,9,FALSE)</f>
        <v>150N</v>
      </c>
      <c r="G450">
        <f>VLOOKUP(B450,'treatment structure'!$A$2:$I$65,2,FALSE)</f>
        <v>1</v>
      </c>
      <c r="H450">
        <v>1503</v>
      </c>
      <c r="I450">
        <v>7503</v>
      </c>
      <c r="J450">
        <v>21.48</v>
      </c>
      <c r="K450">
        <v>-6.78</v>
      </c>
      <c r="L450">
        <v>557</v>
      </c>
      <c r="M450">
        <v>7</v>
      </c>
      <c r="N450">
        <v>3</v>
      </c>
      <c r="O450">
        <v>9</v>
      </c>
      <c r="P450">
        <v>12</v>
      </c>
      <c r="Q450">
        <v>28</v>
      </c>
      <c r="R450">
        <v>8</v>
      </c>
      <c r="S450">
        <v>11</v>
      </c>
      <c r="T450">
        <v>24.9</v>
      </c>
      <c r="U450">
        <v>27.9</v>
      </c>
      <c r="V450">
        <v>31.1</v>
      </c>
      <c r="W450">
        <v>33.299999999999997</v>
      </c>
      <c r="X450">
        <v>26.8</v>
      </c>
      <c r="Y450">
        <v>27.4</v>
      </c>
      <c r="Z450">
        <v>20.3</v>
      </c>
      <c r="AA450">
        <v>16.8</v>
      </c>
      <c r="AB450">
        <f t="shared" si="118"/>
        <v>24.9</v>
      </c>
      <c r="AC450">
        <f t="shared" si="119"/>
        <v>27.9</v>
      </c>
      <c r="AD450">
        <f t="shared" si="120"/>
        <v>31.1</v>
      </c>
      <c r="AE450">
        <f t="shared" si="121"/>
        <v>33.299999999999997</v>
      </c>
      <c r="AF450">
        <f t="shared" si="122"/>
        <v>26.8</v>
      </c>
      <c r="AG450">
        <f t="shared" si="123"/>
        <v>27.4</v>
      </c>
      <c r="AH450">
        <f t="shared" si="124"/>
        <v>20.3</v>
      </c>
      <c r="AI450">
        <f t="shared" si="125"/>
        <v>16.8</v>
      </c>
      <c r="AJ450">
        <f t="shared" si="126"/>
        <v>417.00000000000006</v>
      </c>
    </row>
    <row r="451" spans="1:36">
      <c r="A451" s="1">
        <v>40175</v>
      </c>
      <c r="B451">
        <f t="shared" si="117"/>
        <v>8</v>
      </c>
      <c r="C451" t="str">
        <f>VLOOKUP(B451,'treatment structure'!$A$2:$I$65,9,FALSE)</f>
        <v>nil</v>
      </c>
      <c r="D451" t="str">
        <f>VLOOKUP(B451,'treatment structure'!$A$2:$I$65,7,FALSE)</f>
        <v>Dash</v>
      </c>
      <c r="E451" t="str">
        <f>VLOOKUP(B451,'treatment structure'!$A$2:$I$65,8,FALSE)</f>
        <v>irr</v>
      </c>
      <c r="F451" t="str">
        <f>VLOOKUP(B451,'treatment structure'!$A$2:$I$65,9,FALSE)</f>
        <v>nil</v>
      </c>
      <c r="G451">
        <f>VLOOKUP(B451,'treatment structure'!$A$2:$I$65,2,FALSE)</f>
        <v>1</v>
      </c>
      <c r="H451">
        <v>1503</v>
      </c>
      <c r="I451">
        <v>7503</v>
      </c>
      <c r="J451">
        <v>21.48</v>
      </c>
      <c r="K451">
        <v>-6.78</v>
      </c>
      <c r="L451">
        <v>556</v>
      </c>
      <c r="M451">
        <v>8</v>
      </c>
      <c r="N451">
        <v>3</v>
      </c>
      <c r="O451">
        <v>9</v>
      </c>
      <c r="P451">
        <v>12</v>
      </c>
      <c r="Q451">
        <v>28</v>
      </c>
      <c r="R451">
        <v>8</v>
      </c>
      <c r="S451">
        <v>27</v>
      </c>
      <c r="T451">
        <v>21.3</v>
      </c>
      <c r="U451">
        <v>22.7</v>
      </c>
      <c r="V451">
        <v>28.1</v>
      </c>
      <c r="W451">
        <v>30.2</v>
      </c>
      <c r="X451">
        <v>27</v>
      </c>
      <c r="Y451">
        <v>28.1</v>
      </c>
      <c r="Z451">
        <v>24.6</v>
      </c>
      <c r="AA451">
        <v>22.9</v>
      </c>
      <c r="AB451">
        <f t="shared" si="118"/>
        <v>21.3</v>
      </c>
      <c r="AC451">
        <f t="shared" si="119"/>
        <v>22.7</v>
      </c>
      <c r="AD451">
        <f t="shared" si="120"/>
        <v>28.1</v>
      </c>
      <c r="AE451">
        <f t="shared" si="121"/>
        <v>30.2</v>
      </c>
      <c r="AF451">
        <f t="shared" si="122"/>
        <v>27</v>
      </c>
      <c r="AG451">
        <f t="shared" si="123"/>
        <v>28.1</v>
      </c>
      <c r="AH451">
        <f t="shared" si="124"/>
        <v>24.6</v>
      </c>
      <c r="AI451">
        <f t="shared" si="125"/>
        <v>22.9</v>
      </c>
      <c r="AJ451">
        <f t="shared" si="126"/>
        <v>409.8</v>
      </c>
    </row>
    <row r="452" spans="1:36">
      <c r="A452" s="1">
        <v>40175</v>
      </c>
      <c r="B452">
        <f t="shared" si="117"/>
        <v>6</v>
      </c>
      <c r="C452" t="str">
        <f>VLOOKUP(B452,'treatment structure'!$A$2:$I$65,9,FALSE)</f>
        <v>150N</v>
      </c>
      <c r="D452" t="str">
        <f>VLOOKUP(B452,'treatment structure'!$A$2:$I$65,7,FALSE)</f>
        <v>Dash</v>
      </c>
      <c r="E452" t="str">
        <f>VLOOKUP(B452,'treatment structure'!$A$2:$I$65,8,FALSE)</f>
        <v>dry</v>
      </c>
      <c r="F452" t="str">
        <f>VLOOKUP(B452,'treatment structure'!$A$2:$I$65,9,FALSE)</f>
        <v>150N</v>
      </c>
      <c r="G452">
        <f>VLOOKUP(B452,'treatment structure'!$A$2:$I$65,2,FALSE)</f>
        <v>1</v>
      </c>
      <c r="H452">
        <v>1503</v>
      </c>
      <c r="I452">
        <v>7503</v>
      </c>
      <c r="J452">
        <v>21.48</v>
      </c>
      <c r="K452">
        <v>-6.78</v>
      </c>
      <c r="L452">
        <v>555</v>
      </c>
      <c r="M452">
        <v>6</v>
      </c>
      <c r="N452">
        <v>3</v>
      </c>
      <c r="O452">
        <v>9</v>
      </c>
      <c r="P452">
        <v>12</v>
      </c>
      <c r="Q452">
        <v>28</v>
      </c>
      <c r="R452">
        <v>8</v>
      </c>
      <c r="S452">
        <v>34</v>
      </c>
      <c r="T452">
        <v>14.9</v>
      </c>
      <c r="U452">
        <v>33.5</v>
      </c>
      <c r="V452">
        <v>26.1</v>
      </c>
      <c r="W452">
        <v>23.9</v>
      </c>
      <c r="X452">
        <v>24.7</v>
      </c>
      <c r="Y452">
        <v>8.9</v>
      </c>
      <c r="Z452">
        <v>12</v>
      </c>
      <c r="AA452">
        <v>7.2</v>
      </c>
      <c r="AB452">
        <f t="shared" si="118"/>
        <v>14.900000000000002</v>
      </c>
      <c r="AC452">
        <f t="shared" si="119"/>
        <v>33.5</v>
      </c>
      <c r="AD452">
        <f t="shared" si="120"/>
        <v>26.1</v>
      </c>
      <c r="AE452">
        <f t="shared" si="121"/>
        <v>23.9</v>
      </c>
      <c r="AF452">
        <f t="shared" si="122"/>
        <v>24.7</v>
      </c>
      <c r="AG452">
        <f t="shared" si="123"/>
        <v>8.9</v>
      </c>
      <c r="AH452">
        <f t="shared" si="124"/>
        <v>12</v>
      </c>
      <c r="AI452">
        <f t="shared" si="125"/>
        <v>7.2</v>
      </c>
      <c r="AJ452">
        <f t="shared" si="126"/>
        <v>302.39999999999998</v>
      </c>
    </row>
    <row r="453" spans="1:36">
      <c r="A453" s="1">
        <v>40175</v>
      </c>
      <c r="B453">
        <f t="shared" si="117"/>
        <v>4</v>
      </c>
      <c r="C453" t="str">
        <f>VLOOKUP(B453,'treatment structure'!$A$2:$I$65,9,FALSE)</f>
        <v>150N</v>
      </c>
      <c r="D453" t="str">
        <f>VLOOKUP(B453,'treatment structure'!$A$2:$I$65,7,FALSE)</f>
        <v>Sherwood</v>
      </c>
      <c r="E453" t="str">
        <f>VLOOKUP(B453,'treatment structure'!$A$2:$I$65,8,FALSE)</f>
        <v>irr</v>
      </c>
      <c r="F453" t="str">
        <f>VLOOKUP(B453,'treatment structure'!$A$2:$I$65,9,FALSE)</f>
        <v>150N</v>
      </c>
      <c r="G453">
        <f>VLOOKUP(B453,'treatment structure'!$A$2:$I$65,2,FALSE)</f>
        <v>1</v>
      </c>
      <c r="H453">
        <v>1503</v>
      </c>
      <c r="I453">
        <v>7503</v>
      </c>
      <c r="J453">
        <v>21.48</v>
      </c>
      <c r="K453">
        <v>-6.78</v>
      </c>
      <c r="L453">
        <v>554</v>
      </c>
      <c r="M453">
        <v>4</v>
      </c>
      <c r="N453">
        <v>3</v>
      </c>
      <c r="O453">
        <v>9</v>
      </c>
      <c r="P453">
        <v>12</v>
      </c>
      <c r="Q453">
        <v>28</v>
      </c>
      <c r="R453">
        <v>8</v>
      </c>
      <c r="S453">
        <v>44</v>
      </c>
      <c r="T453">
        <v>12.1</v>
      </c>
      <c r="U453">
        <v>8.3000000000000007</v>
      </c>
      <c r="V453">
        <v>21.4</v>
      </c>
      <c r="W453">
        <v>19.5</v>
      </c>
      <c r="X453">
        <v>23.5</v>
      </c>
      <c r="Y453">
        <v>16</v>
      </c>
      <c r="Z453">
        <v>19.100000000000001</v>
      </c>
      <c r="AA453">
        <v>21.3</v>
      </c>
      <c r="AB453">
        <f t="shared" si="118"/>
        <v>12.1</v>
      </c>
      <c r="AC453">
        <f t="shared" si="119"/>
        <v>8.3000000000000007</v>
      </c>
      <c r="AD453">
        <f t="shared" si="120"/>
        <v>21.4</v>
      </c>
      <c r="AE453">
        <f t="shared" si="121"/>
        <v>19.5</v>
      </c>
      <c r="AF453">
        <f t="shared" si="122"/>
        <v>23.5</v>
      </c>
      <c r="AG453">
        <f t="shared" si="123"/>
        <v>16</v>
      </c>
      <c r="AH453">
        <f t="shared" si="124"/>
        <v>19.100000000000001</v>
      </c>
      <c r="AI453">
        <f t="shared" si="125"/>
        <v>21.3</v>
      </c>
      <c r="AJ453">
        <f t="shared" si="126"/>
        <v>282.40000000000003</v>
      </c>
    </row>
    <row r="454" spans="1:36">
      <c r="A454" s="1">
        <v>40175</v>
      </c>
      <c r="B454">
        <f t="shared" si="117"/>
        <v>2</v>
      </c>
      <c r="C454" t="str">
        <f>VLOOKUP(B454,'treatment structure'!$A$2:$I$65,9,FALSE)</f>
        <v>nil</v>
      </c>
      <c r="D454" t="str">
        <f>VLOOKUP(B454,'treatment structure'!$A$2:$I$65,7,FALSE)</f>
        <v>Sherwood</v>
      </c>
      <c r="E454" t="str">
        <f>VLOOKUP(B454,'treatment structure'!$A$2:$I$65,8,FALSE)</f>
        <v>dry</v>
      </c>
      <c r="F454" t="str">
        <f>VLOOKUP(B454,'treatment structure'!$A$2:$I$65,9,FALSE)</f>
        <v>nil</v>
      </c>
      <c r="G454">
        <f>VLOOKUP(B454,'treatment structure'!$A$2:$I$65,2,FALSE)</f>
        <v>1</v>
      </c>
      <c r="H454">
        <v>1503</v>
      </c>
      <c r="I454">
        <v>7503</v>
      </c>
      <c r="J454">
        <v>21.48</v>
      </c>
      <c r="K454">
        <v>-6.78</v>
      </c>
      <c r="L454">
        <v>553</v>
      </c>
      <c r="M454">
        <v>2</v>
      </c>
      <c r="N454">
        <v>3</v>
      </c>
      <c r="O454">
        <v>9</v>
      </c>
      <c r="P454">
        <v>12</v>
      </c>
      <c r="Q454">
        <v>28</v>
      </c>
      <c r="R454">
        <v>8</v>
      </c>
      <c r="S454">
        <v>52</v>
      </c>
      <c r="T454">
        <v>32.299999999999997</v>
      </c>
      <c r="U454">
        <v>31.9</v>
      </c>
      <c r="V454">
        <v>29.8</v>
      </c>
      <c r="W454">
        <v>24.5</v>
      </c>
      <c r="X454">
        <v>18</v>
      </c>
      <c r="Y454">
        <v>13.3</v>
      </c>
      <c r="Z454">
        <v>14.3</v>
      </c>
      <c r="AA454">
        <v>9</v>
      </c>
      <c r="AB454">
        <f t="shared" si="118"/>
        <v>32.299999999999997</v>
      </c>
      <c r="AC454">
        <f t="shared" si="119"/>
        <v>31.9</v>
      </c>
      <c r="AD454">
        <f t="shared" si="120"/>
        <v>29.8</v>
      </c>
      <c r="AE454">
        <f t="shared" si="121"/>
        <v>24.5</v>
      </c>
      <c r="AF454">
        <f t="shared" si="122"/>
        <v>18</v>
      </c>
      <c r="AG454">
        <f t="shared" si="123"/>
        <v>13.3</v>
      </c>
      <c r="AH454">
        <f t="shared" si="124"/>
        <v>14.3</v>
      </c>
      <c r="AI454">
        <f t="shared" si="125"/>
        <v>9</v>
      </c>
      <c r="AJ454">
        <f t="shared" si="126"/>
        <v>346.20000000000005</v>
      </c>
    </row>
    <row r="455" spans="1:36">
      <c r="A455" s="1">
        <v>40175</v>
      </c>
      <c r="B455">
        <f t="shared" si="117"/>
        <v>9</v>
      </c>
      <c r="C455" t="str">
        <f>VLOOKUP(B455,'treatment structure'!$A$2:$I$65,9,FALSE)</f>
        <v>150N</v>
      </c>
      <c r="D455" t="str">
        <f>VLOOKUP(B455,'treatment structure'!$A$2:$I$65,7,FALSE)</f>
        <v>Omaka</v>
      </c>
      <c r="E455" t="str">
        <f>VLOOKUP(B455,'treatment structure'!$A$2:$I$65,8,FALSE)</f>
        <v>dry</v>
      </c>
      <c r="F455" t="str">
        <f>VLOOKUP(B455,'treatment structure'!$A$2:$I$65,9,FALSE)</f>
        <v>150N</v>
      </c>
      <c r="G455">
        <f>VLOOKUP(B455,'treatment structure'!$A$2:$I$65,2,FALSE)</f>
        <v>1</v>
      </c>
      <c r="H455">
        <v>1503</v>
      </c>
      <c r="I455">
        <v>7503</v>
      </c>
      <c r="J455">
        <v>21.48</v>
      </c>
      <c r="K455">
        <v>-6.78</v>
      </c>
      <c r="L455">
        <v>552</v>
      </c>
      <c r="M455">
        <v>9</v>
      </c>
      <c r="N455">
        <v>3</v>
      </c>
      <c r="O455">
        <v>9</v>
      </c>
      <c r="P455">
        <v>12</v>
      </c>
      <c r="Q455">
        <v>28</v>
      </c>
      <c r="R455">
        <v>9</v>
      </c>
      <c r="S455">
        <v>2</v>
      </c>
      <c r="T455">
        <v>21.5</v>
      </c>
      <c r="U455">
        <v>16.600000000000001</v>
      </c>
      <c r="V455">
        <v>18.399999999999999</v>
      </c>
      <c r="W455">
        <v>22.8</v>
      </c>
      <c r="X455">
        <v>20.7</v>
      </c>
      <c r="Y455">
        <v>14.8</v>
      </c>
      <c r="Z455">
        <v>12</v>
      </c>
      <c r="AA455">
        <v>9.6</v>
      </c>
      <c r="AB455">
        <f t="shared" si="118"/>
        <v>21.5</v>
      </c>
      <c r="AC455">
        <f t="shared" si="119"/>
        <v>16.600000000000001</v>
      </c>
      <c r="AD455">
        <f t="shared" si="120"/>
        <v>18.399999999999999</v>
      </c>
      <c r="AE455">
        <f t="shared" si="121"/>
        <v>22.8</v>
      </c>
      <c r="AF455">
        <f t="shared" si="122"/>
        <v>20.7</v>
      </c>
      <c r="AG455">
        <f t="shared" si="123"/>
        <v>14.8</v>
      </c>
      <c r="AH455">
        <f t="shared" si="124"/>
        <v>12</v>
      </c>
      <c r="AI455">
        <f t="shared" si="125"/>
        <v>9.6</v>
      </c>
      <c r="AJ455">
        <f t="shared" si="126"/>
        <v>272.8</v>
      </c>
    </row>
    <row r="456" spans="1:36">
      <c r="A456" s="1">
        <v>40175</v>
      </c>
      <c r="B456">
        <f t="shared" si="117"/>
        <v>10</v>
      </c>
      <c r="C456" t="str">
        <f>VLOOKUP(B456,'treatment structure'!$A$2:$I$65,9,FALSE)</f>
        <v>nil</v>
      </c>
      <c r="D456" t="str">
        <f>VLOOKUP(B456,'treatment structure'!$A$2:$I$65,7,FALSE)</f>
        <v>Omaka</v>
      </c>
      <c r="E456" t="str">
        <f>VLOOKUP(B456,'treatment structure'!$A$2:$I$65,8,FALSE)</f>
        <v>dry</v>
      </c>
      <c r="F456" t="str">
        <f>VLOOKUP(B456,'treatment structure'!$A$2:$I$65,9,FALSE)</f>
        <v>nil</v>
      </c>
      <c r="G456">
        <f>VLOOKUP(B456,'treatment structure'!$A$2:$I$65,2,FALSE)</f>
        <v>1</v>
      </c>
      <c r="H456">
        <v>1503</v>
      </c>
      <c r="I456">
        <v>7503</v>
      </c>
      <c r="J456">
        <v>21.48</v>
      </c>
      <c r="K456">
        <v>-6.78</v>
      </c>
      <c r="L456">
        <v>551</v>
      </c>
      <c r="M456">
        <v>10</v>
      </c>
      <c r="N456">
        <v>3</v>
      </c>
      <c r="O456">
        <v>9</v>
      </c>
      <c r="P456">
        <v>12</v>
      </c>
      <c r="Q456">
        <v>28</v>
      </c>
      <c r="R456">
        <v>9</v>
      </c>
      <c r="S456">
        <v>12</v>
      </c>
      <c r="T456">
        <v>24.4</v>
      </c>
      <c r="U456">
        <v>8.1999999999999993</v>
      </c>
      <c r="V456">
        <v>9</v>
      </c>
      <c r="W456">
        <v>8.3000000000000007</v>
      </c>
      <c r="X456">
        <v>7.4</v>
      </c>
      <c r="Y456">
        <v>9.3000000000000007</v>
      </c>
      <c r="Z456">
        <v>12</v>
      </c>
      <c r="AA456">
        <v>9.8000000000000007</v>
      </c>
      <c r="AB456">
        <f t="shared" si="118"/>
        <v>24.4</v>
      </c>
      <c r="AC456">
        <f t="shared" si="119"/>
        <v>8.1999999999999993</v>
      </c>
      <c r="AD456">
        <f t="shared" si="120"/>
        <v>9</v>
      </c>
      <c r="AE456">
        <f t="shared" si="121"/>
        <v>8.3000000000000007</v>
      </c>
      <c r="AF456">
        <f t="shared" si="122"/>
        <v>7.4</v>
      </c>
      <c r="AG456">
        <f t="shared" si="123"/>
        <v>9.3000000000000007</v>
      </c>
      <c r="AH456">
        <f t="shared" si="124"/>
        <v>12</v>
      </c>
      <c r="AI456">
        <f t="shared" si="125"/>
        <v>9.8000000000000007</v>
      </c>
      <c r="AJ456">
        <f t="shared" si="126"/>
        <v>176.79999999999998</v>
      </c>
    </row>
    <row r="457" spans="1:36">
      <c r="A457" s="1">
        <v>40175</v>
      </c>
      <c r="B457">
        <f t="shared" si="117"/>
        <v>11</v>
      </c>
      <c r="C457" t="str">
        <f>VLOOKUP(B457,'treatment structure'!$A$2:$I$65,9,FALSE)</f>
        <v>150N</v>
      </c>
      <c r="D457" t="str">
        <f>VLOOKUP(B457,'treatment structure'!$A$2:$I$65,7,FALSE)</f>
        <v>CR125</v>
      </c>
      <c r="E457" t="str">
        <f>VLOOKUP(B457,'treatment structure'!$A$2:$I$65,8,FALSE)</f>
        <v>dry</v>
      </c>
      <c r="F457" t="str">
        <f>VLOOKUP(B457,'treatment structure'!$A$2:$I$65,9,FALSE)</f>
        <v>150N</v>
      </c>
      <c r="G457">
        <f>VLOOKUP(B457,'treatment structure'!$A$2:$I$65,2,FALSE)</f>
        <v>1</v>
      </c>
      <c r="H457">
        <v>1503</v>
      </c>
      <c r="I457">
        <v>7503</v>
      </c>
      <c r="J457">
        <v>21.48</v>
      </c>
      <c r="K457">
        <v>-6.78</v>
      </c>
      <c r="L457">
        <v>550</v>
      </c>
      <c r="M457">
        <v>11</v>
      </c>
      <c r="N457">
        <v>3</v>
      </c>
      <c r="O457">
        <v>9</v>
      </c>
      <c r="P457">
        <v>12</v>
      </c>
      <c r="Q457">
        <v>28</v>
      </c>
      <c r="R457">
        <v>9</v>
      </c>
      <c r="S457">
        <v>20</v>
      </c>
      <c r="T457">
        <v>32.5</v>
      </c>
      <c r="U457">
        <v>30.3</v>
      </c>
      <c r="V457">
        <v>24</v>
      </c>
      <c r="W457">
        <v>22.4</v>
      </c>
      <c r="X457">
        <v>18.8</v>
      </c>
      <c r="Y457">
        <v>17</v>
      </c>
      <c r="Z457">
        <v>13.9</v>
      </c>
      <c r="AA457">
        <v>12.9</v>
      </c>
      <c r="AB457">
        <f t="shared" si="118"/>
        <v>32.5</v>
      </c>
      <c r="AC457">
        <f t="shared" si="119"/>
        <v>30.3</v>
      </c>
      <c r="AD457">
        <f t="shared" si="120"/>
        <v>24</v>
      </c>
      <c r="AE457">
        <f t="shared" si="121"/>
        <v>22.4</v>
      </c>
      <c r="AF457">
        <f t="shared" si="122"/>
        <v>18.8</v>
      </c>
      <c r="AG457">
        <f t="shared" si="123"/>
        <v>17</v>
      </c>
      <c r="AH457">
        <f t="shared" si="124"/>
        <v>13.9</v>
      </c>
      <c r="AI457">
        <f t="shared" si="125"/>
        <v>12.9</v>
      </c>
      <c r="AJ457">
        <f t="shared" si="126"/>
        <v>343.6</v>
      </c>
    </row>
    <row r="458" spans="1:36">
      <c r="A458" s="1">
        <v>40175</v>
      </c>
      <c r="B458">
        <f t="shared" si="117"/>
        <v>12</v>
      </c>
      <c r="C458" t="str">
        <f>VLOOKUP(B458,'treatment structure'!$A$2:$I$65,9,FALSE)</f>
        <v>nil</v>
      </c>
      <c r="D458" t="str">
        <f>VLOOKUP(B458,'treatment structure'!$A$2:$I$65,7,FALSE)</f>
        <v>CR125</v>
      </c>
      <c r="E458" t="str">
        <f>VLOOKUP(B458,'treatment structure'!$A$2:$I$65,8,FALSE)</f>
        <v>dry</v>
      </c>
      <c r="F458" t="str">
        <f>VLOOKUP(B458,'treatment structure'!$A$2:$I$65,9,FALSE)</f>
        <v>nil</v>
      </c>
      <c r="G458">
        <f>VLOOKUP(B458,'treatment structure'!$A$2:$I$65,2,FALSE)</f>
        <v>1</v>
      </c>
      <c r="H458">
        <v>1503</v>
      </c>
      <c r="I458">
        <v>7503</v>
      </c>
      <c r="J458">
        <v>21.48</v>
      </c>
      <c r="K458">
        <v>-6.78</v>
      </c>
      <c r="L458">
        <v>549</v>
      </c>
      <c r="M458">
        <v>12</v>
      </c>
      <c r="N458">
        <v>3</v>
      </c>
      <c r="O458">
        <v>9</v>
      </c>
      <c r="P458">
        <v>12</v>
      </c>
      <c r="Q458">
        <v>28</v>
      </c>
      <c r="R458">
        <v>9</v>
      </c>
      <c r="S458">
        <v>27</v>
      </c>
      <c r="T458">
        <v>27.3</v>
      </c>
      <c r="U458">
        <v>27.4</v>
      </c>
      <c r="V458">
        <v>24.9</v>
      </c>
      <c r="W458">
        <v>24.5</v>
      </c>
      <c r="X458">
        <v>20.7</v>
      </c>
      <c r="Y458">
        <v>17.2</v>
      </c>
      <c r="Z458">
        <v>13.3</v>
      </c>
      <c r="AA458">
        <v>11.5</v>
      </c>
      <c r="AB458">
        <f t="shared" si="118"/>
        <v>27.3</v>
      </c>
      <c r="AC458">
        <f t="shared" si="119"/>
        <v>27.4</v>
      </c>
      <c r="AD458">
        <f t="shared" si="120"/>
        <v>24.9</v>
      </c>
      <c r="AE458">
        <f t="shared" si="121"/>
        <v>24.5</v>
      </c>
      <c r="AF458">
        <f t="shared" si="122"/>
        <v>20.7</v>
      </c>
      <c r="AG458">
        <f t="shared" si="123"/>
        <v>17.2</v>
      </c>
      <c r="AH458">
        <f t="shared" si="124"/>
        <v>13.3</v>
      </c>
      <c r="AI458">
        <f t="shared" si="125"/>
        <v>11.5</v>
      </c>
      <c r="AJ458">
        <f t="shared" si="126"/>
        <v>333.6</v>
      </c>
    </row>
    <row r="459" spans="1:36">
      <c r="A459" s="1">
        <v>40175</v>
      </c>
      <c r="B459">
        <f t="shared" si="117"/>
        <v>13</v>
      </c>
      <c r="C459" t="str">
        <f>VLOOKUP(B459,'treatment structure'!$A$2:$I$65,9,FALSE)</f>
        <v>nil</v>
      </c>
      <c r="D459" t="str">
        <f>VLOOKUP(B459,'treatment structure'!$A$2:$I$65,7,FALSE)</f>
        <v>CR125</v>
      </c>
      <c r="E459" t="str">
        <f>VLOOKUP(B459,'treatment structure'!$A$2:$I$65,8,FALSE)</f>
        <v>irr</v>
      </c>
      <c r="F459" t="str">
        <f>VLOOKUP(B459,'treatment structure'!$A$2:$I$65,9,FALSE)</f>
        <v>nil</v>
      </c>
      <c r="G459">
        <f>VLOOKUP(B459,'treatment structure'!$A$2:$I$65,2,FALSE)</f>
        <v>1</v>
      </c>
      <c r="H459">
        <v>1503</v>
      </c>
      <c r="I459">
        <v>7503</v>
      </c>
      <c r="J459">
        <v>21.48</v>
      </c>
      <c r="K459">
        <v>-6.78</v>
      </c>
      <c r="L459">
        <v>548</v>
      </c>
      <c r="M459">
        <v>13</v>
      </c>
      <c r="N459">
        <v>3</v>
      </c>
      <c r="O459">
        <v>9</v>
      </c>
      <c r="P459">
        <v>12</v>
      </c>
      <c r="Q459">
        <v>28</v>
      </c>
      <c r="R459">
        <v>9</v>
      </c>
      <c r="S459">
        <v>34</v>
      </c>
      <c r="T459">
        <v>6</v>
      </c>
      <c r="U459">
        <v>10.199999999999999</v>
      </c>
      <c r="V459">
        <v>18</v>
      </c>
      <c r="W459">
        <v>11.3</v>
      </c>
      <c r="X459">
        <v>14.1</v>
      </c>
      <c r="Y459">
        <v>19.8</v>
      </c>
      <c r="Z459">
        <v>24.1</v>
      </c>
      <c r="AA459">
        <v>19.7</v>
      </c>
      <c r="AB459">
        <f t="shared" si="118"/>
        <v>6</v>
      </c>
      <c r="AC459">
        <f t="shared" si="119"/>
        <v>10.199999999999999</v>
      </c>
      <c r="AD459">
        <f t="shared" si="120"/>
        <v>18</v>
      </c>
      <c r="AE459">
        <f t="shared" si="121"/>
        <v>11.3</v>
      </c>
      <c r="AF459">
        <f t="shared" si="122"/>
        <v>14.1</v>
      </c>
      <c r="AG459">
        <f t="shared" si="123"/>
        <v>19.8</v>
      </c>
      <c r="AH459">
        <f t="shared" si="124"/>
        <v>24.1</v>
      </c>
      <c r="AI459">
        <f t="shared" si="125"/>
        <v>19.7</v>
      </c>
      <c r="AJ459">
        <f t="shared" si="126"/>
        <v>246.4</v>
      </c>
    </row>
    <row r="460" spans="1:36">
      <c r="A460" s="1">
        <v>40175</v>
      </c>
      <c r="B460">
        <f t="shared" si="117"/>
        <v>14</v>
      </c>
      <c r="C460" t="str">
        <f>VLOOKUP(B460,'treatment structure'!$A$2:$I$65,9,FALSE)</f>
        <v>150N</v>
      </c>
      <c r="D460" t="str">
        <f>VLOOKUP(B460,'treatment structure'!$A$2:$I$65,7,FALSE)</f>
        <v>CR125</v>
      </c>
      <c r="E460" t="str">
        <f>VLOOKUP(B460,'treatment structure'!$A$2:$I$65,8,FALSE)</f>
        <v>irr</v>
      </c>
      <c r="F460" t="str">
        <f>VLOOKUP(B460,'treatment structure'!$A$2:$I$65,9,FALSE)</f>
        <v>150N</v>
      </c>
      <c r="G460">
        <f>VLOOKUP(B460,'treatment structure'!$A$2:$I$65,2,FALSE)</f>
        <v>1</v>
      </c>
      <c r="H460">
        <v>1503</v>
      </c>
      <c r="I460">
        <v>7503</v>
      </c>
      <c r="J460">
        <v>21.48</v>
      </c>
      <c r="K460">
        <v>-6.78</v>
      </c>
      <c r="L460">
        <v>547</v>
      </c>
      <c r="M460">
        <v>14</v>
      </c>
      <c r="N460">
        <v>3</v>
      </c>
      <c r="O460">
        <v>9</v>
      </c>
      <c r="P460">
        <v>12</v>
      </c>
      <c r="Q460">
        <v>28</v>
      </c>
      <c r="R460">
        <v>9</v>
      </c>
      <c r="S460">
        <v>41</v>
      </c>
      <c r="T460">
        <v>23.1</v>
      </c>
      <c r="U460">
        <v>22.9</v>
      </c>
      <c r="V460">
        <v>15.6</v>
      </c>
      <c r="W460">
        <v>18.8</v>
      </c>
      <c r="X460">
        <v>20</v>
      </c>
      <c r="Y460">
        <v>20.8</v>
      </c>
      <c r="Z460">
        <v>22.7</v>
      </c>
      <c r="AA460">
        <v>22.9</v>
      </c>
      <c r="AB460">
        <f t="shared" si="118"/>
        <v>23.1</v>
      </c>
      <c r="AC460">
        <f t="shared" si="119"/>
        <v>22.9</v>
      </c>
      <c r="AD460">
        <f t="shared" si="120"/>
        <v>15.600000000000001</v>
      </c>
      <c r="AE460">
        <f t="shared" si="121"/>
        <v>18.8</v>
      </c>
      <c r="AF460">
        <f t="shared" si="122"/>
        <v>20</v>
      </c>
      <c r="AG460">
        <f t="shared" si="123"/>
        <v>20.8</v>
      </c>
      <c r="AH460">
        <f t="shared" si="124"/>
        <v>22.7</v>
      </c>
      <c r="AI460">
        <f t="shared" si="125"/>
        <v>22.9</v>
      </c>
      <c r="AJ460">
        <f t="shared" si="126"/>
        <v>333.6</v>
      </c>
    </row>
    <row r="461" spans="1:36">
      <c r="A461" s="1">
        <v>40175</v>
      </c>
      <c r="B461">
        <f t="shared" si="117"/>
        <v>15</v>
      </c>
      <c r="C461" t="str">
        <f>VLOOKUP(B461,'treatment structure'!$A$2:$I$65,9,FALSE)</f>
        <v>150N</v>
      </c>
      <c r="D461" t="str">
        <f>VLOOKUP(B461,'treatment structure'!$A$2:$I$65,7,FALSE)</f>
        <v>Omaka</v>
      </c>
      <c r="E461" t="str">
        <f>VLOOKUP(B461,'treatment structure'!$A$2:$I$65,8,FALSE)</f>
        <v>irr</v>
      </c>
      <c r="F461" t="str">
        <f>VLOOKUP(B461,'treatment structure'!$A$2:$I$65,9,FALSE)</f>
        <v>150N</v>
      </c>
      <c r="G461">
        <f>VLOOKUP(B461,'treatment structure'!$A$2:$I$65,2,FALSE)</f>
        <v>1</v>
      </c>
      <c r="H461">
        <v>1503</v>
      </c>
      <c r="I461">
        <v>7503</v>
      </c>
      <c r="J461">
        <v>21.48</v>
      </c>
      <c r="K461">
        <v>-6.78</v>
      </c>
      <c r="L461">
        <v>546</v>
      </c>
      <c r="M461">
        <v>15</v>
      </c>
      <c r="N461">
        <v>3</v>
      </c>
      <c r="O461">
        <v>9</v>
      </c>
      <c r="P461">
        <v>12</v>
      </c>
      <c r="Q461">
        <v>28</v>
      </c>
      <c r="R461">
        <v>9</v>
      </c>
      <c r="S461">
        <v>40</v>
      </c>
      <c r="T461">
        <v>32.4</v>
      </c>
      <c r="U461">
        <v>23.2</v>
      </c>
      <c r="V461">
        <v>22.5</v>
      </c>
      <c r="W461">
        <v>23.4</v>
      </c>
      <c r="X461">
        <v>16.8</v>
      </c>
      <c r="Y461">
        <v>16.8</v>
      </c>
      <c r="Z461">
        <v>18</v>
      </c>
      <c r="AA461">
        <v>19.5</v>
      </c>
      <c r="AB461">
        <f t="shared" si="118"/>
        <v>32.4</v>
      </c>
      <c r="AC461">
        <f t="shared" si="119"/>
        <v>23.2</v>
      </c>
      <c r="AD461">
        <f t="shared" si="120"/>
        <v>22.5</v>
      </c>
      <c r="AE461">
        <f t="shared" si="121"/>
        <v>23.4</v>
      </c>
      <c r="AF461">
        <f t="shared" si="122"/>
        <v>16.8</v>
      </c>
      <c r="AG461">
        <f t="shared" si="123"/>
        <v>16.8</v>
      </c>
      <c r="AH461">
        <f t="shared" si="124"/>
        <v>18</v>
      </c>
      <c r="AI461">
        <f t="shared" si="125"/>
        <v>19.5</v>
      </c>
      <c r="AJ461">
        <f t="shared" si="126"/>
        <v>345.2</v>
      </c>
    </row>
    <row r="462" spans="1:36">
      <c r="A462" s="1">
        <v>40175</v>
      </c>
      <c r="B462">
        <f t="shared" si="117"/>
        <v>16</v>
      </c>
      <c r="C462" t="str">
        <f>VLOOKUP(B462,'treatment structure'!$A$2:$I$65,9,FALSE)</f>
        <v>nil</v>
      </c>
      <c r="D462" t="str">
        <f>VLOOKUP(B462,'treatment structure'!$A$2:$I$65,7,FALSE)</f>
        <v>Omaka</v>
      </c>
      <c r="E462" t="str">
        <f>VLOOKUP(B462,'treatment structure'!$A$2:$I$65,8,FALSE)</f>
        <v>irr</v>
      </c>
      <c r="F462" t="str">
        <f>VLOOKUP(B462,'treatment structure'!$A$2:$I$65,9,FALSE)</f>
        <v>nil</v>
      </c>
      <c r="G462">
        <f>VLOOKUP(B462,'treatment structure'!$A$2:$I$65,2,FALSE)</f>
        <v>1</v>
      </c>
      <c r="H462">
        <v>1503</v>
      </c>
      <c r="I462">
        <v>7503</v>
      </c>
      <c r="J462">
        <v>21.48</v>
      </c>
      <c r="K462">
        <v>-6.78</v>
      </c>
      <c r="L462">
        <v>545</v>
      </c>
      <c r="M462">
        <v>16</v>
      </c>
      <c r="N462">
        <v>3</v>
      </c>
      <c r="O462">
        <v>9</v>
      </c>
      <c r="P462">
        <v>12</v>
      </c>
      <c r="Q462">
        <v>28</v>
      </c>
      <c r="R462">
        <v>9</v>
      </c>
      <c r="S462">
        <v>57</v>
      </c>
      <c r="T462">
        <v>27.5</v>
      </c>
      <c r="U462">
        <v>26.7</v>
      </c>
      <c r="V462">
        <v>25.8</v>
      </c>
      <c r="W462">
        <v>20</v>
      </c>
      <c r="X462">
        <v>22.4</v>
      </c>
      <c r="Y462">
        <v>18</v>
      </c>
      <c r="Z462">
        <v>19.7</v>
      </c>
      <c r="AA462">
        <v>20.8</v>
      </c>
      <c r="AB462">
        <f t="shared" si="118"/>
        <v>27.5</v>
      </c>
      <c r="AC462">
        <f t="shared" si="119"/>
        <v>26.7</v>
      </c>
      <c r="AD462">
        <f t="shared" si="120"/>
        <v>25.8</v>
      </c>
      <c r="AE462">
        <f t="shared" si="121"/>
        <v>20</v>
      </c>
      <c r="AF462">
        <f t="shared" si="122"/>
        <v>22.4</v>
      </c>
      <c r="AG462">
        <f t="shared" si="123"/>
        <v>18</v>
      </c>
      <c r="AH462">
        <f t="shared" si="124"/>
        <v>19.7</v>
      </c>
      <c r="AI462">
        <f t="shared" si="125"/>
        <v>20.8</v>
      </c>
      <c r="AJ462">
        <f t="shared" si="126"/>
        <v>361.8</v>
      </c>
    </row>
    <row r="463" spans="1:36">
      <c r="A463" s="1">
        <v>40175</v>
      </c>
      <c r="B463">
        <f t="shared" si="117"/>
        <v>17</v>
      </c>
      <c r="C463" t="str">
        <f>VLOOKUP(B463,'treatment structure'!$A$2:$I$65,9,FALSE)</f>
        <v>nil</v>
      </c>
      <c r="D463" t="str">
        <f>VLOOKUP(B463,'treatment structure'!$A$2:$I$65,7,FALSE)</f>
        <v>Sherwood</v>
      </c>
      <c r="E463" t="str">
        <f>VLOOKUP(B463,'treatment structure'!$A$2:$I$65,8,FALSE)</f>
        <v>irr</v>
      </c>
      <c r="F463" t="str">
        <f>VLOOKUP(B463,'treatment structure'!$A$2:$I$65,9,FALSE)</f>
        <v>nil</v>
      </c>
      <c r="G463">
        <f>VLOOKUP(B463,'treatment structure'!$A$2:$I$65,2,FALSE)</f>
        <v>2</v>
      </c>
      <c r="H463">
        <v>1503</v>
      </c>
      <c r="I463">
        <v>7503</v>
      </c>
      <c r="J463">
        <v>21.48</v>
      </c>
      <c r="K463">
        <v>-6.78</v>
      </c>
      <c r="L463">
        <v>544</v>
      </c>
      <c r="M463">
        <v>17</v>
      </c>
      <c r="N463">
        <v>3</v>
      </c>
      <c r="O463">
        <v>9</v>
      </c>
      <c r="P463">
        <v>12</v>
      </c>
      <c r="Q463">
        <v>28</v>
      </c>
      <c r="R463">
        <v>10</v>
      </c>
      <c r="S463">
        <v>1</v>
      </c>
      <c r="T463">
        <v>21.1</v>
      </c>
      <c r="U463">
        <v>31.8</v>
      </c>
      <c r="V463">
        <v>26.7</v>
      </c>
      <c r="W463">
        <v>16.100000000000001</v>
      </c>
      <c r="X463">
        <v>25.4</v>
      </c>
      <c r="Y463">
        <v>12.2</v>
      </c>
      <c r="Z463">
        <v>14.6</v>
      </c>
      <c r="AA463">
        <v>19.600000000000001</v>
      </c>
      <c r="AB463">
        <f t="shared" si="118"/>
        <v>21.1</v>
      </c>
      <c r="AC463">
        <f t="shared" si="119"/>
        <v>31.8</v>
      </c>
      <c r="AD463">
        <f t="shared" si="120"/>
        <v>26.7</v>
      </c>
      <c r="AE463">
        <f t="shared" si="121"/>
        <v>16.100000000000001</v>
      </c>
      <c r="AF463">
        <f t="shared" si="122"/>
        <v>25.4</v>
      </c>
      <c r="AG463">
        <f t="shared" si="123"/>
        <v>12.2</v>
      </c>
      <c r="AH463">
        <f t="shared" si="124"/>
        <v>14.6</v>
      </c>
      <c r="AI463">
        <f t="shared" si="125"/>
        <v>19.600000000000001</v>
      </c>
      <c r="AJ463">
        <f t="shared" si="126"/>
        <v>335</v>
      </c>
    </row>
    <row r="464" spans="1:36">
      <c r="A464" s="1">
        <v>40175</v>
      </c>
      <c r="B464">
        <f t="shared" si="117"/>
        <v>18</v>
      </c>
      <c r="C464" t="str">
        <f>VLOOKUP(B464,'treatment structure'!$A$2:$I$65,9,FALSE)</f>
        <v>150N</v>
      </c>
      <c r="D464" t="str">
        <f>VLOOKUP(B464,'treatment structure'!$A$2:$I$65,7,FALSE)</f>
        <v>Sherwood</v>
      </c>
      <c r="E464" t="str">
        <f>VLOOKUP(B464,'treatment structure'!$A$2:$I$65,8,FALSE)</f>
        <v>irr</v>
      </c>
      <c r="F464" t="str">
        <f>VLOOKUP(B464,'treatment structure'!$A$2:$I$65,9,FALSE)</f>
        <v>150N</v>
      </c>
      <c r="G464">
        <f>VLOOKUP(B464,'treatment structure'!$A$2:$I$65,2,FALSE)</f>
        <v>2</v>
      </c>
      <c r="H464">
        <v>1503</v>
      </c>
      <c r="I464">
        <v>7503</v>
      </c>
      <c r="J464">
        <v>21.48</v>
      </c>
      <c r="K464">
        <v>-6.78</v>
      </c>
      <c r="L464">
        <v>543</v>
      </c>
      <c r="M464">
        <v>18</v>
      </c>
      <c r="N464">
        <v>3</v>
      </c>
      <c r="O464">
        <v>9</v>
      </c>
      <c r="P464">
        <v>12</v>
      </c>
      <c r="Q464">
        <v>28</v>
      </c>
      <c r="R464">
        <v>10</v>
      </c>
      <c r="S464">
        <v>16</v>
      </c>
      <c r="T464">
        <v>28.2</v>
      </c>
      <c r="U464">
        <v>27.5</v>
      </c>
      <c r="V464">
        <v>19.7</v>
      </c>
      <c r="W464">
        <v>21.4</v>
      </c>
      <c r="X464">
        <v>24.8</v>
      </c>
      <c r="Y464">
        <v>18.8</v>
      </c>
      <c r="Z464">
        <v>20</v>
      </c>
      <c r="AA464">
        <v>18.3</v>
      </c>
      <c r="AB464">
        <f t="shared" si="118"/>
        <v>28.2</v>
      </c>
      <c r="AC464">
        <f t="shared" si="119"/>
        <v>27.5</v>
      </c>
      <c r="AD464">
        <f t="shared" si="120"/>
        <v>19.7</v>
      </c>
      <c r="AE464">
        <f t="shared" si="121"/>
        <v>21.4</v>
      </c>
      <c r="AF464">
        <f t="shared" si="122"/>
        <v>24.8</v>
      </c>
      <c r="AG464">
        <f t="shared" si="123"/>
        <v>18.8</v>
      </c>
      <c r="AH464">
        <f t="shared" si="124"/>
        <v>20</v>
      </c>
      <c r="AI464">
        <f t="shared" si="125"/>
        <v>18.3</v>
      </c>
      <c r="AJ464">
        <f t="shared" si="126"/>
        <v>357.40000000000003</v>
      </c>
    </row>
    <row r="465" spans="1:36">
      <c r="A465" s="1">
        <v>40175</v>
      </c>
      <c r="B465">
        <f t="shared" si="117"/>
        <v>19</v>
      </c>
      <c r="C465" t="str">
        <f>VLOOKUP(B465,'treatment structure'!$A$2:$I$65,9,FALSE)</f>
        <v>nil</v>
      </c>
      <c r="D465" t="str">
        <f>VLOOKUP(B465,'treatment structure'!$A$2:$I$65,7,FALSE)</f>
        <v>CR125</v>
      </c>
      <c r="E465" t="str">
        <f>VLOOKUP(B465,'treatment structure'!$A$2:$I$65,8,FALSE)</f>
        <v>irr</v>
      </c>
      <c r="F465" t="str">
        <f>VLOOKUP(B465,'treatment structure'!$A$2:$I$65,9,FALSE)</f>
        <v>nil</v>
      </c>
      <c r="G465">
        <f>VLOOKUP(B465,'treatment structure'!$A$2:$I$65,2,FALSE)</f>
        <v>2</v>
      </c>
      <c r="H465">
        <v>1503</v>
      </c>
      <c r="I465">
        <v>7503</v>
      </c>
      <c r="J465">
        <v>21.48</v>
      </c>
      <c r="K465">
        <v>-6.78</v>
      </c>
      <c r="L465">
        <v>542</v>
      </c>
      <c r="M465">
        <v>19</v>
      </c>
      <c r="N465">
        <v>3</v>
      </c>
      <c r="O465">
        <v>9</v>
      </c>
      <c r="P465">
        <v>12</v>
      </c>
      <c r="Q465">
        <v>28</v>
      </c>
      <c r="R465">
        <v>10</v>
      </c>
      <c r="S465">
        <v>22</v>
      </c>
      <c r="T465">
        <v>24.6</v>
      </c>
      <c r="U465">
        <v>26.1</v>
      </c>
      <c r="V465">
        <v>27.9</v>
      </c>
      <c r="W465">
        <v>22.4</v>
      </c>
      <c r="X465">
        <v>26.7</v>
      </c>
      <c r="Y465">
        <v>21.7</v>
      </c>
      <c r="Z465">
        <v>22.5</v>
      </c>
      <c r="AA465">
        <v>26.5</v>
      </c>
      <c r="AB465">
        <f t="shared" si="118"/>
        <v>24.6</v>
      </c>
      <c r="AC465">
        <f t="shared" si="119"/>
        <v>26.1</v>
      </c>
      <c r="AD465">
        <f t="shared" si="120"/>
        <v>27.9</v>
      </c>
      <c r="AE465">
        <f t="shared" si="121"/>
        <v>22.4</v>
      </c>
      <c r="AF465">
        <f t="shared" si="122"/>
        <v>26.7</v>
      </c>
      <c r="AG465">
        <f t="shared" si="123"/>
        <v>21.7</v>
      </c>
      <c r="AH465">
        <f t="shared" si="124"/>
        <v>22.5</v>
      </c>
      <c r="AI465">
        <f t="shared" si="125"/>
        <v>26.5</v>
      </c>
      <c r="AJ465">
        <f t="shared" si="126"/>
        <v>396.8</v>
      </c>
    </row>
    <row r="466" spans="1:36">
      <c r="A466" s="1">
        <v>40175</v>
      </c>
      <c r="B466">
        <f t="shared" si="117"/>
        <v>20</v>
      </c>
      <c r="C466" t="str">
        <f>VLOOKUP(B466,'treatment structure'!$A$2:$I$65,9,FALSE)</f>
        <v>150N</v>
      </c>
      <c r="D466" t="str">
        <f>VLOOKUP(B466,'treatment structure'!$A$2:$I$65,7,FALSE)</f>
        <v>CR125</v>
      </c>
      <c r="E466" t="str">
        <f>VLOOKUP(B466,'treatment structure'!$A$2:$I$65,8,FALSE)</f>
        <v>irr</v>
      </c>
      <c r="F466" t="str">
        <f>VLOOKUP(B466,'treatment structure'!$A$2:$I$65,9,FALSE)</f>
        <v>150N</v>
      </c>
      <c r="G466">
        <f>VLOOKUP(B466,'treatment structure'!$A$2:$I$65,2,FALSE)</f>
        <v>2</v>
      </c>
      <c r="H466">
        <v>1503</v>
      </c>
      <c r="I466">
        <v>7503</v>
      </c>
      <c r="J466">
        <v>21.48</v>
      </c>
      <c r="K466">
        <v>-6.78</v>
      </c>
      <c r="L466">
        <v>541</v>
      </c>
      <c r="M466">
        <v>20</v>
      </c>
      <c r="N466">
        <v>3</v>
      </c>
      <c r="O466">
        <v>9</v>
      </c>
      <c r="P466">
        <v>12</v>
      </c>
      <c r="Q466">
        <v>28</v>
      </c>
      <c r="R466">
        <v>10</v>
      </c>
      <c r="S466">
        <v>30</v>
      </c>
      <c r="T466">
        <v>19.3</v>
      </c>
      <c r="U466">
        <v>17.2</v>
      </c>
      <c r="V466">
        <v>23.3</v>
      </c>
      <c r="W466">
        <v>27.2</v>
      </c>
      <c r="X466">
        <v>19.100000000000001</v>
      </c>
      <c r="Y466">
        <v>14.4</v>
      </c>
      <c r="Z466">
        <v>15.8</v>
      </c>
      <c r="AA466">
        <v>21</v>
      </c>
      <c r="AB466">
        <f t="shared" si="118"/>
        <v>19.3</v>
      </c>
      <c r="AC466">
        <f t="shared" si="119"/>
        <v>17.2</v>
      </c>
      <c r="AD466">
        <f t="shared" si="120"/>
        <v>23.3</v>
      </c>
      <c r="AE466">
        <f t="shared" si="121"/>
        <v>27.2</v>
      </c>
      <c r="AF466">
        <f t="shared" si="122"/>
        <v>19.100000000000001</v>
      </c>
      <c r="AG466">
        <f t="shared" si="123"/>
        <v>14.4</v>
      </c>
      <c r="AH466">
        <f t="shared" si="124"/>
        <v>15.8</v>
      </c>
      <c r="AI466">
        <f t="shared" si="125"/>
        <v>21</v>
      </c>
      <c r="AJ466">
        <f t="shared" si="126"/>
        <v>314.60000000000002</v>
      </c>
    </row>
    <row r="467" spans="1:36">
      <c r="A467" s="1">
        <v>40175</v>
      </c>
      <c r="B467">
        <f t="shared" si="117"/>
        <v>21</v>
      </c>
      <c r="C467" t="str">
        <f>VLOOKUP(B467,'treatment structure'!$A$2:$I$65,9,FALSE)</f>
        <v>nil</v>
      </c>
      <c r="D467" t="str">
        <f>VLOOKUP(B467,'treatment structure'!$A$2:$I$65,7,FALSE)</f>
        <v>Omaka</v>
      </c>
      <c r="E467" t="str">
        <f>VLOOKUP(B467,'treatment structure'!$A$2:$I$65,8,FALSE)</f>
        <v>dry</v>
      </c>
      <c r="F467" t="str">
        <f>VLOOKUP(B467,'treatment structure'!$A$2:$I$65,9,FALSE)</f>
        <v>nil</v>
      </c>
      <c r="G467">
        <f>VLOOKUP(B467,'treatment structure'!$A$2:$I$65,2,FALSE)</f>
        <v>2</v>
      </c>
      <c r="H467">
        <v>1503</v>
      </c>
      <c r="I467">
        <v>7503</v>
      </c>
      <c r="J467">
        <v>21.48</v>
      </c>
      <c r="K467">
        <v>-6.78</v>
      </c>
      <c r="L467">
        <v>540</v>
      </c>
      <c r="M467">
        <v>21</v>
      </c>
      <c r="N467">
        <v>3</v>
      </c>
      <c r="O467">
        <v>9</v>
      </c>
      <c r="P467">
        <v>12</v>
      </c>
      <c r="Q467">
        <v>28</v>
      </c>
      <c r="R467">
        <v>10</v>
      </c>
      <c r="S467">
        <v>36</v>
      </c>
      <c r="T467">
        <v>35</v>
      </c>
      <c r="U467">
        <v>23.8</v>
      </c>
      <c r="V467">
        <v>17.399999999999999</v>
      </c>
      <c r="W467">
        <v>24.7</v>
      </c>
      <c r="X467">
        <v>16.2</v>
      </c>
      <c r="Y467">
        <v>12.8</v>
      </c>
      <c r="Z467">
        <v>12.2</v>
      </c>
      <c r="AA467">
        <v>9.5</v>
      </c>
      <c r="AB467">
        <f t="shared" si="118"/>
        <v>35</v>
      </c>
      <c r="AC467">
        <f t="shared" si="119"/>
        <v>23.8</v>
      </c>
      <c r="AD467">
        <f t="shared" si="120"/>
        <v>17.399999999999999</v>
      </c>
      <c r="AE467">
        <f t="shared" si="121"/>
        <v>24.7</v>
      </c>
      <c r="AF467">
        <f t="shared" si="122"/>
        <v>16.2</v>
      </c>
      <c r="AG467">
        <f t="shared" si="123"/>
        <v>12.8</v>
      </c>
      <c r="AH467">
        <f t="shared" si="124"/>
        <v>12.2</v>
      </c>
      <c r="AI467">
        <f t="shared" si="125"/>
        <v>9.5</v>
      </c>
      <c r="AJ467">
        <f t="shared" si="126"/>
        <v>303.2</v>
      </c>
    </row>
    <row r="468" spans="1:36">
      <c r="A468" s="1">
        <v>40175</v>
      </c>
      <c r="B468">
        <f t="shared" si="117"/>
        <v>22</v>
      </c>
      <c r="C468" t="str">
        <f>VLOOKUP(B468,'treatment structure'!$A$2:$I$65,9,FALSE)</f>
        <v>150N</v>
      </c>
      <c r="D468" t="str">
        <f>VLOOKUP(B468,'treatment structure'!$A$2:$I$65,7,FALSE)</f>
        <v>Omaka</v>
      </c>
      <c r="E468" t="str">
        <f>VLOOKUP(B468,'treatment structure'!$A$2:$I$65,8,FALSE)</f>
        <v>dry</v>
      </c>
      <c r="F468" t="str">
        <f>VLOOKUP(B468,'treatment structure'!$A$2:$I$65,9,FALSE)</f>
        <v>150N</v>
      </c>
      <c r="G468">
        <f>VLOOKUP(B468,'treatment structure'!$A$2:$I$65,2,FALSE)</f>
        <v>2</v>
      </c>
      <c r="H468">
        <v>1503</v>
      </c>
      <c r="I468">
        <v>7503</v>
      </c>
      <c r="J468">
        <v>21.48</v>
      </c>
      <c r="K468">
        <v>-6.78</v>
      </c>
      <c r="L468">
        <v>539</v>
      </c>
      <c r="M468">
        <v>22</v>
      </c>
      <c r="N468">
        <v>3</v>
      </c>
      <c r="O468">
        <v>9</v>
      </c>
      <c r="P468">
        <v>12</v>
      </c>
      <c r="Q468">
        <v>28</v>
      </c>
      <c r="R468">
        <v>10</v>
      </c>
      <c r="S468">
        <v>44</v>
      </c>
      <c r="T468">
        <v>24.9</v>
      </c>
      <c r="U468">
        <v>12.2</v>
      </c>
      <c r="V468">
        <v>15.8</v>
      </c>
      <c r="W468">
        <v>15.7</v>
      </c>
      <c r="X468">
        <v>11.2</v>
      </c>
      <c r="Y468">
        <v>11.3</v>
      </c>
      <c r="Z468">
        <v>12.9</v>
      </c>
      <c r="AA468">
        <v>8.9</v>
      </c>
      <c r="AB468">
        <f t="shared" si="118"/>
        <v>24.9</v>
      </c>
      <c r="AC468">
        <f t="shared" si="119"/>
        <v>12.2</v>
      </c>
      <c r="AD468">
        <f t="shared" si="120"/>
        <v>15.8</v>
      </c>
      <c r="AE468">
        <f t="shared" si="121"/>
        <v>15.7</v>
      </c>
      <c r="AF468">
        <f t="shared" si="122"/>
        <v>11.2</v>
      </c>
      <c r="AG468">
        <f t="shared" si="123"/>
        <v>11.3</v>
      </c>
      <c r="AH468">
        <f t="shared" si="124"/>
        <v>12.9</v>
      </c>
      <c r="AI468">
        <f t="shared" si="125"/>
        <v>8.9</v>
      </c>
      <c r="AJ468">
        <f t="shared" si="126"/>
        <v>225.8</v>
      </c>
    </row>
    <row r="469" spans="1:36">
      <c r="A469" s="1">
        <v>40175</v>
      </c>
      <c r="B469">
        <f t="shared" si="117"/>
        <v>23</v>
      </c>
      <c r="C469" t="str">
        <f>VLOOKUP(B469,'treatment structure'!$A$2:$I$65,9,FALSE)</f>
        <v>150N</v>
      </c>
      <c r="D469" t="str">
        <f>VLOOKUP(B469,'treatment structure'!$A$2:$I$65,7,FALSE)</f>
        <v>Dash</v>
      </c>
      <c r="E469" t="str">
        <f>VLOOKUP(B469,'treatment structure'!$A$2:$I$65,8,FALSE)</f>
        <v>irr</v>
      </c>
      <c r="F469" t="str">
        <f>VLOOKUP(B469,'treatment structure'!$A$2:$I$65,9,FALSE)</f>
        <v>150N</v>
      </c>
      <c r="G469">
        <f>VLOOKUP(B469,'treatment structure'!$A$2:$I$65,2,FALSE)</f>
        <v>2</v>
      </c>
      <c r="H469">
        <v>1503</v>
      </c>
      <c r="I469">
        <v>7503</v>
      </c>
      <c r="J469">
        <v>21.48</v>
      </c>
      <c r="K469">
        <v>-6.78</v>
      </c>
      <c r="L469">
        <v>538</v>
      </c>
      <c r="M469">
        <v>23</v>
      </c>
      <c r="N469">
        <v>3</v>
      </c>
      <c r="O469">
        <v>9</v>
      </c>
      <c r="P469">
        <v>12</v>
      </c>
      <c r="Q469">
        <v>28</v>
      </c>
      <c r="R469">
        <v>10</v>
      </c>
      <c r="S469">
        <v>51</v>
      </c>
      <c r="T469">
        <v>31.2</v>
      </c>
      <c r="U469">
        <v>28.7</v>
      </c>
      <c r="V469">
        <v>27.9</v>
      </c>
      <c r="W469">
        <v>27.2</v>
      </c>
      <c r="X469">
        <v>26.5</v>
      </c>
      <c r="Y469">
        <v>22.6</v>
      </c>
      <c r="Z469">
        <v>19.600000000000001</v>
      </c>
      <c r="AA469">
        <v>19.899999999999999</v>
      </c>
      <c r="AB469">
        <f t="shared" si="118"/>
        <v>31.2</v>
      </c>
      <c r="AC469">
        <f t="shared" si="119"/>
        <v>28.7</v>
      </c>
      <c r="AD469">
        <f t="shared" si="120"/>
        <v>27.9</v>
      </c>
      <c r="AE469">
        <f t="shared" si="121"/>
        <v>27.2</v>
      </c>
      <c r="AF469">
        <f t="shared" si="122"/>
        <v>26.5</v>
      </c>
      <c r="AG469">
        <f t="shared" si="123"/>
        <v>22.6</v>
      </c>
      <c r="AH469">
        <f t="shared" si="124"/>
        <v>19.600000000000001</v>
      </c>
      <c r="AI469">
        <f t="shared" si="125"/>
        <v>19.899999999999999</v>
      </c>
      <c r="AJ469">
        <f t="shared" si="126"/>
        <v>407.2</v>
      </c>
    </row>
    <row r="470" spans="1:36">
      <c r="A470" s="1">
        <v>40175</v>
      </c>
      <c r="B470">
        <f t="shared" si="117"/>
        <v>24</v>
      </c>
      <c r="C470" t="str">
        <f>VLOOKUP(B470,'treatment structure'!$A$2:$I$65,9,FALSE)</f>
        <v>nil</v>
      </c>
      <c r="D470" t="str">
        <f>VLOOKUP(B470,'treatment structure'!$A$2:$I$65,7,FALSE)</f>
        <v>Dash</v>
      </c>
      <c r="E470" t="str">
        <f>VLOOKUP(B470,'treatment structure'!$A$2:$I$65,8,FALSE)</f>
        <v>irr</v>
      </c>
      <c r="F470" t="str">
        <f>VLOOKUP(B470,'treatment structure'!$A$2:$I$65,9,FALSE)</f>
        <v>nil</v>
      </c>
      <c r="G470">
        <f>VLOOKUP(B470,'treatment structure'!$A$2:$I$65,2,FALSE)</f>
        <v>2</v>
      </c>
      <c r="H470">
        <v>1503</v>
      </c>
      <c r="I470">
        <v>7503</v>
      </c>
      <c r="J470">
        <v>21.48</v>
      </c>
      <c r="K470">
        <v>-6.78</v>
      </c>
      <c r="L470">
        <v>537</v>
      </c>
      <c r="M470">
        <v>24</v>
      </c>
      <c r="N470">
        <v>3</v>
      </c>
      <c r="O470">
        <v>9</v>
      </c>
      <c r="P470">
        <v>12</v>
      </c>
      <c r="Q470">
        <v>28</v>
      </c>
      <c r="R470">
        <v>10</v>
      </c>
      <c r="S470">
        <v>50</v>
      </c>
      <c r="T470">
        <v>22.2</v>
      </c>
      <c r="U470">
        <v>13.1</v>
      </c>
      <c r="V470">
        <v>15.9</v>
      </c>
      <c r="W470">
        <v>22.3</v>
      </c>
      <c r="X470">
        <v>25.1</v>
      </c>
      <c r="Y470">
        <v>20.3</v>
      </c>
      <c r="Z470">
        <v>23.5</v>
      </c>
      <c r="AA470">
        <v>21.3</v>
      </c>
      <c r="AB470">
        <f t="shared" si="118"/>
        <v>22.2</v>
      </c>
      <c r="AC470">
        <f t="shared" si="119"/>
        <v>13.1</v>
      </c>
      <c r="AD470">
        <f t="shared" si="120"/>
        <v>15.900000000000002</v>
      </c>
      <c r="AE470">
        <f t="shared" si="121"/>
        <v>22.3</v>
      </c>
      <c r="AF470">
        <f t="shared" si="122"/>
        <v>25.1</v>
      </c>
      <c r="AG470">
        <f t="shared" si="123"/>
        <v>20.3</v>
      </c>
      <c r="AH470">
        <f t="shared" si="124"/>
        <v>23.5</v>
      </c>
      <c r="AI470">
        <f t="shared" si="125"/>
        <v>21.3</v>
      </c>
      <c r="AJ470">
        <f t="shared" si="126"/>
        <v>327.39999999999998</v>
      </c>
    </row>
    <row r="471" spans="1:36">
      <c r="A471" s="1">
        <v>40175</v>
      </c>
      <c r="B471">
        <f t="shared" si="117"/>
        <v>25</v>
      </c>
      <c r="C471" t="str">
        <f>VLOOKUP(B471,'treatment structure'!$A$2:$I$65,9,FALSE)</f>
        <v>nil</v>
      </c>
      <c r="D471" t="str">
        <f>VLOOKUP(B471,'treatment structure'!$A$2:$I$65,7,FALSE)</f>
        <v>Sherwood</v>
      </c>
      <c r="E471" t="str">
        <f>VLOOKUP(B471,'treatment structure'!$A$2:$I$65,8,FALSE)</f>
        <v>dry</v>
      </c>
      <c r="F471" t="str">
        <f>VLOOKUP(B471,'treatment structure'!$A$2:$I$65,9,FALSE)</f>
        <v>nil</v>
      </c>
      <c r="G471">
        <f>VLOOKUP(B471,'treatment structure'!$A$2:$I$65,2,FALSE)</f>
        <v>2</v>
      </c>
      <c r="H471">
        <v>1503</v>
      </c>
      <c r="I471">
        <v>7503</v>
      </c>
      <c r="J471">
        <v>21.48</v>
      </c>
      <c r="K471">
        <v>-6.78</v>
      </c>
      <c r="L471">
        <v>536</v>
      </c>
      <c r="M471">
        <v>25</v>
      </c>
      <c r="N471">
        <v>3</v>
      </c>
      <c r="O471">
        <v>9</v>
      </c>
      <c r="P471">
        <v>12</v>
      </c>
      <c r="Q471">
        <v>28</v>
      </c>
      <c r="R471">
        <v>11</v>
      </c>
      <c r="S471">
        <v>5</v>
      </c>
      <c r="T471">
        <v>30</v>
      </c>
      <c r="U471">
        <v>28.7</v>
      </c>
      <c r="V471">
        <v>20.8</v>
      </c>
      <c r="W471">
        <v>14.4</v>
      </c>
      <c r="X471">
        <v>23.8</v>
      </c>
      <c r="Y471">
        <v>21.7</v>
      </c>
      <c r="Z471">
        <v>14.7</v>
      </c>
      <c r="AA471">
        <v>8.9</v>
      </c>
      <c r="AB471">
        <f t="shared" si="118"/>
        <v>30</v>
      </c>
      <c r="AC471">
        <f t="shared" si="119"/>
        <v>28.7</v>
      </c>
      <c r="AD471">
        <f t="shared" si="120"/>
        <v>20.8</v>
      </c>
      <c r="AE471">
        <f t="shared" si="121"/>
        <v>14.4</v>
      </c>
      <c r="AF471">
        <f t="shared" si="122"/>
        <v>23.8</v>
      </c>
      <c r="AG471">
        <f t="shared" si="123"/>
        <v>21.7</v>
      </c>
      <c r="AH471">
        <f t="shared" si="124"/>
        <v>14.7</v>
      </c>
      <c r="AI471">
        <f t="shared" si="125"/>
        <v>8.9</v>
      </c>
      <c r="AJ471">
        <f t="shared" si="126"/>
        <v>326</v>
      </c>
    </row>
    <row r="472" spans="1:36">
      <c r="A472" s="1">
        <v>40175</v>
      </c>
      <c r="B472">
        <f t="shared" si="117"/>
        <v>26</v>
      </c>
      <c r="C472" t="str">
        <f>VLOOKUP(B472,'treatment structure'!$A$2:$I$65,9,FALSE)</f>
        <v>150N</v>
      </c>
      <c r="D472" t="str">
        <f>VLOOKUP(B472,'treatment structure'!$A$2:$I$65,7,FALSE)</f>
        <v>Sherwood</v>
      </c>
      <c r="E472" t="str">
        <f>VLOOKUP(B472,'treatment structure'!$A$2:$I$65,8,FALSE)</f>
        <v>dry</v>
      </c>
      <c r="F472" t="str">
        <f>VLOOKUP(B472,'treatment structure'!$A$2:$I$65,9,FALSE)</f>
        <v>150N</v>
      </c>
      <c r="G472">
        <f>VLOOKUP(B472,'treatment structure'!$A$2:$I$65,2,FALSE)</f>
        <v>2</v>
      </c>
      <c r="H472">
        <v>1503</v>
      </c>
      <c r="I472">
        <v>7503</v>
      </c>
      <c r="J472">
        <v>21.48</v>
      </c>
      <c r="K472">
        <v>-6.78</v>
      </c>
      <c r="L472">
        <v>535</v>
      </c>
      <c r="M472">
        <v>26</v>
      </c>
      <c r="N472">
        <v>3</v>
      </c>
      <c r="O472">
        <v>9</v>
      </c>
      <c r="P472">
        <v>12</v>
      </c>
      <c r="Q472">
        <v>28</v>
      </c>
      <c r="R472">
        <v>11</v>
      </c>
      <c r="S472">
        <v>12</v>
      </c>
      <c r="T472">
        <v>32.799999999999997</v>
      </c>
      <c r="U472">
        <v>29.6</v>
      </c>
      <c r="V472">
        <v>25.9</v>
      </c>
      <c r="W472">
        <v>16.5</v>
      </c>
      <c r="X472">
        <v>8.9</v>
      </c>
      <c r="Y472">
        <v>9.8000000000000007</v>
      </c>
      <c r="Z472">
        <v>12.2</v>
      </c>
      <c r="AA472">
        <v>9</v>
      </c>
      <c r="AB472">
        <f t="shared" si="118"/>
        <v>32.799999999999997</v>
      </c>
      <c r="AC472">
        <f t="shared" si="119"/>
        <v>29.6</v>
      </c>
      <c r="AD472">
        <f t="shared" si="120"/>
        <v>25.9</v>
      </c>
      <c r="AE472">
        <f t="shared" si="121"/>
        <v>16.5</v>
      </c>
      <c r="AF472">
        <f t="shared" si="122"/>
        <v>8.9</v>
      </c>
      <c r="AG472">
        <f t="shared" si="123"/>
        <v>9.8000000000000007</v>
      </c>
      <c r="AH472">
        <f t="shared" si="124"/>
        <v>12.2</v>
      </c>
      <c r="AI472">
        <f t="shared" si="125"/>
        <v>9</v>
      </c>
      <c r="AJ472">
        <f t="shared" si="126"/>
        <v>289.39999999999998</v>
      </c>
    </row>
    <row r="473" spans="1:36">
      <c r="A473" s="1">
        <v>40175</v>
      </c>
      <c r="B473">
        <f t="shared" si="117"/>
        <v>27</v>
      </c>
      <c r="C473" t="str">
        <f>VLOOKUP(B473,'treatment structure'!$A$2:$I$65,9,FALSE)</f>
        <v>nil</v>
      </c>
      <c r="D473" t="str">
        <f>VLOOKUP(B473,'treatment structure'!$A$2:$I$65,7,FALSE)</f>
        <v>Dash</v>
      </c>
      <c r="E473" t="str">
        <f>VLOOKUP(B473,'treatment structure'!$A$2:$I$65,8,FALSE)</f>
        <v>dry</v>
      </c>
      <c r="F473" t="str">
        <f>VLOOKUP(B473,'treatment structure'!$A$2:$I$65,9,FALSE)</f>
        <v>nil</v>
      </c>
      <c r="G473">
        <f>VLOOKUP(B473,'treatment structure'!$A$2:$I$65,2,FALSE)</f>
        <v>2</v>
      </c>
      <c r="H473">
        <v>1503</v>
      </c>
      <c r="I473">
        <v>7503</v>
      </c>
      <c r="J473">
        <v>21.48</v>
      </c>
      <c r="K473">
        <v>-6.78</v>
      </c>
      <c r="L473">
        <v>534</v>
      </c>
      <c r="M473">
        <v>27</v>
      </c>
      <c r="N473">
        <v>3</v>
      </c>
      <c r="O473">
        <v>9</v>
      </c>
      <c r="P473">
        <v>12</v>
      </c>
      <c r="Q473">
        <v>28</v>
      </c>
      <c r="R473">
        <v>11</v>
      </c>
      <c r="S473">
        <v>10</v>
      </c>
      <c r="T473">
        <v>20.2</v>
      </c>
      <c r="U473">
        <v>21.5</v>
      </c>
      <c r="V473">
        <v>31.9</v>
      </c>
      <c r="W473">
        <v>21.5</v>
      </c>
      <c r="X473">
        <v>21.8</v>
      </c>
      <c r="Y473">
        <v>12.1</v>
      </c>
      <c r="Z473">
        <v>12</v>
      </c>
      <c r="AA473">
        <v>9.6999999999999993</v>
      </c>
      <c r="AB473">
        <f t="shared" si="118"/>
        <v>20.2</v>
      </c>
      <c r="AC473">
        <f t="shared" si="119"/>
        <v>21.5</v>
      </c>
      <c r="AD473">
        <f t="shared" si="120"/>
        <v>31.9</v>
      </c>
      <c r="AE473">
        <f t="shared" si="121"/>
        <v>21.5</v>
      </c>
      <c r="AF473">
        <f t="shared" si="122"/>
        <v>21.8</v>
      </c>
      <c r="AG473">
        <f t="shared" si="123"/>
        <v>12.1</v>
      </c>
      <c r="AH473">
        <f t="shared" si="124"/>
        <v>12</v>
      </c>
      <c r="AI473">
        <f t="shared" si="125"/>
        <v>9.6999999999999993</v>
      </c>
      <c r="AJ473">
        <f t="shared" si="126"/>
        <v>301.39999999999998</v>
      </c>
    </row>
    <row r="474" spans="1:36">
      <c r="A474" s="1">
        <v>40175</v>
      </c>
      <c r="B474">
        <f t="shared" si="117"/>
        <v>28</v>
      </c>
      <c r="C474" t="str">
        <f>VLOOKUP(B474,'treatment structure'!$A$2:$I$65,9,FALSE)</f>
        <v>150N</v>
      </c>
      <c r="D474" t="str">
        <f>VLOOKUP(B474,'treatment structure'!$A$2:$I$65,7,FALSE)</f>
        <v>Dash</v>
      </c>
      <c r="E474" t="str">
        <f>VLOOKUP(B474,'treatment structure'!$A$2:$I$65,8,FALSE)</f>
        <v>dry</v>
      </c>
      <c r="F474" t="str">
        <f>VLOOKUP(B474,'treatment structure'!$A$2:$I$65,9,FALSE)</f>
        <v>150N</v>
      </c>
      <c r="G474">
        <f>VLOOKUP(B474,'treatment structure'!$A$2:$I$65,2,FALSE)</f>
        <v>2</v>
      </c>
      <c r="H474">
        <v>1503</v>
      </c>
      <c r="I474">
        <v>7503</v>
      </c>
      <c r="J474">
        <v>21.48</v>
      </c>
      <c r="K474">
        <v>-6.78</v>
      </c>
      <c r="L474">
        <v>533</v>
      </c>
      <c r="M474">
        <v>28</v>
      </c>
      <c r="N474">
        <v>3</v>
      </c>
      <c r="O474">
        <v>9</v>
      </c>
      <c r="P474">
        <v>12</v>
      </c>
      <c r="Q474">
        <v>28</v>
      </c>
      <c r="R474">
        <v>11</v>
      </c>
      <c r="S474">
        <v>26</v>
      </c>
      <c r="T474">
        <v>16.3</v>
      </c>
      <c r="U474">
        <v>19.3</v>
      </c>
      <c r="V474">
        <v>25.5</v>
      </c>
      <c r="W474">
        <v>16.399999999999999</v>
      </c>
      <c r="X474">
        <v>19.100000000000001</v>
      </c>
      <c r="Y474">
        <v>8.5</v>
      </c>
      <c r="Z474">
        <v>11.1</v>
      </c>
      <c r="AA474">
        <v>9.4</v>
      </c>
      <c r="AB474">
        <f t="shared" si="118"/>
        <v>16.3</v>
      </c>
      <c r="AC474">
        <f t="shared" si="119"/>
        <v>19.3</v>
      </c>
      <c r="AD474">
        <f t="shared" si="120"/>
        <v>25.5</v>
      </c>
      <c r="AE474">
        <f t="shared" si="121"/>
        <v>16.399999999999999</v>
      </c>
      <c r="AF474">
        <f t="shared" si="122"/>
        <v>19.100000000000001</v>
      </c>
      <c r="AG474">
        <f t="shared" si="123"/>
        <v>8.5</v>
      </c>
      <c r="AH474">
        <f t="shared" si="124"/>
        <v>11.1</v>
      </c>
      <c r="AI474">
        <f t="shared" si="125"/>
        <v>9.4</v>
      </c>
      <c r="AJ474">
        <f t="shared" si="126"/>
        <v>251.2</v>
      </c>
    </row>
    <row r="475" spans="1:36">
      <c r="A475" s="1">
        <v>40175</v>
      </c>
      <c r="B475">
        <f t="shared" si="117"/>
        <v>29</v>
      </c>
      <c r="C475" t="str">
        <f>VLOOKUP(B475,'treatment structure'!$A$2:$I$65,9,FALSE)</f>
        <v>150N</v>
      </c>
      <c r="D475" t="str">
        <f>VLOOKUP(B475,'treatment structure'!$A$2:$I$65,7,FALSE)</f>
        <v>Omaka</v>
      </c>
      <c r="E475" t="str">
        <f>VLOOKUP(B475,'treatment structure'!$A$2:$I$65,8,FALSE)</f>
        <v>irr</v>
      </c>
      <c r="F475" t="str">
        <f>VLOOKUP(B475,'treatment structure'!$A$2:$I$65,9,FALSE)</f>
        <v>150N</v>
      </c>
      <c r="G475">
        <f>VLOOKUP(B475,'treatment structure'!$A$2:$I$65,2,FALSE)</f>
        <v>2</v>
      </c>
      <c r="H475">
        <v>1503</v>
      </c>
      <c r="I475">
        <v>7503</v>
      </c>
      <c r="J475">
        <v>21.48</v>
      </c>
      <c r="K475">
        <v>-6.78</v>
      </c>
      <c r="L475">
        <v>532</v>
      </c>
      <c r="M475">
        <v>29</v>
      </c>
      <c r="N475">
        <v>3</v>
      </c>
      <c r="O475">
        <v>9</v>
      </c>
      <c r="P475">
        <v>12</v>
      </c>
      <c r="Q475">
        <v>28</v>
      </c>
      <c r="R475">
        <v>11</v>
      </c>
      <c r="S475">
        <v>33</v>
      </c>
      <c r="T475">
        <v>17.7</v>
      </c>
      <c r="U475">
        <v>28.6</v>
      </c>
      <c r="V475">
        <v>31.9</v>
      </c>
      <c r="W475">
        <v>25.7</v>
      </c>
      <c r="X475">
        <v>19.3</v>
      </c>
      <c r="Y475">
        <v>13</v>
      </c>
      <c r="Z475">
        <v>20</v>
      </c>
      <c r="AA475">
        <v>17.899999999999999</v>
      </c>
      <c r="AB475">
        <f t="shared" si="118"/>
        <v>17.7</v>
      </c>
      <c r="AC475">
        <f t="shared" si="119"/>
        <v>28.6</v>
      </c>
      <c r="AD475">
        <f t="shared" si="120"/>
        <v>31.9</v>
      </c>
      <c r="AE475">
        <f t="shared" si="121"/>
        <v>25.7</v>
      </c>
      <c r="AF475">
        <f t="shared" si="122"/>
        <v>19.3</v>
      </c>
      <c r="AG475">
        <f t="shared" si="123"/>
        <v>13</v>
      </c>
      <c r="AH475">
        <f t="shared" si="124"/>
        <v>20</v>
      </c>
      <c r="AI475">
        <f t="shared" si="125"/>
        <v>17.899999999999999</v>
      </c>
      <c r="AJ475">
        <f t="shared" si="126"/>
        <v>348.2</v>
      </c>
    </row>
    <row r="476" spans="1:36">
      <c r="A476" s="1">
        <v>40175</v>
      </c>
      <c r="B476">
        <f t="shared" si="117"/>
        <v>30</v>
      </c>
      <c r="C476" t="str">
        <f>VLOOKUP(B476,'treatment structure'!$A$2:$I$65,9,FALSE)</f>
        <v>nil</v>
      </c>
      <c r="D476" t="str">
        <f>VLOOKUP(B476,'treatment structure'!$A$2:$I$65,7,FALSE)</f>
        <v>Omaka</v>
      </c>
      <c r="E476" t="str">
        <f>VLOOKUP(B476,'treatment structure'!$A$2:$I$65,8,FALSE)</f>
        <v>irr</v>
      </c>
      <c r="F476" t="str">
        <f>VLOOKUP(B476,'treatment structure'!$A$2:$I$65,9,FALSE)</f>
        <v>nil</v>
      </c>
      <c r="G476">
        <f>VLOOKUP(B476,'treatment structure'!$A$2:$I$65,2,FALSE)</f>
        <v>2</v>
      </c>
      <c r="H476">
        <v>1503</v>
      </c>
      <c r="I476">
        <v>7503</v>
      </c>
      <c r="J476">
        <v>21.48</v>
      </c>
      <c r="K476">
        <v>-6.78</v>
      </c>
      <c r="L476">
        <v>531</v>
      </c>
      <c r="M476">
        <v>30</v>
      </c>
      <c r="N476">
        <v>3</v>
      </c>
      <c r="O476">
        <v>9</v>
      </c>
      <c r="P476">
        <v>12</v>
      </c>
      <c r="Q476">
        <v>28</v>
      </c>
      <c r="R476">
        <v>11</v>
      </c>
      <c r="S476">
        <v>31</v>
      </c>
      <c r="T476">
        <v>30.6</v>
      </c>
      <c r="U476">
        <v>23.1</v>
      </c>
      <c r="V476">
        <v>18.899999999999999</v>
      </c>
      <c r="W476">
        <v>14.3</v>
      </c>
      <c r="X476">
        <v>20.6</v>
      </c>
      <c r="Y476">
        <v>18.899999999999999</v>
      </c>
      <c r="Z476">
        <v>19.899999999999999</v>
      </c>
      <c r="AA476">
        <v>21.1</v>
      </c>
      <c r="AB476">
        <f t="shared" si="118"/>
        <v>30.6</v>
      </c>
      <c r="AC476">
        <f t="shared" si="119"/>
        <v>23.1</v>
      </c>
      <c r="AD476">
        <f t="shared" si="120"/>
        <v>18.899999999999999</v>
      </c>
      <c r="AE476">
        <f t="shared" si="121"/>
        <v>14.3</v>
      </c>
      <c r="AF476">
        <f t="shared" si="122"/>
        <v>20.6</v>
      </c>
      <c r="AG476">
        <f t="shared" si="123"/>
        <v>18.899999999999999</v>
      </c>
      <c r="AH476">
        <f t="shared" si="124"/>
        <v>19.899999999999999</v>
      </c>
      <c r="AI476">
        <f t="shared" si="125"/>
        <v>21.1</v>
      </c>
      <c r="AJ476">
        <f t="shared" si="126"/>
        <v>334.8</v>
      </c>
    </row>
    <row r="477" spans="1:36">
      <c r="A477" s="1">
        <v>40175</v>
      </c>
      <c r="B477">
        <f t="shared" si="117"/>
        <v>31</v>
      </c>
      <c r="C477" t="str">
        <f>VLOOKUP(B477,'treatment structure'!$A$2:$I$65,9,FALSE)</f>
        <v>150N</v>
      </c>
      <c r="D477" t="str">
        <f>VLOOKUP(B477,'treatment structure'!$A$2:$I$65,7,FALSE)</f>
        <v>CR125</v>
      </c>
      <c r="E477" t="str">
        <f>VLOOKUP(B477,'treatment structure'!$A$2:$I$65,8,FALSE)</f>
        <v>dry</v>
      </c>
      <c r="F477" t="str">
        <f>VLOOKUP(B477,'treatment structure'!$A$2:$I$65,9,FALSE)</f>
        <v>150N</v>
      </c>
      <c r="G477">
        <f>VLOOKUP(B477,'treatment structure'!$A$2:$I$65,2,FALSE)</f>
        <v>2</v>
      </c>
      <c r="H477">
        <v>1503</v>
      </c>
      <c r="I477">
        <v>7503</v>
      </c>
      <c r="J477">
        <v>21.48</v>
      </c>
      <c r="K477">
        <v>-6.78</v>
      </c>
      <c r="L477">
        <v>530</v>
      </c>
      <c r="M477">
        <v>31</v>
      </c>
      <c r="N477">
        <v>3</v>
      </c>
      <c r="O477">
        <v>9</v>
      </c>
      <c r="P477">
        <v>12</v>
      </c>
      <c r="Q477">
        <v>28</v>
      </c>
      <c r="R477">
        <v>12</v>
      </c>
      <c r="S477">
        <v>40</v>
      </c>
      <c r="T477">
        <v>17.899999999999999</v>
      </c>
      <c r="U477">
        <v>15.1</v>
      </c>
      <c r="V477">
        <v>14.3</v>
      </c>
      <c r="W477">
        <v>20.3</v>
      </c>
      <c r="X477">
        <v>7.5</v>
      </c>
      <c r="Y477">
        <v>7.7</v>
      </c>
      <c r="Z477">
        <v>11.3</v>
      </c>
      <c r="AA477">
        <v>9.3000000000000007</v>
      </c>
      <c r="AB477">
        <f t="shared" si="118"/>
        <v>17.899999999999999</v>
      </c>
      <c r="AC477">
        <f t="shared" si="119"/>
        <v>15.100000000000001</v>
      </c>
      <c r="AD477">
        <f t="shared" si="120"/>
        <v>14.3</v>
      </c>
      <c r="AE477">
        <f t="shared" si="121"/>
        <v>20.3</v>
      </c>
      <c r="AF477">
        <f t="shared" si="122"/>
        <v>7.5</v>
      </c>
      <c r="AG477">
        <f t="shared" si="123"/>
        <v>7.7</v>
      </c>
      <c r="AH477">
        <f t="shared" si="124"/>
        <v>11.3</v>
      </c>
      <c r="AI477">
        <f t="shared" si="125"/>
        <v>9.3000000000000007</v>
      </c>
      <c r="AJ477">
        <f t="shared" si="126"/>
        <v>206.79999999999998</v>
      </c>
    </row>
    <row r="478" spans="1:36">
      <c r="A478" s="1">
        <v>40175</v>
      </c>
      <c r="B478">
        <f t="shared" si="117"/>
        <v>32</v>
      </c>
      <c r="C478" t="str">
        <f>VLOOKUP(B478,'treatment structure'!$A$2:$I$65,9,FALSE)</f>
        <v>nil</v>
      </c>
      <c r="D478" t="str">
        <f>VLOOKUP(B478,'treatment structure'!$A$2:$I$65,7,FALSE)</f>
        <v>CR125</v>
      </c>
      <c r="E478" t="str">
        <f>VLOOKUP(B478,'treatment structure'!$A$2:$I$65,8,FALSE)</f>
        <v>dry</v>
      </c>
      <c r="F478" t="str">
        <f>VLOOKUP(B478,'treatment structure'!$A$2:$I$65,9,FALSE)</f>
        <v>nil</v>
      </c>
      <c r="G478">
        <f>VLOOKUP(B478,'treatment structure'!$A$2:$I$65,2,FALSE)</f>
        <v>2</v>
      </c>
      <c r="H478">
        <v>1503</v>
      </c>
      <c r="I478">
        <v>7503</v>
      </c>
      <c r="J478">
        <v>21.48</v>
      </c>
      <c r="K478">
        <v>-6.78</v>
      </c>
      <c r="L478">
        <v>529</v>
      </c>
      <c r="M478">
        <v>32</v>
      </c>
      <c r="N478">
        <v>3</v>
      </c>
      <c r="O478">
        <v>9</v>
      </c>
      <c r="P478">
        <v>12</v>
      </c>
      <c r="Q478">
        <v>28</v>
      </c>
      <c r="R478">
        <v>12</v>
      </c>
      <c r="S478">
        <v>45</v>
      </c>
      <c r="T478">
        <v>34.200000000000003</v>
      </c>
      <c r="U478">
        <v>30.7</v>
      </c>
      <c r="V478">
        <v>26.5</v>
      </c>
      <c r="W478">
        <v>24</v>
      </c>
      <c r="X478">
        <v>14</v>
      </c>
      <c r="Y478">
        <v>15.4</v>
      </c>
      <c r="Z478">
        <v>13</v>
      </c>
      <c r="AA478">
        <v>7.2</v>
      </c>
      <c r="AB478">
        <f t="shared" si="118"/>
        <v>34.200000000000003</v>
      </c>
      <c r="AC478">
        <f t="shared" si="119"/>
        <v>30.7</v>
      </c>
      <c r="AD478">
        <f t="shared" si="120"/>
        <v>26.5</v>
      </c>
      <c r="AE478">
        <f t="shared" si="121"/>
        <v>24</v>
      </c>
      <c r="AF478">
        <f t="shared" si="122"/>
        <v>14</v>
      </c>
      <c r="AG478">
        <f t="shared" si="123"/>
        <v>15.400000000000002</v>
      </c>
      <c r="AH478">
        <f t="shared" si="124"/>
        <v>13</v>
      </c>
      <c r="AI478">
        <f t="shared" si="125"/>
        <v>7.2</v>
      </c>
      <c r="AJ478">
        <f t="shared" si="126"/>
        <v>330</v>
      </c>
    </row>
    <row r="479" spans="1:36">
      <c r="A479" s="1">
        <v>40175</v>
      </c>
      <c r="B479">
        <f t="shared" si="117"/>
        <v>33</v>
      </c>
      <c r="C479" t="str">
        <f>VLOOKUP(B479,'treatment structure'!$A$2:$I$65,9,FALSE)</f>
        <v>150N</v>
      </c>
      <c r="D479" t="str">
        <f>VLOOKUP(B479,'treatment structure'!$A$2:$I$65,7,FALSE)</f>
        <v>CR125</v>
      </c>
      <c r="E479" t="str">
        <f>VLOOKUP(B479,'treatment structure'!$A$2:$I$65,8,FALSE)</f>
        <v>irr</v>
      </c>
      <c r="F479" t="str">
        <f>VLOOKUP(B479,'treatment structure'!$A$2:$I$65,9,FALSE)</f>
        <v>150N</v>
      </c>
      <c r="G479">
        <f>VLOOKUP(B479,'treatment structure'!$A$2:$I$65,2,FALSE)</f>
        <v>3</v>
      </c>
      <c r="H479">
        <v>1503</v>
      </c>
      <c r="I479">
        <v>7503</v>
      </c>
      <c r="J479">
        <v>21.48</v>
      </c>
      <c r="K479">
        <v>-6.78</v>
      </c>
      <c r="L479">
        <v>528</v>
      </c>
      <c r="M479">
        <v>33</v>
      </c>
      <c r="N479">
        <v>3</v>
      </c>
      <c r="O479">
        <v>9</v>
      </c>
      <c r="P479">
        <v>12</v>
      </c>
      <c r="Q479">
        <v>28</v>
      </c>
      <c r="R479">
        <v>12</v>
      </c>
      <c r="S479">
        <v>52</v>
      </c>
      <c r="T479">
        <v>35</v>
      </c>
      <c r="U479">
        <v>31.4</v>
      </c>
      <c r="V479">
        <v>25.6</v>
      </c>
      <c r="W479">
        <v>30.1</v>
      </c>
      <c r="X479">
        <v>16.899999999999999</v>
      </c>
      <c r="Y479">
        <v>21.4</v>
      </c>
      <c r="Z479">
        <v>22.3</v>
      </c>
      <c r="AA479">
        <v>19.399999999999999</v>
      </c>
      <c r="AB479">
        <f t="shared" si="118"/>
        <v>35</v>
      </c>
      <c r="AC479">
        <f t="shared" si="119"/>
        <v>31.4</v>
      </c>
      <c r="AD479">
        <f t="shared" si="120"/>
        <v>25.6</v>
      </c>
      <c r="AE479">
        <f t="shared" si="121"/>
        <v>30.1</v>
      </c>
      <c r="AF479">
        <f t="shared" si="122"/>
        <v>16.899999999999999</v>
      </c>
      <c r="AG479">
        <f t="shared" si="123"/>
        <v>21.4</v>
      </c>
      <c r="AH479">
        <f t="shared" si="124"/>
        <v>22.3</v>
      </c>
      <c r="AI479">
        <f t="shared" si="125"/>
        <v>19.399999999999999</v>
      </c>
      <c r="AJ479">
        <f t="shared" si="126"/>
        <v>404.20000000000005</v>
      </c>
    </row>
    <row r="480" spans="1:36">
      <c r="A480" s="1">
        <v>40175</v>
      </c>
      <c r="B480">
        <f t="shared" si="117"/>
        <v>34</v>
      </c>
      <c r="C480" t="str">
        <f>VLOOKUP(B480,'treatment structure'!$A$2:$I$65,9,FALSE)</f>
        <v>nil</v>
      </c>
      <c r="D480" t="str">
        <f>VLOOKUP(B480,'treatment structure'!$A$2:$I$65,7,FALSE)</f>
        <v>CR125</v>
      </c>
      <c r="E480" t="str">
        <f>VLOOKUP(B480,'treatment structure'!$A$2:$I$65,8,FALSE)</f>
        <v>irr</v>
      </c>
      <c r="F480" t="str">
        <f>VLOOKUP(B480,'treatment structure'!$A$2:$I$65,9,FALSE)</f>
        <v>nil</v>
      </c>
      <c r="G480">
        <f>VLOOKUP(B480,'treatment structure'!$A$2:$I$65,2,FALSE)</f>
        <v>3</v>
      </c>
      <c r="H480">
        <v>1503</v>
      </c>
      <c r="I480">
        <v>7503</v>
      </c>
      <c r="J480">
        <v>21.48</v>
      </c>
      <c r="K480">
        <v>-6.78</v>
      </c>
      <c r="L480">
        <v>527</v>
      </c>
      <c r="M480">
        <v>34</v>
      </c>
      <c r="N480">
        <v>3</v>
      </c>
      <c r="O480">
        <v>9</v>
      </c>
      <c r="P480">
        <v>12</v>
      </c>
      <c r="Q480">
        <v>28</v>
      </c>
      <c r="R480">
        <v>12</v>
      </c>
      <c r="S480">
        <v>50</v>
      </c>
      <c r="T480">
        <v>30.9</v>
      </c>
      <c r="U480">
        <v>24</v>
      </c>
      <c r="V480">
        <v>20.7</v>
      </c>
      <c r="W480">
        <v>26.1</v>
      </c>
      <c r="X480">
        <v>13.7</v>
      </c>
      <c r="Y480">
        <v>17.7</v>
      </c>
      <c r="Z480">
        <v>18.7</v>
      </c>
      <c r="AA480">
        <v>25.7</v>
      </c>
      <c r="AB480">
        <f t="shared" si="118"/>
        <v>30.9</v>
      </c>
      <c r="AC480">
        <f t="shared" si="119"/>
        <v>24</v>
      </c>
      <c r="AD480">
        <f t="shared" si="120"/>
        <v>20.7</v>
      </c>
      <c r="AE480">
        <f t="shared" si="121"/>
        <v>26.1</v>
      </c>
      <c r="AF480">
        <f t="shared" si="122"/>
        <v>13.7</v>
      </c>
      <c r="AG480">
        <f t="shared" si="123"/>
        <v>17.7</v>
      </c>
      <c r="AH480">
        <f t="shared" si="124"/>
        <v>18.7</v>
      </c>
      <c r="AI480">
        <f t="shared" si="125"/>
        <v>25.7</v>
      </c>
      <c r="AJ480">
        <f t="shared" si="126"/>
        <v>354.99999999999994</v>
      </c>
    </row>
    <row r="481" spans="1:36">
      <c r="A481" s="1">
        <v>40175</v>
      </c>
      <c r="B481">
        <f t="shared" si="117"/>
        <v>35</v>
      </c>
      <c r="C481" t="str">
        <f>VLOOKUP(B481,'treatment structure'!$A$2:$I$65,9,FALSE)</f>
        <v>nil</v>
      </c>
      <c r="D481" t="str">
        <f>VLOOKUP(B481,'treatment structure'!$A$2:$I$65,7,FALSE)</f>
        <v>Omaka</v>
      </c>
      <c r="E481" t="str">
        <f>VLOOKUP(B481,'treatment structure'!$A$2:$I$65,8,FALSE)</f>
        <v>dry</v>
      </c>
      <c r="F481" t="str">
        <f>VLOOKUP(B481,'treatment structure'!$A$2:$I$65,9,FALSE)</f>
        <v>nil</v>
      </c>
      <c r="G481">
        <f>VLOOKUP(B481,'treatment structure'!$A$2:$I$65,2,FALSE)</f>
        <v>3</v>
      </c>
      <c r="H481">
        <v>1503</v>
      </c>
      <c r="I481">
        <v>7503</v>
      </c>
      <c r="J481">
        <v>21.48</v>
      </c>
      <c r="K481">
        <v>-6.78</v>
      </c>
      <c r="L481">
        <v>526</v>
      </c>
      <c r="M481">
        <v>35</v>
      </c>
      <c r="N481">
        <v>3</v>
      </c>
      <c r="O481">
        <v>9</v>
      </c>
      <c r="P481">
        <v>12</v>
      </c>
      <c r="Q481">
        <v>28</v>
      </c>
      <c r="R481">
        <v>13</v>
      </c>
      <c r="S481">
        <v>4</v>
      </c>
      <c r="T481">
        <v>26.8</v>
      </c>
      <c r="U481">
        <v>21.3</v>
      </c>
      <c r="V481">
        <v>26.5</v>
      </c>
      <c r="W481">
        <v>21.8</v>
      </c>
      <c r="X481">
        <v>17.5</v>
      </c>
      <c r="Y481">
        <v>13.3</v>
      </c>
      <c r="Z481">
        <v>13.1</v>
      </c>
      <c r="AA481">
        <v>9.6999999999999993</v>
      </c>
      <c r="AB481">
        <f t="shared" si="118"/>
        <v>26.8</v>
      </c>
      <c r="AC481">
        <f t="shared" si="119"/>
        <v>21.3</v>
      </c>
      <c r="AD481">
        <f t="shared" si="120"/>
        <v>26.5</v>
      </c>
      <c r="AE481">
        <f t="shared" si="121"/>
        <v>21.8</v>
      </c>
      <c r="AF481">
        <f t="shared" si="122"/>
        <v>17.5</v>
      </c>
      <c r="AG481">
        <f t="shared" si="123"/>
        <v>13.3</v>
      </c>
      <c r="AH481">
        <f t="shared" si="124"/>
        <v>13.1</v>
      </c>
      <c r="AI481">
        <f t="shared" si="125"/>
        <v>9.6999999999999993</v>
      </c>
      <c r="AJ481">
        <f t="shared" si="126"/>
        <v>299.99999999999994</v>
      </c>
    </row>
    <row r="482" spans="1:36">
      <c r="A482" s="1">
        <v>40175</v>
      </c>
      <c r="B482">
        <f t="shared" si="117"/>
        <v>36</v>
      </c>
      <c r="C482" t="str">
        <f>VLOOKUP(B482,'treatment structure'!$A$2:$I$65,9,FALSE)</f>
        <v>150N</v>
      </c>
      <c r="D482" t="str">
        <f>VLOOKUP(B482,'treatment structure'!$A$2:$I$65,7,FALSE)</f>
        <v>Omaka</v>
      </c>
      <c r="E482" t="str">
        <f>VLOOKUP(B482,'treatment structure'!$A$2:$I$65,8,FALSE)</f>
        <v>dry</v>
      </c>
      <c r="F482" t="str">
        <f>VLOOKUP(B482,'treatment structure'!$A$2:$I$65,9,FALSE)</f>
        <v>150N</v>
      </c>
      <c r="G482">
        <f>VLOOKUP(B482,'treatment structure'!$A$2:$I$65,2,FALSE)</f>
        <v>3</v>
      </c>
      <c r="H482">
        <v>1503</v>
      </c>
      <c r="I482">
        <v>7503</v>
      </c>
      <c r="J482">
        <v>21.48</v>
      </c>
      <c r="K482">
        <v>-6.78</v>
      </c>
      <c r="L482">
        <v>525</v>
      </c>
      <c r="M482">
        <v>36</v>
      </c>
      <c r="N482">
        <v>3</v>
      </c>
      <c r="O482">
        <v>9</v>
      </c>
      <c r="P482">
        <v>12</v>
      </c>
      <c r="Q482">
        <v>28</v>
      </c>
      <c r="R482">
        <v>13</v>
      </c>
      <c r="S482">
        <v>10</v>
      </c>
      <c r="T482">
        <v>23.8</v>
      </c>
      <c r="U482">
        <v>4.5999999999999996</v>
      </c>
      <c r="V482">
        <v>15.8</v>
      </c>
      <c r="W482">
        <v>19</v>
      </c>
      <c r="X482">
        <v>13.8</v>
      </c>
      <c r="Y482">
        <v>6.3</v>
      </c>
      <c r="Z482">
        <v>9.6</v>
      </c>
      <c r="AA482">
        <v>9.9</v>
      </c>
      <c r="AB482">
        <f t="shared" si="118"/>
        <v>23.8</v>
      </c>
      <c r="AC482">
        <f t="shared" si="119"/>
        <v>4.5999999999999996</v>
      </c>
      <c r="AD482">
        <f t="shared" si="120"/>
        <v>15.8</v>
      </c>
      <c r="AE482">
        <f t="shared" si="121"/>
        <v>19</v>
      </c>
      <c r="AF482">
        <f t="shared" si="122"/>
        <v>13.8</v>
      </c>
      <c r="AG482">
        <f t="shared" si="123"/>
        <v>6.3</v>
      </c>
      <c r="AH482">
        <f t="shared" si="124"/>
        <v>9.6</v>
      </c>
      <c r="AI482">
        <f t="shared" si="125"/>
        <v>9.9</v>
      </c>
      <c r="AJ482">
        <f t="shared" si="126"/>
        <v>205.6</v>
      </c>
    </row>
    <row r="483" spans="1:36">
      <c r="A483" s="1">
        <v>40175</v>
      </c>
      <c r="B483">
        <f t="shared" si="117"/>
        <v>37</v>
      </c>
      <c r="C483" t="str">
        <f>VLOOKUP(B483,'treatment structure'!$A$2:$I$65,9,FALSE)</f>
        <v>150N</v>
      </c>
      <c r="D483" t="str">
        <f>VLOOKUP(B483,'treatment structure'!$A$2:$I$65,7,FALSE)</f>
        <v>Omaka</v>
      </c>
      <c r="E483" t="str">
        <f>VLOOKUP(B483,'treatment structure'!$A$2:$I$65,8,FALSE)</f>
        <v>irr</v>
      </c>
      <c r="F483" t="str">
        <f>VLOOKUP(B483,'treatment structure'!$A$2:$I$65,9,FALSE)</f>
        <v>150N</v>
      </c>
      <c r="G483">
        <f>VLOOKUP(B483,'treatment structure'!$A$2:$I$65,2,FALSE)</f>
        <v>3</v>
      </c>
      <c r="H483">
        <v>1503</v>
      </c>
      <c r="I483">
        <v>7503</v>
      </c>
      <c r="J483">
        <v>21.48</v>
      </c>
      <c r="K483">
        <v>-6.78</v>
      </c>
      <c r="L483">
        <v>524</v>
      </c>
      <c r="M483">
        <v>37</v>
      </c>
      <c r="N483">
        <v>3</v>
      </c>
      <c r="O483">
        <v>9</v>
      </c>
      <c r="P483">
        <v>12</v>
      </c>
      <c r="Q483">
        <v>28</v>
      </c>
      <c r="R483">
        <v>13</v>
      </c>
      <c r="S483">
        <v>16</v>
      </c>
      <c r="T483">
        <v>20.3</v>
      </c>
      <c r="U483">
        <v>15.1</v>
      </c>
      <c r="V483">
        <v>14</v>
      </c>
      <c r="W483">
        <v>23.3</v>
      </c>
      <c r="X483">
        <v>17.399999999999999</v>
      </c>
      <c r="Y483">
        <v>16.7</v>
      </c>
      <c r="Z483">
        <v>18.399999999999999</v>
      </c>
      <c r="AA483">
        <v>17.399999999999999</v>
      </c>
      <c r="AB483">
        <f t="shared" si="118"/>
        <v>20.3</v>
      </c>
      <c r="AC483">
        <f t="shared" si="119"/>
        <v>15.100000000000001</v>
      </c>
      <c r="AD483">
        <f t="shared" si="120"/>
        <v>14</v>
      </c>
      <c r="AE483">
        <f t="shared" si="121"/>
        <v>23.3</v>
      </c>
      <c r="AF483">
        <f t="shared" si="122"/>
        <v>17.399999999999999</v>
      </c>
      <c r="AG483">
        <f t="shared" si="123"/>
        <v>16.7</v>
      </c>
      <c r="AH483">
        <f t="shared" si="124"/>
        <v>18.399999999999999</v>
      </c>
      <c r="AI483">
        <f t="shared" si="125"/>
        <v>17.399999999999999</v>
      </c>
      <c r="AJ483">
        <f t="shared" si="126"/>
        <v>285.2</v>
      </c>
    </row>
    <row r="484" spans="1:36">
      <c r="A484" s="1">
        <v>40175</v>
      </c>
      <c r="B484">
        <f t="shared" si="117"/>
        <v>38</v>
      </c>
      <c r="C484" t="str">
        <f>VLOOKUP(B484,'treatment structure'!$A$2:$I$65,9,FALSE)</f>
        <v>nil</v>
      </c>
      <c r="D484" t="str">
        <f>VLOOKUP(B484,'treatment structure'!$A$2:$I$65,7,FALSE)</f>
        <v>Omaka</v>
      </c>
      <c r="E484" t="str">
        <f>VLOOKUP(B484,'treatment structure'!$A$2:$I$65,8,FALSE)</f>
        <v>irr</v>
      </c>
      <c r="F484" t="str">
        <f>VLOOKUP(B484,'treatment structure'!$A$2:$I$65,9,FALSE)</f>
        <v>nil</v>
      </c>
      <c r="G484">
        <f>VLOOKUP(B484,'treatment structure'!$A$2:$I$65,2,FALSE)</f>
        <v>3</v>
      </c>
      <c r="H484">
        <v>1503</v>
      </c>
      <c r="I484">
        <v>7503</v>
      </c>
      <c r="J484">
        <v>21.48</v>
      </c>
      <c r="K484">
        <v>-6.78</v>
      </c>
      <c r="L484">
        <v>523</v>
      </c>
      <c r="M484">
        <v>38</v>
      </c>
      <c r="N484">
        <v>3</v>
      </c>
      <c r="O484">
        <v>9</v>
      </c>
      <c r="P484">
        <v>12</v>
      </c>
      <c r="Q484">
        <v>28</v>
      </c>
      <c r="R484">
        <v>13</v>
      </c>
      <c r="S484">
        <v>22</v>
      </c>
      <c r="T484">
        <v>16.5</v>
      </c>
      <c r="U484">
        <v>17.7</v>
      </c>
      <c r="V484">
        <v>31.9</v>
      </c>
      <c r="W484">
        <v>23.5</v>
      </c>
      <c r="X484">
        <v>26.1</v>
      </c>
      <c r="Y484">
        <v>20.2</v>
      </c>
      <c r="Z484">
        <v>23.1</v>
      </c>
      <c r="AA484">
        <v>20.5</v>
      </c>
      <c r="AB484">
        <f t="shared" si="118"/>
        <v>16.5</v>
      </c>
      <c r="AC484">
        <f t="shared" si="119"/>
        <v>17.7</v>
      </c>
      <c r="AD484">
        <f t="shared" si="120"/>
        <v>31.9</v>
      </c>
      <c r="AE484">
        <f t="shared" si="121"/>
        <v>23.5</v>
      </c>
      <c r="AF484">
        <f t="shared" si="122"/>
        <v>26.1</v>
      </c>
      <c r="AG484">
        <f t="shared" si="123"/>
        <v>20.2</v>
      </c>
      <c r="AH484">
        <f t="shared" si="124"/>
        <v>23.1</v>
      </c>
      <c r="AI484">
        <f t="shared" si="125"/>
        <v>20.5</v>
      </c>
      <c r="AJ484">
        <f t="shared" si="126"/>
        <v>358.99999999999994</v>
      </c>
    </row>
    <row r="485" spans="1:36">
      <c r="A485" s="1">
        <v>40175</v>
      </c>
      <c r="B485">
        <f t="shared" si="117"/>
        <v>39</v>
      </c>
      <c r="C485" t="str">
        <f>VLOOKUP(B485,'treatment structure'!$A$2:$I$65,9,FALSE)</f>
        <v>nil</v>
      </c>
      <c r="D485" t="str">
        <f>VLOOKUP(B485,'treatment structure'!$A$2:$I$65,7,FALSE)</f>
        <v>Sherwood</v>
      </c>
      <c r="E485" t="str">
        <f>VLOOKUP(B485,'treatment structure'!$A$2:$I$65,8,FALSE)</f>
        <v>dry</v>
      </c>
      <c r="F485" t="str">
        <f>VLOOKUP(B485,'treatment structure'!$A$2:$I$65,9,FALSE)</f>
        <v>nil</v>
      </c>
      <c r="G485">
        <f>VLOOKUP(B485,'treatment structure'!$A$2:$I$65,2,FALSE)</f>
        <v>3</v>
      </c>
      <c r="H485">
        <v>1503</v>
      </c>
      <c r="I485">
        <v>7503</v>
      </c>
      <c r="J485">
        <v>21.48</v>
      </c>
      <c r="K485">
        <v>-6.78</v>
      </c>
      <c r="L485">
        <v>522</v>
      </c>
      <c r="M485">
        <v>39</v>
      </c>
      <c r="N485">
        <v>3</v>
      </c>
      <c r="O485">
        <v>9</v>
      </c>
      <c r="P485">
        <v>12</v>
      </c>
      <c r="Q485">
        <v>28</v>
      </c>
      <c r="R485">
        <v>13</v>
      </c>
      <c r="S485">
        <v>20</v>
      </c>
      <c r="T485">
        <v>17</v>
      </c>
      <c r="U485">
        <v>19.5</v>
      </c>
      <c r="V485">
        <v>30.5</v>
      </c>
      <c r="W485">
        <v>13.5</v>
      </c>
      <c r="X485">
        <v>20</v>
      </c>
      <c r="Y485">
        <v>11.4</v>
      </c>
      <c r="Z485">
        <v>12.5</v>
      </c>
      <c r="AA485">
        <v>13.3</v>
      </c>
      <c r="AB485">
        <f t="shared" si="118"/>
        <v>17</v>
      </c>
      <c r="AC485">
        <f t="shared" si="119"/>
        <v>19.5</v>
      </c>
      <c r="AD485">
        <f t="shared" si="120"/>
        <v>30.5</v>
      </c>
      <c r="AE485">
        <f t="shared" si="121"/>
        <v>13.5</v>
      </c>
      <c r="AF485">
        <f t="shared" si="122"/>
        <v>20</v>
      </c>
      <c r="AG485">
        <f t="shared" si="123"/>
        <v>11.4</v>
      </c>
      <c r="AH485">
        <f t="shared" si="124"/>
        <v>12.5</v>
      </c>
      <c r="AI485">
        <f t="shared" si="125"/>
        <v>13.3</v>
      </c>
      <c r="AJ485">
        <f t="shared" si="126"/>
        <v>275.40000000000003</v>
      </c>
    </row>
    <row r="486" spans="1:36">
      <c r="A486" s="1">
        <v>40175</v>
      </c>
      <c r="B486">
        <f t="shared" si="117"/>
        <v>40</v>
      </c>
      <c r="C486" t="str">
        <f>VLOOKUP(B486,'treatment structure'!$A$2:$I$65,9,FALSE)</f>
        <v>150N</v>
      </c>
      <c r="D486" t="str">
        <f>VLOOKUP(B486,'treatment structure'!$A$2:$I$65,7,FALSE)</f>
        <v>Sherwood</v>
      </c>
      <c r="E486" t="str">
        <f>VLOOKUP(B486,'treatment structure'!$A$2:$I$65,8,FALSE)</f>
        <v>dry</v>
      </c>
      <c r="F486" t="str">
        <f>VLOOKUP(B486,'treatment structure'!$A$2:$I$65,9,FALSE)</f>
        <v>150N</v>
      </c>
      <c r="G486">
        <f>VLOOKUP(B486,'treatment structure'!$A$2:$I$65,2,FALSE)</f>
        <v>3</v>
      </c>
      <c r="H486">
        <v>1503</v>
      </c>
      <c r="I486">
        <v>7503</v>
      </c>
      <c r="J486">
        <v>21.48</v>
      </c>
      <c r="K486">
        <v>-6.78</v>
      </c>
      <c r="L486">
        <v>521</v>
      </c>
      <c r="M486">
        <v>40</v>
      </c>
      <c r="N486">
        <v>3</v>
      </c>
      <c r="O486">
        <v>9</v>
      </c>
      <c r="P486">
        <v>12</v>
      </c>
      <c r="Q486">
        <v>28</v>
      </c>
      <c r="R486">
        <v>13</v>
      </c>
      <c r="S486">
        <v>34</v>
      </c>
      <c r="T486">
        <v>17.5</v>
      </c>
      <c r="U486">
        <v>11.3</v>
      </c>
      <c r="V486">
        <v>28.1</v>
      </c>
      <c r="W486">
        <v>18.8</v>
      </c>
      <c r="X486">
        <v>10.5</v>
      </c>
      <c r="Y486">
        <v>12.7</v>
      </c>
      <c r="Z486">
        <v>11.6</v>
      </c>
      <c r="AA486">
        <v>7.7</v>
      </c>
      <c r="AB486">
        <f t="shared" si="118"/>
        <v>17.5</v>
      </c>
      <c r="AC486">
        <f t="shared" si="119"/>
        <v>11.3</v>
      </c>
      <c r="AD486">
        <f t="shared" si="120"/>
        <v>28.1</v>
      </c>
      <c r="AE486">
        <f t="shared" si="121"/>
        <v>18.8</v>
      </c>
      <c r="AF486">
        <f t="shared" si="122"/>
        <v>10.5</v>
      </c>
      <c r="AG486">
        <f t="shared" si="123"/>
        <v>12.7</v>
      </c>
      <c r="AH486">
        <f t="shared" si="124"/>
        <v>11.6</v>
      </c>
      <c r="AI486">
        <f t="shared" si="125"/>
        <v>7.7</v>
      </c>
      <c r="AJ486">
        <f t="shared" si="126"/>
        <v>236.4</v>
      </c>
    </row>
    <row r="487" spans="1:36">
      <c r="A487" s="1">
        <v>40175</v>
      </c>
      <c r="B487">
        <f t="shared" si="117"/>
        <v>41</v>
      </c>
      <c r="C487" t="str">
        <f>VLOOKUP(B487,'treatment structure'!$A$2:$I$65,9,FALSE)</f>
        <v>150N</v>
      </c>
      <c r="D487" t="str">
        <f>VLOOKUP(B487,'treatment structure'!$A$2:$I$65,7,FALSE)</f>
        <v>Sherwood</v>
      </c>
      <c r="E487" t="str">
        <f>VLOOKUP(B487,'treatment structure'!$A$2:$I$65,8,FALSE)</f>
        <v>irr</v>
      </c>
      <c r="F487" t="str">
        <f>VLOOKUP(B487,'treatment structure'!$A$2:$I$65,9,FALSE)</f>
        <v>150N</v>
      </c>
      <c r="G487">
        <f>VLOOKUP(B487,'treatment structure'!$A$2:$I$65,2,FALSE)</f>
        <v>3</v>
      </c>
      <c r="H487">
        <v>1503</v>
      </c>
      <c r="I487">
        <v>7503</v>
      </c>
      <c r="J487">
        <v>21.48</v>
      </c>
      <c r="K487">
        <v>-6.78</v>
      </c>
      <c r="L487">
        <v>520</v>
      </c>
      <c r="M487">
        <v>41</v>
      </c>
      <c r="N487">
        <v>3</v>
      </c>
      <c r="O487">
        <v>9</v>
      </c>
      <c r="P487">
        <v>12</v>
      </c>
      <c r="Q487">
        <v>28</v>
      </c>
      <c r="R487">
        <v>13</v>
      </c>
      <c r="S487">
        <v>31</v>
      </c>
      <c r="T487">
        <v>26.5</v>
      </c>
      <c r="U487">
        <v>20.2</v>
      </c>
      <c r="V487">
        <v>29.7</v>
      </c>
      <c r="W487">
        <v>27.6</v>
      </c>
      <c r="X487">
        <v>27</v>
      </c>
      <c r="Y487">
        <v>21</v>
      </c>
      <c r="Z487">
        <v>22.6</v>
      </c>
      <c r="AA487">
        <v>27</v>
      </c>
      <c r="AB487">
        <f t="shared" si="118"/>
        <v>26.5</v>
      </c>
      <c r="AC487">
        <f t="shared" si="119"/>
        <v>20.2</v>
      </c>
      <c r="AD487">
        <f t="shared" si="120"/>
        <v>29.7</v>
      </c>
      <c r="AE487">
        <f t="shared" si="121"/>
        <v>27.6</v>
      </c>
      <c r="AF487">
        <f t="shared" si="122"/>
        <v>27</v>
      </c>
      <c r="AG487">
        <f t="shared" si="123"/>
        <v>21</v>
      </c>
      <c r="AH487">
        <f t="shared" si="124"/>
        <v>22.6</v>
      </c>
      <c r="AI487">
        <f t="shared" si="125"/>
        <v>27</v>
      </c>
      <c r="AJ487">
        <f t="shared" si="126"/>
        <v>403.2</v>
      </c>
    </row>
    <row r="488" spans="1:36">
      <c r="A488" s="1">
        <v>40175</v>
      </c>
      <c r="B488">
        <f t="shared" si="117"/>
        <v>42</v>
      </c>
      <c r="C488" t="str">
        <f>VLOOKUP(B488,'treatment structure'!$A$2:$I$65,9,FALSE)</f>
        <v>nil</v>
      </c>
      <c r="D488" t="str">
        <f>VLOOKUP(B488,'treatment structure'!$A$2:$I$65,7,FALSE)</f>
        <v>Sherwood</v>
      </c>
      <c r="E488" t="str">
        <f>VLOOKUP(B488,'treatment structure'!$A$2:$I$65,8,FALSE)</f>
        <v>irr</v>
      </c>
      <c r="F488" t="str">
        <f>VLOOKUP(B488,'treatment structure'!$A$2:$I$65,9,FALSE)</f>
        <v>nil</v>
      </c>
      <c r="G488">
        <f>VLOOKUP(B488,'treatment structure'!$A$2:$I$65,2,FALSE)</f>
        <v>3</v>
      </c>
      <c r="H488">
        <v>1503</v>
      </c>
      <c r="I488">
        <v>7503</v>
      </c>
      <c r="J488">
        <v>21.48</v>
      </c>
      <c r="K488">
        <v>-6.78</v>
      </c>
      <c r="L488">
        <v>519</v>
      </c>
      <c r="M488">
        <v>42</v>
      </c>
      <c r="N488">
        <v>3</v>
      </c>
      <c r="O488">
        <v>9</v>
      </c>
      <c r="P488">
        <v>12</v>
      </c>
      <c r="Q488">
        <v>28</v>
      </c>
      <c r="R488">
        <v>13</v>
      </c>
      <c r="S488">
        <v>45</v>
      </c>
      <c r="T488">
        <v>29</v>
      </c>
      <c r="U488">
        <v>24.3</v>
      </c>
      <c r="V488">
        <v>26.7</v>
      </c>
      <c r="W488">
        <v>16.600000000000001</v>
      </c>
      <c r="X488">
        <v>26.1</v>
      </c>
      <c r="Y488">
        <v>16.100000000000001</v>
      </c>
      <c r="Z488">
        <v>19.8</v>
      </c>
      <c r="AA488">
        <v>23</v>
      </c>
      <c r="AB488">
        <f t="shared" si="118"/>
        <v>29</v>
      </c>
      <c r="AC488">
        <f t="shared" si="119"/>
        <v>24.3</v>
      </c>
      <c r="AD488">
        <f t="shared" si="120"/>
        <v>26.7</v>
      </c>
      <c r="AE488">
        <f t="shared" si="121"/>
        <v>16.600000000000001</v>
      </c>
      <c r="AF488">
        <f t="shared" si="122"/>
        <v>26.1</v>
      </c>
      <c r="AG488">
        <f t="shared" si="123"/>
        <v>16.100000000000001</v>
      </c>
      <c r="AH488">
        <f t="shared" si="124"/>
        <v>19.8</v>
      </c>
      <c r="AI488">
        <f t="shared" si="125"/>
        <v>23</v>
      </c>
      <c r="AJ488">
        <f t="shared" si="126"/>
        <v>363.2</v>
      </c>
    </row>
    <row r="489" spans="1:36">
      <c r="A489" s="1">
        <v>40175</v>
      </c>
      <c r="B489">
        <f t="shared" si="117"/>
        <v>43</v>
      </c>
      <c r="C489" t="str">
        <f>VLOOKUP(B489,'treatment structure'!$A$2:$I$65,9,FALSE)</f>
        <v>150N</v>
      </c>
      <c r="D489" t="str">
        <f>VLOOKUP(B489,'treatment structure'!$A$2:$I$65,7,FALSE)</f>
        <v>Dash</v>
      </c>
      <c r="E489" t="str">
        <f>VLOOKUP(B489,'treatment structure'!$A$2:$I$65,8,FALSE)</f>
        <v>irr</v>
      </c>
      <c r="F489" t="str">
        <f>VLOOKUP(B489,'treatment structure'!$A$2:$I$65,9,FALSE)</f>
        <v>150N</v>
      </c>
      <c r="G489">
        <f>VLOOKUP(B489,'treatment structure'!$A$2:$I$65,2,FALSE)</f>
        <v>3</v>
      </c>
      <c r="H489">
        <v>1503</v>
      </c>
      <c r="I489">
        <v>7503</v>
      </c>
      <c r="J489">
        <v>21.48</v>
      </c>
      <c r="K489">
        <v>-6.78</v>
      </c>
      <c r="L489">
        <v>518</v>
      </c>
      <c r="M489">
        <v>43</v>
      </c>
      <c r="N489">
        <v>3</v>
      </c>
      <c r="O489">
        <v>9</v>
      </c>
      <c r="P489">
        <v>12</v>
      </c>
      <c r="Q489">
        <v>28</v>
      </c>
      <c r="R489">
        <v>13</v>
      </c>
      <c r="S489">
        <v>51</v>
      </c>
      <c r="T489">
        <v>13.1</v>
      </c>
      <c r="U489">
        <v>15.1</v>
      </c>
      <c r="V489">
        <v>11.9</v>
      </c>
      <c r="W489">
        <v>26.1</v>
      </c>
      <c r="X489">
        <v>22.7</v>
      </c>
      <c r="Y489">
        <v>20.3</v>
      </c>
      <c r="Z489">
        <v>20.3</v>
      </c>
      <c r="AA489" s="19">
        <v>20.8</v>
      </c>
      <c r="AB489">
        <f t="shared" si="118"/>
        <v>13.1</v>
      </c>
      <c r="AC489">
        <f t="shared" si="119"/>
        <v>15.100000000000001</v>
      </c>
      <c r="AD489">
        <f t="shared" si="120"/>
        <v>11.9</v>
      </c>
      <c r="AE489">
        <f t="shared" si="121"/>
        <v>26.1</v>
      </c>
      <c r="AF489">
        <f t="shared" si="122"/>
        <v>22.7</v>
      </c>
      <c r="AG489">
        <f t="shared" si="123"/>
        <v>20.3</v>
      </c>
      <c r="AH489">
        <f t="shared" si="124"/>
        <v>20.3</v>
      </c>
      <c r="AI489">
        <f t="shared" si="125"/>
        <v>20.8</v>
      </c>
      <c r="AJ489">
        <f t="shared" si="126"/>
        <v>300.60000000000002</v>
      </c>
    </row>
    <row r="490" spans="1:36">
      <c r="A490" s="1">
        <v>40175</v>
      </c>
      <c r="B490">
        <f t="shared" si="117"/>
        <v>44</v>
      </c>
      <c r="C490" t="str">
        <f>VLOOKUP(B490,'treatment structure'!$A$2:$I$65,9,FALSE)</f>
        <v>nil</v>
      </c>
      <c r="D490" t="str">
        <f>VLOOKUP(B490,'treatment structure'!$A$2:$I$65,7,FALSE)</f>
        <v>Dash</v>
      </c>
      <c r="E490" t="str">
        <f>VLOOKUP(B490,'treatment structure'!$A$2:$I$65,8,FALSE)</f>
        <v>irr</v>
      </c>
      <c r="F490" t="str">
        <f>VLOOKUP(B490,'treatment structure'!$A$2:$I$65,9,FALSE)</f>
        <v>nil</v>
      </c>
      <c r="G490">
        <f>VLOOKUP(B490,'treatment structure'!$A$2:$I$65,2,FALSE)</f>
        <v>3</v>
      </c>
      <c r="H490">
        <v>1503</v>
      </c>
      <c r="I490">
        <v>7503</v>
      </c>
      <c r="J490">
        <v>21.48</v>
      </c>
      <c r="K490">
        <v>-6.78</v>
      </c>
      <c r="L490">
        <v>517</v>
      </c>
      <c r="M490">
        <v>44</v>
      </c>
      <c r="N490">
        <v>3</v>
      </c>
      <c r="O490">
        <v>9</v>
      </c>
      <c r="P490">
        <v>12</v>
      </c>
      <c r="Q490">
        <v>28</v>
      </c>
      <c r="R490">
        <v>13</v>
      </c>
      <c r="S490">
        <v>57</v>
      </c>
      <c r="T490">
        <v>15.1</v>
      </c>
      <c r="U490">
        <v>23.2</v>
      </c>
      <c r="V490">
        <v>15.5</v>
      </c>
      <c r="W490">
        <v>22.3</v>
      </c>
      <c r="X490">
        <v>26.9</v>
      </c>
      <c r="Y490">
        <v>19.8</v>
      </c>
      <c r="Z490">
        <v>22.1</v>
      </c>
      <c r="AA490">
        <v>22.6</v>
      </c>
      <c r="AB490">
        <f t="shared" si="118"/>
        <v>15.100000000000001</v>
      </c>
      <c r="AC490">
        <f t="shared" si="119"/>
        <v>23.2</v>
      </c>
      <c r="AD490">
        <f t="shared" si="120"/>
        <v>15.5</v>
      </c>
      <c r="AE490">
        <f t="shared" si="121"/>
        <v>22.3</v>
      </c>
      <c r="AF490">
        <f t="shared" si="122"/>
        <v>26.9</v>
      </c>
      <c r="AG490">
        <f t="shared" si="123"/>
        <v>19.8</v>
      </c>
      <c r="AH490">
        <f t="shared" si="124"/>
        <v>22.1</v>
      </c>
      <c r="AI490">
        <f t="shared" si="125"/>
        <v>22.6</v>
      </c>
      <c r="AJ490">
        <f t="shared" si="126"/>
        <v>335</v>
      </c>
    </row>
    <row r="491" spans="1:36">
      <c r="A491" s="1">
        <v>40175</v>
      </c>
      <c r="B491">
        <f t="shared" si="117"/>
        <v>45</v>
      </c>
      <c r="C491" t="str">
        <f>VLOOKUP(B491,'treatment structure'!$A$2:$I$65,9,FALSE)</f>
        <v>150N</v>
      </c>
      <c r="D491" t="str">
        <f>VLOOKUP(B491,'treatment structure'!$A$2:$I$65,7,FALSE)</f>
        <v>CR125</v>
      </c>
      <c r="E491" t="str">
        <f>VLOOKUP(B491,'treatment structure'!$A$2:$I$65,8,FALSE)</f>
        <v>dry</v>
      </c>
      <c r="F491" t="str">
        <f>VLOOKUP(B491,'treatment structure'!$A$2:$I$65,9,FALSE)</f>
        <v>150N</v>
      </c>
      <c r="G491">
        <f>VLOOKUP(B491,'treatment structure'!$A$2:$I$65,2,FALSE)</f>
        <v>3</v>
      </c>
      <c r="H491">
        <v>1503</v>
      </c>
      <c r="I491">
        <v>7503</v>
      </c>
      <c r="J491">
        <v>21.48</v>
      </c>
      <c r="K491">
        <v>-6.78</v>
      </c>
      <c r="L491">
        <v>516</v>
      </c>
      <c r="M491">
        <v>45</v>
      </c>
      <c r="N491">
        <v>3</v>
      </c>
      <c r="O491">
        <v>9</v>
      </c>
      <c r="P491">
        <v>12</v>
      </c>
      <c r="Q491">
        <v>28</v>
      </c>
      <c r="R491">
        <v>14</v>
      </c>
      <c r="S491">
        <v>4</v>
      </c>
      <c r="T491">
        <v>17.2</v>
      </c>
      <c r="U491">
        <v>25.5</v>
      </c>
      <c r="V491">
        <v>26.9</v>
      </c>
      <c r="W491">
        <v>20.7</v>
      </c>
      <c r="X491">
        <v>22.4</v>
      </c>
      <c r="Y491">
        <v>8.9</v>
      </c>
      <c r="Z491">
        <v>11.3</v>
      </c>
      <c r="AA491">
        <v>7.8</v>
      </c>
      <c r="AB491">
        <f t="shared" si="118"/>
        <v>17.2</v>
      </c>
      <c r="AC491">
        <f t="shared" si="119"/>
        <v>25.5</v>
      </c>
      <c r="AD491">
        <f t="shared" si="120"/>
        <v>26.9</v>
      </c>
      <c r="AE491">
        <f t="shared" si="121"/>
        <v>20.7</v>
      </c>
      <c r="AF491">
        <f t="shared" si="122"/>
        <v>22.4</v>
      </c>
      <c r="AG491">
        <f t="shared" si="123"/>
        <v>8.9</v>
      </c>
      <c r="AH491">
        <f t="shared" si="124"/>
        <v>11.3</v>
      </c>
      <c r="AI491">
        <f t="shared" si="125"/>
        <v>7.8</v>
      </c>
      <c r="AJ491">
        <f t="shared" si="126"/>
        <v>281.40000000000003</v>
      </c>
    </row>
    <row r="492" spans="1:36">
      <c r="A492" s="1">
        <v>40175</v>
      </c>
      <c r="B492">
        <f t="shared" si="117"/>
        <v>46</v>
      </c>
      <c r="C492" t="str">
        <f>VLOOKUP(B492,'treatment structure'!$A$2:$I$65,9,FALSE)</f>
        <v>nil</v>
      </c>
      <c r="D492" t="str">
        <f>VLOOKUP(B492,'treatment structure'!$A$2:$I$65,7,FALSE)</f>
        <v>CR125</v>
      </c>
      <c r="E492" t="str">
        <f>VLOOKUP(B492,'treatment structure'!$A$2:$I$65,8,FALSE)</f>
        <v>dry</v>
      </c>
      <c r="F492" t="str">
        <f>VLOOKUP(B492,'treatment structure'!$A$2:$I$65,9,FALSE)</f>
        <v>nil</v>
      </c>
      <c r="G492">
        <f>VLOOKUP(B492,'treatment structure'!$A$2:$I$65,2,FALSE)</f>
        <v>3</v>
      </c>
      <c r="H492">
        <v>1503</v>
      </c>
      <c r="I492">
        <v>7503</v>
      </c>
      <c r="J492">
        <v>21.48</v>
      </c>
      <c r="K492">
        <v>-6.78</v>
      </c>
      <c r="L492">
        <v>515</v>
      </c>
      <c r="M492">
        <v>46</v>
      </c>
      <c r="N492">
        <v>3</v>
      </c>
      <c r="O492">
        <v>9</v>
      </c>
      <c r="P492">
        <v>12</v>
      </c>
      <c r="Q492">
        <v>28</v>
      </c>
      <c r="R492">
        <v>14</v>
      </c>
      <c r="S492">
        <v>10</v>
      </c>
      <c r="T492">
        <v>36.200000000000003</v>
      </c>
      <c r="U492">
        <v>25.2</v>
      </c>
      <c r="V492">
        <v>26.7</v>
      </c>
      <c r="W492">
        <v>27.9</v>
      </c>
      <c r="X492">
        <v>12.7</v>
      </c>
      <c r="Y492">
        <v>9.6999999999999993</v>
      </c>
      <c r="Z492">
        <v>13.8</v>
      </c>
      <c r="AA492">
        <v>10.3</v>
      </c>
      <c r="AB492">
        <f t="shared" si="118"/>
        <v>36.200000000000003</v>
      </c>
      <c r="AC492">
        <f t="shared" si="119"/>
        <v>25.2</v>
      </c>
      <c r="AD492">
        <f t="shared" si="120"/>
        <v>26.7</v>
      </c>
      <c r="AE492">
        <f t="shared" si="121"/>
        <v>27.9</v>
      </c>
      <c r="AF492">
        <f t="shared" si="122"/>
        <v>12.7</v>
      </c>
      <c r="AG492">
        <f t="shared" si="123"/>
        <v>9.6999999999999993</v>
      </c>
      <c r="AH492">
        <f t="shared" si="124"/>
        <v>13.8</v>
      </c>
      <c r="AI492">
        <f t="shared" si="125"/>
        <v>10.3</v>
      </c>
      <c r="AJ492">
        <f t="shared" si="126"/>
        <v>325</v>
      </c>
    </row>
    <row r="493" spans="1:36">
      <c r="A493" s="1">
        <v>40175</v>
      </c>
      <c r="B493">
        <f t="shared" si="117"/>
        <v>47</v>
      </c>
      <c r="C493" t="str">
        <f>VLOOKUP(B493,'treatment structure'!$A$2:$I$65,9,FALSE)</f>
        <v>150N</v>
      </c>
      <c r="D493" t="str">
        <f>VLOOKUP(B493,'treatment structure'!$A$2:$I$65,7,FALSE)</f>
        <v>Dash</v>
      </c>
      <c r="E493" t="str">
        <f>VLOOKUP(B493,'treatment structure'!$A$2:$I$65,8,FALSE)</f>
        <v>dry</v>
      </c>
      <c r="F493" t="str">
        <f>VLOOKUP(B493,'treatment structure'!$A$2:$I$65,9,FALSE)</f>
        <v>150N</v>
      </c>
      <c r="G493">
        <f>VLOOKUP(B493,'treatment structure'!$A$2:$I$65,2,FALSE)</f>
        <v>3</v>
      </c>
      <c r="H493">
        <v>1503</v>
      </c>
      <c r="I493">
        <v>7503</v>
      </c>
      <c r="J493">
        <v>21.48</v>
      </c>
      <c r="K493">
        <v>-6.78</v>
      </c>
      <c r="L493">
        <v>514</v>
      </c>
      <c r="M493">
        <v>47</v>
      </c>
      <c r="N493">
        <v>3</v>
      </c>
      <c r="O493">
        <v>9</v>
      </c>
      <c r="P493">
        <v>12</v>
      </c>
      <c r="Q493">
        <v>28</v>
      </c>
      <c r="R493">
        <v>14</v>
      </c>
      <c r="S493">
        <v>15</v>
      </c>
      <c r="T493">
        <v>12.9</v>
      </c>
      <c r="U493">
        <v>23.5</v>
      </c>
      <c r="V493">
        <v>26.8</v>
      </c>
      <c r="W493">
        <v>24.5</v>
      </c>
      <c r="X493">
        <v>17.3</v>
      </c>
      <c r="Y493">
        <v>9.6999999999999993</v>
      </c>
      <c r="Z493">
        <v>11.3</v>
      </c>
      <c r="AA493">
        <v>9.1</v>
      </c>
      <c r="AB493">
        <f t="shared" si="118"/>
        <v>12.9</v>
      </c>
      <c r="AC493">
        <f t="shared" si="119"/>
        <v>23.5</v>
      </c>
      <c r="AD493">
        <f t="shared" si="120"/>
        <v>26.8</v>
      </c>
      <c r="AE493">
        <f t="shared" si="121"/>
        <v>24.5</v>
      </c>
      <c r="AF493">
        <f t="shared" si="122"/>
        <v>17.3</v>
      </c>
      <c r="AG493">
        <f t="shared" si="123"/>
        <v>9.6999999999999993</v>
      </c>
      <c r="AH493">
        <f t="shared" si="124"/>
        <v>11.3</v>
      </c>
      <c r="AI493">
        <f t="shared" si="125"/>
        <v>9.1</v>
      </c>
      <c r="AJ493">
        <f t="shared" si="126"/>
        <v>270.2</v>
      </c>
    </row>
    <row r="494" spans="1:36">
      <c r="A494" s="1">
        <v>40175</v>
      </c>
      <c r="B494">
        <f t="shared" si="117"/>
        <v>48</v>
      </c>
      <c r="C494" t="str">
        <f>VLOOKUP(B494,'treatment structure'!$A$2:$I$65,9,FALSE)</f>
        <v>nil</v>
      </c>
      <c r="D494" t="str">
        <f>VLOOKUP(B494,'treatment structure'!$A$2:$I$65,7,FALSE)</f>
        <v>Dash</v>
      </c>
      <c r="E494" t="str">
        <f>VLOOKUP(B494,'treatment structure'!$A$2:$I$65,8,FALSE)</f>
        <v>dry</v>
      </c>
      <c r="F494" t="str">
        <f>VLOOKUP(B494,'treatment structure'!$A$2:$I$65,9,FALSE)</f>
        <v>nil</v>
      </c>
      <c r="G494">
        <f>VLOOKUP(B494,'treatment structure'!$A$2:$I$65,2,FALSE)</f>
        <v>3</v>
      </c>
      <c r="H494">
        <v>1503</v>
      </c>
      <c r="I494">
        <v>7503</v>
      </c>
      <c r="J494">
        <v>21.48</v>
      </c>
      <c r="K494">
        <v>-6.78</v>
      </c>
      <c r="L494">
        <v>513</v>
      </c>
      <c r="M494">
        <v>48</v>
      </c>
      <c r="N494">
        <v>3</v>
      </c>
      <c r="O494">
        <v>9</v>
      </c>
      <c r="P494">
        <v>12</v>
      </c>
      <c r="Q494">
        <v>28</v>
      </c>
      <c r="R494">
        <v>14</v>
      </c>
      <c r="S494">
        <v>21</v>
      </c>
      <c r="T494">
        <v>22.9</v>
      </c>
      <c r="U494">
        <v>22.8</v>
      </c>
      <c r="V494">
        <v>30.2</v>
      </c>
      <c r="W494">
        <v>29.6</v>
      </c>
      <c r="X494">
        <v>8.6999999999999993</v>
      </c>
      <c r="Y494">
        <v>6.9</v>
      </c>
      <c r="Z494">
        <v>11.6</v>
      </c>
      <c r="AA494">
        <v>10.199999999999999</v>
      </c>
      <c r="AB494">
        <f t="shared" si="118"/>
        <v>22.9</v>
      </c>
      <c r="AC494">
        <f t="shared" si="119"/>
        <v>22.8</v>
      </c>
      <c r="AD494">
        <f t="shared" si="120"/>
        <v>30.2</v>
      </c>
      <c r="AE494">
        <f t="shared" si="121"/>
        <v>29.6</v>
      </c>
      <c r="AF494">
        <f t="shared" si="122"/>
        <v>8.6999999999999993</v>
      </c>
      <c r="AG494">
        <f t="shared" si="123"/>
        <v>6.9</v>
      </c>
      <c r="AH494">
        <f t="shared" si="124"/>
        <v>11.6</v>
      </c>
      <c r="AI494">
        <f t="shared" si="125"/>
        <v>10.199999999999999</v>
      </c>
      <c r="AJ494">
        <f t="shared" si="126"/>
        <v>285.8</v>
      </c>
    </row>
    <row r="495" spans="1:36">
      <c r="A495" s="1">
        <v>40175</v>
      </c>
      <c r="B495">
        <f t="shared" si="117"/>
        <v>49</v>
      </c>
      <c r="C495" t="str">
        <f>VLOOKUP(B495,'treatment structure'!$A$2:$I$65,9,FALSE)</f>
        <v>150N</v>
      </c>
      <c r="D495" t="str">
        <f>VLOOKUP(B495,'treatment structure'!$A$2:$I$65,7,FALSE)</f>
        <v>Sherwood</v>
      </c>
      <c r="E495" t="str">
        <f>VLOOKUP(B495,'treatment structure'!$A$2:$I$65,8,FALSE)</f>
        <v>dry</v>
      </c>
      <c r="F495" t="str">
        <f>VLOOKUP(B495,'treatment structure'!$A$2:$I$65,9,FALSE)</f>
        <v>150N</v>
      </c>
      <c r="G495">
        <f>VLOOKUP(B495,'treatment structure'!$A$2:$I$65,2,FALSE)</f>
        <v>4</v>
      </c>
      <c r="H495">
        <v>1503</v>
      </c>
      <c r="I495">
        <v>7503</v>
      </c>
      <c r="J495">
        <v>21.48</v>
      </c>
      <c r="K495">
        <v>-6.78</v>
      </c>
      <c r="L495">
        <v>512</v>
      </c>
      <c r="M495">
        <v>49</v>
      </c>
      <c r="N495">
        <v>3</v>
      </c>
      <c r="O495">
        <v>9</v>
      </c>
      <c r="P495">
        <v>12</v>
      </c>
      <c r="Q495">
        <v>28</v>
      </c>
      <c r="R495">
        <v>14</v>
      </c>
      <c r="S495">
        <v>27</v>
      </c>
      <c r="T495">
        <v>21.8</v>
      </c>
      <c r="U495">
        <v>22.1</v>
      </c>
      <c r="V495">
        <v>32.4</v>
      </c>
      <c r="W495">
        <v>32.200000000000003</v>
      </c>
      <c r="X495">
        <v>18.399999999999999</v>
      </c>
      <c r="Y495">
        <v>5.7</v>
      </c>
      <c r="Z495">
        <v>8.6999999999999993</v>
      </c>
      <c r="AA495">
        <v>8.1</v>
      </c>
      <c r="AB495">
        <f t="shared" si="118"/>
        <v>21.8</v>
      </c>
      <c r="AC495">
        <f t="shared" si="119"/>
        <v>22.1</v>
      </c>
      <c r="AD495">
        <f t="shared" si="120"/>
        <v>32.4</v>
      </c>
      <c r="AE495">
        <f t="shared" si="121"/>
        <v>32.200000000000003</v>
      </c>
      <c r="AF495">
        <f t="shared" si="122"/>
        <v>18.399999999999999</v>
      </c>
      <c r="AG495">
        <f t="shared" si="123"/>
        <v>5.7</v>
      </c>
      <c r="AH495">
        <f t="shared" si="124"/>
        <v>8.6999999999999993</v>
      </c>
      <c r="AI495">
        <f t="shared" si="125"/>
        <v>8.1</v>
      </c>
      <c r="AJ495">
        <f t="shared" si="126"/>
        <v>298.79999999999995</v>
      </c>
    </row>
    <row r="496" spans="1:36">
      <c r="A496" s="1">
        <v>40175</v>
      </c>
      <c r="B496">
        <f t="shared" si="117"/>
        <v>50</v>
      </c>
      <c r="C496" t="str">
        <f>VLOOKUP(B496,'treatment structure'!$A$2:$I$65,9,FALSE)</f>
        <v>nil</v>
      </c>
      <c r="D496" t="str">
        <f>VLOOKUP(B496,'treatment structure'!$A$2:$I$65,7,FALSE)</f>
        <v>Sherwood</v>
      </c>
      <c r="E496" t="str">
        <f>VLOOKUP(B496,'treatment structure'!$A$2:$I$65,8,FALSE)</f>
        <v>dry</v>
      </c>
      <c r="F496" t="str">
        <f>VLOOKUP(B496,'treatment structure'!$A$2:$I$65,9,FALSE)</f>
        <v>nil</v>
      </c>
      <c r="G496">
        <f>VLOOKUP(B496,'treatment structure'!$A$2:$I$65,2,FALSE)</f>
        <v>4</v>
      </c>
      <c r="H496">
        <v>1503</v>
      </c>
      <c r="I496">
        <v>7503</v>
      </c>
      <c r="J496">
        <v>21.48</v>
      </c>
      <c r="K496">
        <v>-6.78</v>
      </c>
      <c r="L496">
        <v>511</v>
      </c>
      <c r="M496">
        <v>50</v>
      </c>
      <c r="N496">
        <v>3</v>
      </c>
      <c r="O496">
        <v>9</v>
      </c>
      <c r="P496">
        <v>12</v>
      </c>
      <c r="Q496">
        <v>28</v>
      </c>
      <c r="R496">
        <v>14</v>
      </c>
      <c r="S496">
        <v>32</v>
      </c>
      <c r="T496">
        <v>33</v>
      </c>
      <c r="U496">
        <v>22.6</v>
      </c>
      <c r="V496">
        <v>23.4</v>
      </c>
      <c r="W496">
        <v>25.3</v>
      </c>
      <c r="X496">
        <v>12.1</v>
      </c>
      <c r="Y496">
        <v>14.6</v>
      </c>
      <c r="Z496">
        <v>12.6</v>
      </c>
      <c r="AA496">
        <v>8.8000000000000007</v>
      </c>
      <c r="AB496">
        <f t="shared" si="118"/>
        <v>33</v>
      </c>
      <c r="AC496">
        <f t="shared" si="119"/>
        <v>22.6</v>
      </c>
      <c r="AD496">
        <f t="shared" si="120"/>
        <v>23.4</v>
      </c>
      <c r="AE496">
        <f t="shared" si="121"/>
        <v>25.3</v>
      </c>
      <c r="AF496">
        <f t="shared" si="122"/>
        <v>12.1</v>
      </c>
      <c r="AG496">
        <f t="shared" si="123"/>
        <v>14.6</v>
      </c>
      <c r="AH496">
        <f t="shared" si="124"/>
        <v>12.6</v>
      </c>
      <c r="AI496">
        <f t="shared" si="125"/>
        <v>8.8000000000000007</v>
      </c>
      <c r="AJ496">
        <f t="shared" si="126"/>
        <v>304.8</v>
      </c>
    </row>
    <row r="497" spans="1:36">
      <c r="A497" s="1">
        <v>40175</v>
      </c>
      <c r="B497">
        <f t="shared" si="117"/>
        <v>51</v>
      </c>
      <c r="C497" t="str">
        <f>VLOOKUP(B497,'treatment structure'!$A$2:$I$65,9,FALSE)</f>
        <v>150N</v>
      </c>
      <c r="D497" t="str">
        <f>VLOOKUP(B497,'treatment structure'!$A$2:$I$65,7,FALSE)</f>
        <v>Dash</v>
      </c>
      <c r="E497" t="str">
        <f>VLOOKUP(B497,'treatment structure'!$A$2:$I$65,8,FALSE)</f>
        <v>irr</v>
      </c>
      <c r="F497" t="str">
        <f>VLOOKUP(B497,'treatment structure'!$A$2:$I$65,9,FALSE)</f>
        <v>150N</v>
      </c>
      <c r="G497">
        <f>VLOOKUP(B497,'treatment structure'!$A$2:$I$65,2,FALSE)</f>
        <v>4</v>
      </c>
      <c r="H497">
        <v>1503</v>
      </c>
      <c r="I497">
        <v>7503</v>
      </c>
      <c r="J497">
        <v>21.48</v>
      </c>
      <c r="K497">
        <v>-6.78</v>
      </c>
      <c r="L497">
        <v>510</v>
      </c>
      <c r="M497">
        <v>51</v>
      </c>
      <c r="N497">
        <v>3</v>
      </c>
      <c r="O497">
        <v>9</v>
      </c>
      <c r="P497">
        <v>12</v>
      </c>
      <c r="Q497">
        <v>28</v>
      </c>
      <c r="R497">
        <v>14</v>
      </c>
      <c r="S497">
        <v>30</v>
      </c>
      <c r="T497">
        <v>28.9</v>
      </c>
      <c r="U497">
        <v>25.5</v>
      </c>
      <c r="V497">
        <v>20.5</v>
      </c>
      <c r="W497">
        <v>23.2</v>
      </c>
      <c r="X497">
        <v>14.5</v>
      </c>
      <c r="Y497">
        <v>17.600000000000001</v>
      </c>
      <c r="Z497">
        <v>22.6</v>
      </c>
      <c r="AA497">
        <v>17.399999999999999</v>
      </c>
      <c r="AB497">
        <f t="shared" si="118"/>
        <v>28.9</v>
      </c>
      <c r="AC497">
        <f t="shared" si="119"/>
        <v>25.5</v>
      </c>
      <c r="AD497">
        <f t="shared" si="120"/>
        <v>20.5</v>
      </c>
      <c r="AE497">
        <f t="shared" si="121"/>
        <v>23.2</v>
      </c>
      <c r="AF497">
        <f t="shared" si="122"/>
        <v>14.5</v>
      </c>
      <c r="AG497">
        <f t="shared" si="123"/>
        <v>17.600000000000001</v>
      </c>
      <c r="AH497">
        <f t="shared" si="124"/>
        <v>22.6</v>
      </c>
      <c r="AI497">
        <f t="shared" si="125"/>
        <v>17.399999999999999</v>
      </c>
      <c r="AJ497">
        <f t="shared" si="126"/>
        <v>340.40000000000003</v>
      </c>
    </row>
    <row r="498" spans="1:36">
      <c r="A498" s="1">
        <v>40175</v>
      </c>
      <c r="B498">
        <f t="shared" si="117"/>
        <v>52</v>
      </c>
      <c r="C498" t="str">
        <f>VLOOKUP(B498,'treatment structure'!$A$2:$I$65,9,FALSE)</f>
        <v>nil</v>
      </c>
      <c r="D498" t="str">
        <f>VLOOKUP(B498,'treatment structure'!$A$2:$I$65,7,FALSE)</f>
        <v>Dash</v>
      </c>
      <c r="E498" t="str">
        <f>VLOOKUP(B498,'treatment structure'!$A$2:$I$65,8,FALSE)</f>
        <v>irr</v>
      </c>
      <c r="F498" t="str">
        <f>VLOOKUP(B498,'treatment structure'!$A$2:$I$65,9,FALSE)</f>
        <v>nil</v>
      </c>
      <c r="G498">
        <f>VLOOKUP(B498,'treatment structure'!$A$2:$I$65,2,FALSE)</f>
        <v>4</v>
      </c>
      <c r="H498">
        <v>1503</v>
      </c>
      <c r="I498">
        <v>7503</v>
      </c>
      <c r="J498">
        <v>21.48</v>
      </c>
      <c r="K498">
        <v>-6.78</v>
      </c>
      <c r="L498">
        <v>509</v>
      </c>
      <c r="M498">
        <v>52</v>
      </c>
      <c r="N498">
        <v>3</v>
      </c>
      <c r="O498">
        <v>9</v>
      </c>
      <c r="P498">
        <v>12</v>
      </c>
      <c r="Q498">
        <v>28</v>
      </c>
      <c r="R498">
        <v>14</v>
      </c>
      <c r="S498">
        <v>44</v>
      </c>
      <c r="T498">
        <v>17.899999999999999</v>
      </c>
      <c r="U498">
        <v>26.1</v>
      </c>
      <c r="V498">
        <v>27.4</v>
      </c>
      <c r="W498">
        <v>29.9</v>
      </c>
      <c r="X498">
        <v>17.399999999999999</v>
      </c>
      <c r="Y498">
        <v>13.3</v>
      </c>
      <c r="Z498">
        <v>19.600000000000001</v>
      </c>
      <c r="AA498">
        <v>21.1</v>
      </c>
      <c r="AB498">
        <f t="shared" si="118"/>
        <v>17.899999999999999</v>
      </c>
      <c r="AC498">
        <f t="shared" si="119"/>
        <v>26.1</v>
      </c>
      <c r="AD498">
        <f t="shared" si="120"/>
        <v>27.4</v>
      </c>
      <c r="AE498">
        <f t="shared" si="121"/>
        <v>29.9</v>
      </c>
      <c r="AF498">
        <f t="shared" si="122"/>
        <v>17.399999999999999</v>
      </c>
      <c r="AG498">
        <f t="shared" si="123"/>
        <v>13.3</v>
      </c>
      <c r="AH498">
        <f t="shared" si="124"/>
        <v>19.600000000000001</v>
      </c>
      <c r="AI498">
        <f t="shared" si="125"/>
        <v>21.1</v>
      </c>
      <c r="AJ498">
        <f t="shared" si="126"/>
        <v>345.40000000000003</v>
      </c>
    </row>
    <row r="499" spans="1:36">
      <c r="A499" s="1">
        <v>40175</v>
      </c>
      <c r="B499">
        <f t="shared" si="117"/>
        <v>53</v>
      </c>
      <c r="C499" t="str">
        <f>VLOOKUP(B499,'treatment structure'!$A$2:$I$65,9,FALSE)</f>
        <v>150N</v>
      </c>
      <c r="D499" t="str">
        <f>VLOOKUP(B499,'treatment structure'!$A$2:$I$65,7,FALSE)</f>
        <v>Sherwood</v>
      </c>
      <c r="E499" t="str">
        <f>VLOOKUP(B499,'treatment structure'!$A$2:$I$65,8,FALSE)</f>
        <v>irr</v>
      </c>
      <c r="F499" t="str">
        <f>VLOOKUP(B499,'treatment structure'!$A$2:$I$65,9,FALSE)</f>
        <v>150N</v>
      </c>
      <c r="G499">
        <f>VLOOKUP(B499,'treatment structure'!$A$2:$I$65,2,FALSE)</f>
        <v>4</v>
      </c>
      <c r="H499">
        <v>1503</v>
      </c>
      <c r="I499">
        <v>7503</v>
      </c>
      <c r="J499">
        <v>21.48</v>
      </c>
      <c r="K499">
        <v>-6.78</v>
      </c>
      <c r="L499">
        <v>508</v>
      </c>
      <c r="M499">
        <v>53</v>
      </c>
      <c r="N499">
        <v>3</v>
      </c>
      <c r="O499">
        <v>9</v>
      </c>
      <c r="P499">
        <v>12</v>
      </c>
      <c r="Q499">
        <v>28</v>
      </c>
      <c r="R499">
        <v>14</v>
      </c>
      <c r="S499">
        <v>50</v>
      </c>
      <c r="T499">
        <v>19.3</v>
      </c>
      <c r="U499">
        <v>21.8</v>
      </c>
      <c r="V499">
        <v>29.3</v>
      </c>
      <c r="W499">
        <v>21.7</v>
      </c>
      <c r="X499">
        <v>24.3</v>
      </c>
      <c r="Y499">
        <v>16.5</v>
      </c>
      <c r="Z499">
        <v>20</v>
      </c>
      <c r="AA499">
        <v>20</v>
      </c>
      <c r="AB499">
        <f t="shared" si="118"/>
        <v>19.3</v>
      </c>
      <c r="AC499">
        <f t="shared" si="119"/>
        <v>21.8</v>
      </c>
      <c r="AD499">
        <f t="shared" si="120"/>
        <v>29.3</v>
      </c>
      <c r="AE499">
        <f t="shared" si="121"/>
        <v>21.7</v>
      </c>
      <c r="AF499">
        <f t="shared" si="122"/>
        <v>24.3</v>
      </c>
      <c r="AG499">
        <f t="shared" si="123"/>
        <v>16.5</v>
      </c>
      <c r="AH499">
        <f t="shared" si="124"/>
        <v>20</v>
      </c>
      <c r="AI499">
        <f t="shared" si="125"/>
        <v>20</v>
      </c>
      <c r="AJ499">
        <f t="shared" si="126"/>
        <v>345.8</v>
      </c>
    </row>
    <row r="500" spans="1:36">
      <c r="A500" s="1">
        <v>40175</v>
      </c>
      <c r="B500">
        <f t="shared" si="117"/>
        <v>54</v>
      </c>
      <c r="C500" t="str">
        <f>VLOOKUP(B500,'treatment structure'!$A$2:$I$65,9,FALSE)</f>
        <v>nil</v>
      </c>
      <c r="D500" t="str">
        <f>VLOOKUP(B500,'treatment structure'!$A$2:$I$65,7,FALSE)</f>
        <v>Sherwood</v>
      </c>
      <c r="E500" t="str">
        <f>VLOOKUP(B500,'treatment structure'!$A$2:$I$65,8,FALSE)</f>
        <v>irr</v>
      </c>
      <c r="F500" t="str">
        <f>VLOOKUP(B500,'treatment structure'!$A$2:$I$65,9,FALSE)</f>
        <v>nil</v>
      </c>
      <c r="G500">
        <f>VLOOKUP(B500,'treatment structure'!$A$2:$I$65,2,FALSE)</f>
        <v>4</v>
      </c>
      <c r="H500">
        <v>1503</v>
      </c>
      <c r="I500">
        <v>7503</v>
      </c>
      <c r="J500">
        <v>21.48</v>
      </c>
      <c r="K500">
        <v>-6.78</v>
      </c>
      <c r="L500">
        <v>507</v>
      </c>
      <c r="M500">
        <v>54</v>
      </c>
      <c r="N500">
        <v>3</v>
      </c>
      <c r="O500">
        <v>9</v>
      </c>
      <c r="P500">
        <v>12</v>
      </c>
      <c r="Q500">
        <v>28</v>
      </c>
      <c r="R500">
        <v>14</v>
      </c>
      <c r="S500">
        <v>56</v>
      </c>
      <c r="T500">
        <v>18.399999999999999</v>
      </c>
      <c r="U500">
        <v>16.2</v>
      </c>
      <c r="V500">
        <v>23</v>
      </c>
      <c r="W500">
        <v>29.5</v>
      </c>
      <c r="X500">
        <v>29.5</v>
      </c>
      <c r="Y500">
        <v>22.4</v>
      </c>
      <c r="Z500">
        <v>21.4</v>
      </c>
      <c r="AA500">
        <v>28.4</v>
      </c>
      <c r="AB500">
        <f t="shared" si="118"/>
        <v>18.399999999999999</v>
      </c>
      <c r="AC500">
        <f t="shared" si="119"/>
        <v>16.2</v>
      </c>
      <c r="AD500">
        <f t="shared" si="120"/>
        <v>23</v>
      </c>
      <c r="AE500">
        <f t="shared" si="121"/>
        <v>29.5</v>
      </c>
      <c r="AF500">
        <f t="shared" si="122"/>
        <v>29.5</v>
      </c>
      <c r="AG500">
        <f t="shared" si="123"/>
        <v>22.4</v>
      </c>
      <c r="AH500">
        <f t="shared" si="124"/>
        <v>21.4</v>
      </c>
      <c r="AI500">
        <f t="shared" si="125"/>
        <v>28.4</v>
      </c>
      <c r="AJ500">
        <f t="shared" si="126"/>
        <v>377.6</v>
      </c>
    </row>
    <row r="501" spans="1:36">
      <c r="A501" s="1">
        <v>40175</v>
      </c>
      <c r="B501">
        <f t="shared" si="117"/>
        <v>55</v>
      </c>
      <c r="C501" t="str">
        <f>VLOOKUP(B501,'treatment structure'!$A$2:$I$65,9,FALSE)</f>
        <v>nil</v>
      </c>
      <c r="D501" t="str">
        <f>VLOOKUP(B501,'treatment structure'!$A$2:$I$65,7,FALSE)</f>
        <v>Omaka</v>
      </c>
      <c r="E501" t="str">
        <f>VLOOKUP(B501,'treatment structure'!$A$2:$I$65,8,FALSE)</f>
        <v>dry</v>
      </c>
      <c r="F501" t="str">
        <f>VLOOKUP(B501,'treatment structure'!$A$2:$I$65,9,FALSE)</f>
        <v>nil</v>
      </c>
      <c r="G501">
        <f>VLOOKUP(B501,'treatment structure'!$A$2:$I$65,2,FALSE)</f>
        <v>4</v>
      </c>
      <c r="H501">
        <v>1503</v>
      </c>
      <c r="I501">
        <v>7503</v>
      </c>
      <c r="J501">
        <v>21.48</v>
      </c>
      <c r="K501">
        <v>-6.78</v>
      </c>
      <c r="L501">
        <v>506</v>
      </c>
      <c r="M501">
        <v>55</v>
      </c>
      <c r="N501">
        <v>3</v>
      </c>
      <c r="O501">
        <v>9</v>
      </c>
      <c r="P501">
        <v>12</v>
      </c>
      <c r="Q501">
        <v>28</v>
      </c>
      <c r="R501">
        <v>15</v>
      </c>
      <c r="S501">
        <v>1</v>
      </c>
      <c r="T501">
        <v>12.9</v>
      </c>
      <c r="U501">
        <v>20.7</v>
      </c>
      <c r="V501">
        <v>29.6</v>
      </c>
      <c r="W501">
        <v>22.4</v>
      </c>
      <c r="X501">
        <v>22.3</v>
      </c>
      <c r="Y501">
        <v>13</v>
      </c>
      <c r="Z501">
        <v>13.7</v>
      </c>
      <c r="AA501">
        <v>11.2</v>
      </c>
      <c r="AB501">
        <f t="shared" si="118"/>
        <v>12.9</v>
      </c>
      <c r="AC501">
        <f t="shared" si="119"/>
        <v>20.7</v>
      </c>
      <c r="AD501">
        <f t="shared" si="120"/>
        <v>29.6</v>
      </c>
      <c r="AE501">
        <f t="shared" si="121"/>
        <v>22.4</v>
      </c>
      <c r="AF501">
        <f t="shared" si="122"/>
        <v>22.3</v>
      </c>
      <c r="AG501">
        <f t="shared" si="123"/>
        <v>13</v>
      </c>
      <c r="AH501">
        <f t="shared" si="124"/>
        <v>13.7</v>
      </c>
      <c r="AI501">
        <f t="shared" si="125"/>
        <v>11.2</v>
      </c>
      <c r="AJ501">
        <f t="shared" si="126"/>
        <v>291.59999999999997</v>
      </c>
    </row>
    <row r="502" spans="1:36">
      <c r="A502" s="1">
        <v>40175</v>
      </c>
      <c r="B502">
        <f t="shared" si="117"/>
        <v>56</v>
      </c>
      <c r="C502" t="str">
        <f>VLOOKUP(B502,'treatment structure'!$A$2:$I$65,9,FALSE)</f>
        <v>150N</v>
      </c>
      <c r="D502" t="str">
        <f>VLOOKUP(B502,'treatment structure'!$A$2:$I$65,7,FALSE)</f>
        <v>Omaka</v>
      </c>
      <c r="E502" t="str">
        <f>VLOOKUP(B502,'treatment structure'!$A$2:$I$65,8,FALSE)</f>
        <v>dry</v>
      </c>
      <c r="F502" t="str">
        <f>VLOOKUP(B502,'treatment structure'!$A$2:$I$65,9,FALSE)</f>
        <v>150N</v>
      </c>
      <c r="G502">
        <f>VLOOKUP(B502,'treatment structure'!$A$2:$I$65,2,FALSE)</f>
        <v>4</v>
      </c>
      <c r="H502">
        <v>1503</v>
      </c>
      <c r="I502">
        <v>7503</v>
      </c>
      <c r="J502">
        <v>21.48</v>
      </c>
      <c r="K502">
        <v>-6.78</v>
      </c>
      <c r="L502">
        <v>505</v>
      </c>
      <c r="M502">
        <v>56</v>
      </c>
      <c r="N502">
        <v>3</v>
      </c>
      <c r="O502">
        <v>9</v>
      </c>
      <c r="P502">
        <v>12</v>
      </c>
      <c r="Q502">
        <v>28</v>
      </c>
      <c r="R502">
        <v>15</v>
      </c>
      <c r="S502">
        <v>7</v>
      </c>
      <c r="T502">
        <v>19.7</v>
      </c>
      <c r="U502">
        <v>27.9</v>
      </c>
      <c r="V502">
        <v>25.5</v>
      </c>
      <c r="W502">
        <v>22.9</v>
      </c>
      <c r="X502">
        <v>18.399999999999999</v>
      </c>
      <c r="Y502">
        <v>7.1</v>
      </c>
      <c r="Z502">
        <v>11.3</v>
      </c>
      <c r="AA502">
        <v>7.1</v>
      </c>
      <c r="AB502">
        <f t="shared" si="118"/>
        <v>19.7</v>
      </c>
      <c r="AC502">
        <f t="shared" si="119"/>
        <v>27.9</v>
      </c>
      <c r="AD502">
        <f t="shared" si="120"/>
        <v>25.5</v>
      </c>
      <c r="AE502">
        <f t="shared" si="121"/>
        <v>22.9</v>
      </c>
      <c r="AF502">
        <f t="shared" si="122"/>
        <v>18.399999999999999</v>
      </c>
      <c r="AG502">
        <f t="shared" si="123"/>
        <v>7.1</v>
      </c>
      <c r="AH502">
        <f t="shared" si="124"/>
        <v>11.3</v>
      </c>
      <c r="AI502">
        <f t="shared" si="125"/>
        <v>7.1</v>
      </c>
      <c r="AJ502">
        <f t="shared" si="126"/>
        <v>279.8</v>
      </c>
    </row>
    <row r="503" spans="1:36">
      <c r="A503" s="1">
        <v>40175</v>
      </c>
      <c r="B503">
        <f t="shared" si="117"/>
        <v>57</v>
      </c>
      <c r="C503" t="str">
        <f>VLOOKUP(B503,'treatment structure'!$A$2:$I$65,9,FALSE)</f>
        <v>nil</v>
      </c>
      <c r="D503" t="str">
        <f>VLOOKUP(B503,'treatment structure'!$A$2:$I$65,7,FALSE)</f>
        <v>CR125</v>
      </c>
      <c r="E503" t="str">
        <f>VLOOKUP(B503,'treatment structure'!$A$2:$I$65,8,FALSE)</f>
        <v>irr</v>
      </c>
      <c r="F503" t="str">
        <f>VLOOKUP(B503,'treatment structure'!$A$2:$I$65,9,FALSE)</f>
        <v>nil</v>
      </c>
      <c r="G503">
        <f>VLOOKUP(B503,'treatment structure'!$A$2:$I$65,2,FALSE)</f>
        <v>4</v>
      </c>
      <c r="H503">
        <v>1503</v>
      </c>
      <c r="I503">
        <v>7503</v>
      </c>
      <c r="J503">
        <v>21.48</v>
      </c>
      <c r="K503">
        <v>-6.78</v>
      </c>
      <c r="L503">
        <v>504</v>
      </c>
      <c r="M503">
        <v>57</v>
      </c>
      <c r="N503">
        <v>3</v>
      </c>
      <c r="O503">
        <v>9</v>
      </c>
      <c r="P503">
        <v>12</v>
      </c>
      <c r="Q503">
        <v>28</v>
      </c>
      <c r="R503">
        <v>15</v>
      </c>
      <c r="S503">
        <v>12</v>
      </c>
      <c r="T503">
        <v>20</v>
      </c>
      <c r="U503">
        <v>13.3</v>
      </c>
      <c r="V503">
        <v>22.8</v>
      </c>
      <c r="W503">
        <v>25.6</v>
      </c>
      <c r="X503">
        <v>23.1</v>
      </c>
      <c r="Y503">
        <v>17.8</v>
      </c>
      <c r="Z503">
        <v>21.6</v>
      </c>
      <c r="AA503">
        <v>26</v>
      </c>
      <c r="AB503">
        <f t="shared" si="118"/>
        <v>20</v>
      </c>
      <c r="AC503">
        <f t="shared" si="119"/>
        <v>13.3</v>
      </c>
      <c r="AD503">
        <f t="shared" si="120"/>
        <v>22.8</v>
      </c>
      <c r="AE503">
        <f t="shared" si="121"/>
        <v>25.6</v>
      </c>
      <c r="AF503">
        <f t="shared" si="122"/>
        <v>23.1</v>
      </c>
      <c r="AG503">
        <f t="shared" si="123"/>
        <v>17.8</v>
      </c>
      <c r="AH503">
        <f t="shared" si="124"/>
        <v>21.6</v>
      </c>
      <c r="AI503">
        <f t="shared" si="125"/>
        <v>26</v>
      </c>
      <c r="AJ503">
        <f t="shared" si="126"/>
        <v>340.4</v>
      </c>
    </row>
    <row r="504" spans="1:36">
      <c r="A504" s="1">
        <v>40175</v>
      </c>
      <c r="B504">
        <f t="shared" si="117"/>
        <v>58</v>
      </c>
      <c r="C504" t="str">
        <f>VLOOKUP(B504,'treatment structure'!$A$2:$I$65,9,FALSE)</f>
        <v>150N</v>
      </c>
      <c r="D504" t="str">
        <f>VLOOKUP(B504,'treatment structure'!$A$2:$I$65,7,FALSE)</f>
        <v>CR125</v>
      </c>
      <c r="E504" t="str">
        <f>VLOOKUP(B504,'treatment structure'!$A$2:$I$65,8,FALSE)</f>
        <v>irr</v>
      </c>
      <c r="F504" t="str">
        <f>VLOOKUP(B504,'treatment structure'!$A$2:$I$65,9,FALSE)</f>
        <v>150N</v>
      </c>
      <c r="G504">
        <f>VLOOKUP(B504,'treatment structure'!$A$2:$I$65,2,FALSE)</f>
        <v>4</v>
      </c>
      <c r="H504">
        <v>1503</v>
      </c>
      <c r="I504">
        <v>7503</v>
      </c>
      <c r="J504">
        <v>21.48</v>
      </c>
      <c r="K504">
        <v>-6.78</v>
      </c>
      <c r="L504">
        <v>503</v>
      </c>
      <c r="M504">
        <v>58</v>
      </c>
      <c r="N504">
        <v>3</v>
      </c>
      <c r="O504">
        <v>9</v>
      </c>
      <c r="P504">
        <v>12</v>
      </c>
      <c r="Q504">
        <v>28</v>
      </c>
      <c r="R504">
        <v>15</v>
      </c>
      <c r="S504">
        <v>10</v>
      </c>
      <c r="T504">
        <v>21.4</v>
      </c>
      <c r="U504">
        <v>17.600000000000001</v>
      </c>
      <c r="V504">
        <v>27.8</v>
      </c>
      <c r="W504">
        <v>24.9</v>
      </c>
      <c r="X504">
        <v>29.3</v>
      </c>
      <c r="Y504">
        <v>19.399999999999999</v>
      </c>
      <c r="Z504">
        <v>18.5</v>
      </c>
      <c r="AA504">
        <v>21.3</v>
      </c>
      <c r="AB504">
        <f t="shared" si="118"/>
        <v>21.4</v>
      </c>
      <c r="AC504">
        <f t="shared" si="119"/>
        <v>17.600000000000001</v>
      </c>
      <c r="AD504">
        <f t="shared" si="120"/>
        <v>27.8</v>
      </c>
      <c r="AE504">
        <f t="shared" si="121"/>
        <v>24.9</v>
      </c>
      <c r="AF504">
        <f t="shared" si="122"/>
        <v>29.3</v>
      </c>
      <c r="AG504">
        <f t="shared" si="123"/>
        <v>19.399999999999999</v>
      </c>
      <c r="AH504">
        <f t="shared" si="124"/>
        <v>18.5</v>
      </c>
      <c r="AI504">
        <f t="shared" si="125"/>
        <v>21.3</v>
      </c>
      <c r="AJ504">
        <f t="shared" si="126"/>
        <v>360.4</v>
      </c>
    </row>
    <row r="505" spans="1:36">
      <c r="A505" s="1">
        <v>40175</v>
      </c>
      <c r="B505">
        <f t="shared" si="117"/>
        <v>59</v>
      </c>
      <c r="C505" t="str">
        <f>VLOOKUP(B505,'treatment structure'!$A$2:$I$65,9,FALSE)</f>
        <v>nil</v>
      </c>
      <c r="D505" t="str">
        <f>VLOOKUP(B505,'treatment structure'!$A$2:$I$65,7,FALSE)</f>
        <v>Dash</v>
      </c>
      <c r="E505" t="str">
        <f>VLOOKUP(B505,'treatment structure'!$A$2:$I$65,8,FALSE)</f>
        <v>dry</v>
      </c>
      <c r="F505" t="str">
        <f>VLOOKUP(B505,'treatment structure'!$A$2:$I$65,9,FALSE)</f>
        <v>nil</v>
      </c>
      <c r="G505">
        <f>VLOOKUP(B505,'treatment structure'!$A$2:$I$65,2,FALSE)</f>
        <v>4</v>
      </c>
      <c r="H505">
        <v>1503</v>
      </c>
      <c r="I505">
        <v>7503</v>
      </c>
      <c r="J505">
        <v>21.48</v>
      </c>
      <c r="K505">
        <v>-6.78</v>
      </c>
      <c r="L505">
        <v>502</v>
      </c>
      <c r="M505">
        <v>59</v>
      </c>
      <c r="N505">
        <v>3</v>
      </c>
      <c r="O505">
        <v>9</v>
      </c>
      <c r="P505">
        <v>12</v>
      </c>
      <c r="Q505">
        <v>28</v>
      </c>
      <c r="R505">
        <v>15</v>
      </c>
      <c r="S505">
        <v>24</v>
      </c>
      <c r="T505">
        <v>16.3</v>
      </c>
      <c r="U505">
        <v>16.100000000000001</v>
      </c>
      <c r="V505">
        <v>18.399999999999999</v>
      </c>
      <c r="W505">
        <v>24.7</v>
      </c>
      <c r="X505">
        <v>24.6</v>
      </c>
      <c r="Y505">
        <v>13.8</v>
      </c>
      <c r="Z505">
        <v>12.2</v>
      </c>
      <c r="AA505">
        <v>10</v>
      </c>
      <c r="AB505">
        <f t="shared" si="118"/>
        <v>16.3</v>
      </c>
      <c r="AC505">
        <f t="shared" si="119"/>
        <v>16.100000000000001</v>
      </c>
      <c r="AD505">
        <f t="shared" si="120"/>
        <v>18.399999999999999</v>
      </c>
      <c r="AE505">
        <f t="shared" si="121"/>
        <v>24.7</v>
      </c>
      <c r="AF505">
        <f t="shared" si="122"/>
        <v>24.6</v>
      </c>
      <c r="AG505">
        <f t="shared" si="123"/>
        <v>13.8</v>
      </c>
      <c r="AH505">
        <f t="shared" si="124"/>
        <v>12.2</v>
      </c>
      <c r="AI505">
        <f t="shared" si="125"/>
        <v>10</v>
      </c>
      <c r="AJ505">
        <f t="shared" si="126"/>
        <v>272.2</v>
      </c>
    </row>
    <row r="506" spans="1:36">
      <c r="A506" s="1">
        <v>40175</v>
      </c>
      <c r="B506">
        <f t="shared" si="117"/>
        <v>60</v>
      </c>
      <c r="C506" t="str">
        <f>VLOOKUP(B506,'treatment structure'!$A$2:$I$65,9,FALSE)</f>
        <v>150N</v>
      </c>
      <c r="D506" t="str">
        <f>VLOOKUP(B506,'treatment structure'!$A$2:$I$65,7,FALSE)</f>
        <v>Dash</v>
      </c>
      <c r="E506" t="str">
        <f>VLOOKUP(B506,'treatment structure'!$A$2:$I$65,8,FALSE)</f>
        <v>dry</v>
      </c>
      <c r="F506" t="str">
        <f>VLOOKUP(B506,'treatment structure'!$A$2:$I$65,9,FALSE)</f>
        <v>150N</v>
      </c>
      <c r="G506">
        <f>VLOOKUP(B506,'treatment structure'!$A$2:$I$65,2,FALSE)</f>
        <v>4</v>
      </c>
      <c r="H506">
        <v>1503</v>
      </c>
      <c r="I506">
        <v>7503</v>
      </c>
      <c r="J506">
        <v>21.48</v>
      </c>
      <c r="K506">
        <v>-6.78</v>
      </c>
      <c r="L506">
        <v>501</v>
      </c>
      <c r="M506">
        <v>60</v>
      </c>
      <c r="N506">
        <v>3</v>
      </c>
      <c r="O506">
        <v>9</v>
      </c>
      <c r="P506">
        <v>12</v>
      </c>
      <c r="Q506">
        <v>28</v>
      </c>
      <c r="R506">
        <v>15</v>
      </c>
      <c r="S506">
        <v>21</v>
      </c>
      <c r="T506">
        <v>15.1</v>
      </c>
      <c r="U506">
        <v>23.6</v>
      </c>
      <c r="V506">
        <v>24.4</v>
      </c>
      <c r="W506">
        <v>29.4</v>
      </c>
      <c r="X506">
        <v>11.3</v>
      </c>
      <c r="Y506">
        <v>6.2</v>
      </c>
      <c r="Z506">
        <v>10.6</v>
      </c>
      <c r="AA506">
        <v>13</v>
      </c>
      <c r="AB506">
        <f t="shared" ref="AB506:AB510" si="127">T506-6.78-$K506</f>
        <v>15.100000000000001</v>
      </c>
      <c r="AC506">
        <f t="shared" ref="AC506:AC510" si="128">U506-6.78-$K506</f>
        <v>23.6</v>
      </c>
      <c r="AD506">
        <f t="shared" ref="AD506:AD510" si="129">V506-6.78-$K506</f>
        <v>24.4</v>
      </c>
      <c r="AE506">
        <f t="shared" ref="AE506:AE510" si="130">W506-6.78-$K506</f>
        <v>29.4</v>
      </c>
      <c r="AF506">
        <f t="shared" ref="AF506:AF510" si="131">X506-6.78-$K506</f>
        <v>11.3</v>
      </c>
      <c r="AG506">
        <f t="shared" ref="AG506:AG510" si="132">Y506-6.78-$K506</f>
        <v>6.2</v>
      </c>
      <c r="AH506">
        <f t="shared" ref="AH506:AH510" si="133">Z506-6.78-$K506</f>
        <v>10.6</v>
      </c>
      <c r="AI506">
        <f t="shared" ref="AI506:AI510" si="134">AA506</f>
        <v>13</v>
      </c>
      <c r="AJ506">
        <f t="shared" ref="AJ506:AJ510" si="135">IF(AI506="","",SUM(AB506:AI506)*2)</f>
        <v>267.2</v>
      </c>
    </row>
    <row r="507" spans="1:36">
      <c r="A507" s="1">
        <v>40175</v>
      </c>
      <c r="B507">
        <f t="shared" ref="B507:B510" si="136">M507</f>
        <v>61</v>
      </c>
      <c r="C507" t="str">
        <f>VLOOKUP(B507,'treatment structure'!$A$2:$I$65,9,FALSE)</f>
        <v>150N</v>
      </c>
      <c r="D507" t="str">
        <f>VLOOKUP(B507,'treatment structure'!$A$2:$I$65,7,FALSE)</f>
        <v>CR125</v>
      </c>
      <c r="E507" t="str">
        <f>VLOOKUP(B507,'treatment structure'!$A$2:$I$65,8,FALSE)</f>
        <v>dry</v>
      </c>
      <c r="F507" t="str">
        <f>VLOOKUP(B507,'treatment structure'!$A$2:$I$65,9,FALSE)</f>
        <v>150N</v>
      </c>
      <c r="G507">
        <f>VLOOKUP(B507,'treatment structure'!$A$2:$I$65,2,FALSE)</f>
        <v>4</v>
      </c>
      <c r="H507">
        <v>1503</v>
      </c>
      <c r="I507">
        <v>7503</v>
      </c>
      <c r="J507">
        <v>21.48</v>
      </c>
      <c r="K507">
        <v>-6.78</v>
      </c>
      <c r="L507">
        <v>500</v>
      </c>
      <c r="M507">
        <v>61</v>
      </c>
      <c r="N507">
        <v>3</v>
      </c>
      <c r="O507">
        <v>9</v>
      </c>
      <c r="P507">
        <v>12</v>
      </c>
      <c r="Q507">
        <v>28</v>
      </c>
      <c r="R507">
        <v>15</v>
      </c>
      <c r="S507">
        <v>35</v>
      </c>
      <c r="T507">
        <v>34.299999999999997</v>
      </c>
      <c r="U507">
        <v>25.8</v>
      </c>
      <c r="V507">
        <v>27.9</v>
      </c>
      <c r="W507">
        <v>17.899999999999999</v>
      </c>
      <c r="X507">
        <v>8.3000000000000007</v>
      </c>
      <c r="Y507">
        <v>10</v>
      </c>
      <c r="Z507">
        <v>12.2</v>
      </c>
      <c r="AA507">
        <v>7.6</v>
      </c>
      <c r="AB507">
        <f t="shared" si="127"/>
        <v>34.299999999999997</v>
      </c>
      <c r="AC507">
        <f t="shared" si="128"/>
        <v>25.8</v>
      </c>
      <c r="AD507">
        <f t="shared" si="129"/>
        <v>27.9</v>
      </c>
      <c r="AE507">
        <f t="shared" si="130"/>
        <v>17.899999999999999</v>
      </c>
      <c r="AF507">
        <f t="shared" si="131"/>
        <v>8.3000000000000007</v>
      </c>
      <c r="AG507">
        <f t="shared" si="132"/>
        <v>10</v>
      </c>
      <c r="AH507">
        <f t="shared" si="133"/>
        <v>12.2</v>
      </c>
      <c r="AI507">
        <f t="shared" si="134"/>
        <v>7.6</v>
      </c>
      <c r="AJ507">
        <f t="shared" si="135"/>
        <v>288</v>
      </c>
    </row>
    <row r="508" spans="1:36">
      <c r="A508" s="1">
        <v>40175</v>
      </c>
      <c r="B508">
        <f t="shared" si="136"/>
        <v>62</v>
      </c>
      <c r="C508" t="str">
        <f>VLOOKUP(B508,'treatment structure'!$A$2:$I$65,9,FALSE)</f>
        <v>nil</v>
      </c>
      <c r="D508" t="str">
        <f>VLOOKUP(B508,'treatment structure'!$A$2:$I$65,7,FALSE)</f>
        <v>CR125</v>
      </c>
      <c r="E508" t="str">
        <f>VLOOKUP(B508,'treatment structure'!$A$2:$I$65,8,FALSE)</f>
        <v>dry</v>
      </c>
      <c r="F508" t="str">
        <f>VLOOKUP(B508,'treatment structure'!$A$2:$I$65,9,FALSE)</f>
        <v>nil</v>
      </c>
      <c r="G508">
        <f>VLOOKUP(B508,'treatment structure'!$A$2:$I$65,2,FALSE)</f>
        <v>4</v>
      </c>
      <c r="H508">
        <v>1503</v>
      </c>
      <c r="I508">
        <v>7503</v>
      </c>
      <c r="J508">
        <v>21.48</v>
      </c>
      <c r="K508">
        <v>-6.78</v>
      </c>
      <c r="L508">
        <v>499</v>
      </c>
      <c r="M508">
        <v>62</v>
      </c>
      <c r="N508">
        <v>3</v>
      </c>
      <c r="O508">
        <v>9</v>
      </c>
      <c r="P508">
        <v>12</v>
      </c>
      <c r="Q508">
        <v>28</v>
      </c>
      <c r="R508">
        <v>15</v>
      </c>
      <c r="S508">
        <v>40</v>
      </c>
      <c r="T508">
        <v>11.9</v>
      </c>
      <c r="U508">
        <v>29.4</v>
      </c>
      <c r="V508">
        <v>23.6</v>
      </c>
      <c r="W508">
        <v>26.9</v>
      </c>
      <c r="X508">
        <v>13.2</v>
      </c>
      <c r="Y508">
        <v>9.3000000000000007</v>
      </c>
      <c r="Z508">
        <v>12</v>
      </c>
      <c r="AA508" s="19">
        <v>10.1</v>
      </c>
      <c r="AB508">
        <f t="shared" si="127"/>
        <v>11.9</v>
      </c>
      <c r="AC508">
        <f t="shared" si="128"/>
        <v>29.4</v>
      </c>
      <c r="AD508">
        <f t="shared" si="129"/>
        <v>23.6</v>
      </c>
      <c r="AE508">
        <f t="shared" si="130"/>
        <v>26.9</v>
      </c>
      <c r="AF508">
        <f t="shared" si="131"/>
        <v>13.2</v>
      </c>
      <c r="AG508">
        <f t="shared" si="132"/>
        <v>9.3000000000000007</v>
      </c>
      <c r="AH508">
        <f t="shared" si="133"/>
        <v>12</v>
      </c>
      <c r="AI508">
        <f t="shared" si="134"/>
        <v>10.1</v>
      </c>
      <c r="AJ508">
        <f t="shared" si="135"/>
        <v>272.8</v>
      </c>
    </row>
    <row r="509" spans="1:36">
      <c r="A509" s="1">
        <v>40175</v>
      </c>
      <c r="B509">
        <f t="shared" si="136"/>
        <v>63</v>
      </c>
      <c r="C509" t="str">
        <f>VLOOKUP(B509,'treatment structure'!$A$2:$I$65,9,FALSE)</f>
        <v>150N</v>
      </c>
      <c r="D509" t="str">
        <f>VLOOKUP(B509,'treatment structure'!$A$2:$I$65,7,FALSE)</f>
        <v>Omaka</v>
      </c>
      <c r="E509" t="str">
        <f>VLOOKUP(B509,'treatment structure'!$A$2:$I$65,8,FALSE)</f>
        <v>irr</v>
      </c>
      <c r="F509" t="str">
        <f>VLOOKUP(B509,'treatment structure'!$A$2:$I$65,9,FALSE)</f>
        <v>150N</v>
      </c>
      <c r="G509">
        <f>VLOOKUP(B509,'treatment structure'!$A$2:$I$65,2,FALSE)</f>
        <v>4</v>
      </c>
      <c r="H509">
        <v>1503</v>
      </c>
      <c r="I509">
        <v>7503</v>
      </c>
      <c r="J509">
        <v>21.48</v>
      </c>
      <c r="K509">
        <v>-6.78</v>
      </c>
      <c r="L509">
        <v>498</v>
      </c>
      <c r="M509">
        <v>63</v>
      </c>
      <c r="N509">
        <v>3</v>
      </c>
      <c r="O509">
        <v>9</v>
      </c>
      <c r="P509">
        <v>12</v>
      </c>
      <c r="Q509">
        <v>28</v>
      </c>
      <c r="R509">
        <v>15</v>
      </c>
      <c r="S509">
        <v>45</v>
      </c>
      <c r="T509">
        <v>27.1</v>
      </c>
      <c r="U509">
        <v>25.9</v>
      </c>
      <c r="V509">
        <v>27.5</v>
      </c>
      <c r="W509">
        <v>29.9</v>
      </c>
      <c r="X509">
        <v>11.9</v>
      </c>
      <c r="Y509">
        <v>12.6</v>
      </c>
      <c r="Z509">
        <v>19.100000000000001</v>
      </c>
      <c r="AA509">
        <v>21.1</v>
      </c>
      <c r="AB509">
        <f t="shared" si="127"/>
        <v>27.1</v>
      </c>
      <c r="AC509">
        <f t="shared" si="128"/>
        <v>25.9</v>
      </c>
      <c r="AD509">
        <f t="shared" si="129"/>
        <v>27.5</v>
      </c>
      <c r="AE509">
        <f t="shared" si="130"/>
        <v>29.9</v>
      </c>
      <c r="AF509">
        <f t="shared" si="131"/>
        <v>11.9</v>
      </c>
      <c r="AG509">
        <f t="shared" si="132"/>
        <v>12.6</v>
      </c>
      <c r="AH509">
        <f t="shared" si="133"/>
        <v>19.100000000000001</v>
      </c>
      <c r="AI509">
        <f t="shared" si="134"/>
        <v>21.1</v>
      </c>
      <c r="AJ509">
        <f t="shared" si="135"/>
        <v>350.2</v>
      </c>
    </row>
    <row r="510" spans="1:36">
      <c r="A510" s="1">
        <v>40175</v>
      </c>
      <c r="B510">
        <f t="shared" si="136"/>
        <v>64</v>
      </c>
      <c r="C510" t="str">
        <f>VLOOKUP(B510,'treatment structure'!$A$2:$I$65,9,FALSE)</f>
        <v>nil</v>
      </c>
      <c r="D510" t="str">
        <f>VLOOKUP(B510,'treatment structure'!$A$2:$I$65,7,FALSE)</f>
        <v>Omaka</v>
      </c>
      <c r="E510" t="str">
        <f>VLOOKUP(B510,'treatment structure'!$A$2:$I$65,8,FALSE)</f>
        <v>irr</v>
      </c>
      <c r="F510" t="str">
        <f>VLOOKUP(B510,'treatment structure'!$A$2:$I$65,9,FALSE)</f>
        <v>nil</v>
      </c>
      <c r="G510">
        <f>VLOOKUP(B510,'treatment structure'!$A$2:$I$65,2,FALSE)</f>
        <v>4</v>
      </c>
      <c r="H510">
        <v>1503</v>
      </c>
      <c r="I510">
        <v>7503</v>
      </c>
      <c r="J510">
        <v>21.48</v>
      </c>
      <c r="K510">
        <v>-6.78</v>
      </c>
      <c r="L510">
        <v>497</v>
      </c>
      <c r="M510">
        <v>64</v>
      </c>
      <c r="N510">
        <v>3</v>
      </c>
      <c r="O510">
        <v>9</v>
      </c>
      <c r="P510">
        <v>12</v>
      </c>
      <c r="Q510">
        <v>28</v>
      </c>
      <c r="R510">
        <v>15</v>
      </c>
      <c r="S510">
        <v>51</v>
      </c>
      <c r="T510">
        <v>21.5</v>
      </c>
      <c r="U510">
        <v>23.1</v>
      </c>
      <c r="V510">
        <v>28.7</v>
      </c>
      <c r="W510">
        <v>31.4</v>
      </c>
      <c r="X510">
        <v>21.7</v>
      </c>
      <c r="Y510">
        <v>11.9</v>
      </c>
      <c r="Z510">
        <v>17.2</v>
      </c>
      <c r="AA510">
        <v>20.7</v>
      </c>
      <c r="AB510">
        <f t="shared" si="127"/>
        <v>21.5</v>
      </c>
      <c r="AC510">
        <f t="shared" si="128"/>
        <v>23.1</v>
      </c>
      <c r="AD510">
        <f t="shared" si="129"/>
        <v>28.7</v>
      </c>
      <c r="AE510">
        <f t="shared" si="130"/>
        <v>31.4</v>
      </c>
      <c r="AF510">
        <f t="shared" si="131"/>
        <v>21.7</v>
      </c>
      <c r="AG510">
        <f t="shared" si="132"/>
        <v>11.9</v>
      </c>
      <c r="AH510">
        <f t="shared" si="133"/>
        <v>17.2</v>
      </c>
      <c r="AI510">
        <f t="shared" si="134"/>
        <v>20.7</v>
      </c>
      <c r="AJ510">
        <f t="shared" si="135"/>
        <v>352.39999999999992</v>
      </c>
    </row>
    <row r="511" spans="1:36">
      <c r="A511" s="1">
        <v>40184</v>
      </c>
      <c r="B511">
        <f t="shared" ref="B511" si="137">M511</f>
        <v>1</v>
      </c>
      <c r="C511" t="str">
        <f>VLOOKUP(B511,'treatment structure'!$A$2:$I$65,9,FALSE)</f>
        <v>150N</v>
      </c>
      <c r="D511" t="str">
        <f>VLOOKUP(B511,'treatment structure'!$A$2:$I$65,7,FALSE)</f>
        <v>Sherwood</v>
      </c>
      <c r="E511" t="str">
        <f>VLOOKUP(B511,'treatment structure'!$A$2:$I$65,8,FALSE)</f>
        <v>dry</v>
      </c>
      <c r="F511" t="str">
        <f>VLOOKUP(B511,'treatment structure'!$A$2:$I$65,9,FALSE)</f>
        <v>150N</v>
      </c>
      <c r="G511">
        <f>VLOOKUP(B511,'treatment structure'!$A$2:$I$65,2,FALSE)</f>
        <v>1</v>
      </c>
      <c r="H511">
        <v>1503</v>
      </c>
      <c r="I511">
        <v>7503</v>
      </c>
      <c r="J511">
        <v>21.48</v>
      </c>
      <c r="K511">
        <v>-6.78</v>
      </c>
      <c r="L511">
        <v>536</v>
      </c>
      <c r="M511">
        <v>1</v>
      </c>
      <c r="N511">
        <v>3</v>
      </c>
      <c r="O511">
        <v>10</v>
      </c>
      <c r="P511">
        <v>1</v>
      </c>
      <c r="Q511">
        <v>6</v>
      </c>
      <c r="R511">
        <v>9</v>
      </c>
      <c r="S511">
        <v>40</v>
      </c>
      <c r="T511">
        <v>22.8</v>
      </c>
      <c r="U511">
        <v>25.6</v>
      </c>
      <c r="V511">
        <v>24.7</v>
      </c>
      <c r="W511">
        <v>10.6</v>
      </c>
      <c r="X511">
        <v>7.7</v>
      </c>
      <c r="Y511">
        <v>11.1</v>
      </c>
      <c r="Z511">
        <v>11.7</v>
      </c>
      <c r="AA511">
        <v>6.2</v>
      </c>
      <c r="AB511">
        <f t="shared" ref="AB511:AB574" si="138">T511-6.78-$K511</f>
        <v>22.8</v>
      </c>
      <c r="AC511">
        <f t="shared" ref="AC511:AC574" si="139">U511-6.78-$K511</f>
        <v>25.6</v>
      </c>
      <c r="AD511">
        <f t="shared" ref="AD511:AD574" si="140">V511-6.78-$K511</f>
        <v>24.7</v>
      </c>
      <c r="AE511">
        <f t="shared" ref="AE511:AE574" si="141">W511-6.78-$K511</f>
        <v>10.6</v>
      </c>
      <c r="AF511">
        <f t="shared" ref="AF511:AF574" si="142">X511-6.78-$K511</f>
        <v>7.7</v>
      </c>
      <c r="AG511">
        <f t="shared" ref="AG511:AG574" si="143">Y511-6.78-$K511</f>
        <v>11.1</v>
      </c>
      <c r="AH511">
        <f t="shared" ref="AH511:AH574" si="144">Z511-6.78-$K511</f>
        <v>11.7</v>
      </c>
      <c r="AI511">
        <f t="shared" ref="AI511:AI574" si="145">AA511</f>
        <v>6.2</v>
      </c>
      <c r="AJ511">
        <f t="shared" ref="AJ511:AJ574" si="146">IF(AI511="","",SUM(AB511:AI511)*2)</f>
        <v>240.8</v>
      </c>
    </row>
    <row r="512" spans="1:36">
      <c r="A512" s="1">
        <v>40184</v>
      </c>
      <c r="B512">
        <f t="shared" ref="B512:B574" si="147">M512</f>
        <v>2</v>
      </c>
      <c r="C512" t="str">
        <f>VLOOKUP(B512,'treatment structure'!$A$2:$I$65,9,FALSE)</f>
        <v>nil</v>
      </c>
      <c r="D512" t="str">
        <f>VLOOKUP(B512,'treatment structure'!$A$2:$I$65,7,FALSE)</f>
        <v>Sherwood</v>
      </c>
      <c r="E512" t="str">
        <f>VLOOKUP(B512,'treatment structure'!$A$2:$I$65,8,FALSE)</f>
        <v>dry</v>
      </c>
      <c r="F512" t="str">
        <f>VLOOKUP(B512,'treatment structure'!$A$2:$I$65,9,FALSE)</f>
        <v>nil</v>
      </c>
      <c r="G512">
        <f>VLOOKUP(B512,'treatment structure'!$A$2:$I$65,2,FALSE)</f>
        <v>1</v>
      </c>
      <c r="H512">
        <v>1503</v>
      </c>
      <c r="I512">
        <v>7503</v>
      </c>
      <c r="J512">
        <v>21.48</v>
      </c>
      <c r="K512">
        <v>-6.78</v>
      </c>
      <c r="L512">
        <v>535</v>
      </c>
      <c r="M512">
        <v>2</v>
      </c>
      <c r="N512">
        <v>3</v>
      </c>
      <c r="O512">
        <v>10</v>
      </c>
      <c r="P512">
        <v>1</v>
      </c>
      <c r="Q512">
        <v>6</v>
      </c>
      <c r="R512">
        <v>9</v>
      </c>
      <c r="S512">
        <v>54</v>
      </c>
      <c r="T512">
        <v>31.4</v>
      </c>
      <c r="U512">
        <v>31.1</v>
      </c>
      <c r="V512">
        <v>29</v>
      </c>
      <c r="W512">
        <v>22.3</v>
      </c>
      <c r="X512">
        <v>15.6</v>
      </c>
      <c r="Y512">
        <v>11.2</v>
      </c>
      <c r="Z512">
        <v>12.7</v>
      </c>
      <c r="AA512">
        <v>7.4</v>
      </c>
      <c r="AB512">
        <f t="shared" si="138"/>
        <v>31.4</v>
      </c>
      <c r="AC512">
        <f t="shared" si="139"/>
        <v>31.1</v>
      </c>
      <c r="AD512">
        <f t="shared" si="140"/>
        <v>29</v>
      </c>
      <c r="AE512">
        <f t="shared" si="141"/>
        <v>22.3</v>
      </c>
      <c r="AF512">
        <f t="shared" si="142"/>
        <v>15.600000000000001</v>
      </c>
      <c r="AG512">
        <f t="shared" si="143"/>
        <v>11.2</v>
      </c>
      <c r="AH512">
        <f t="shared" si="144"/>
        <v>12.7</v>
      </c>
      <c r="AI512">
        <f t="shared" si="145"/>
        <v>7.4</v>
      </c>
      <c r="AJ512">
        <f t="shared" si="146"/>
        <v>321.39999999999998</v>
      </c>
    </row>
    <row r="513" spans="1:36">
      <c r="A513" s="1">
        <v>40184</v>
      </c>
      <c r="B513">
        <f t="shared" si="147"/>
        <v>3</v>
      </c>
      <c r="C513" t="str">
        <f>VLOOKUP(B513,'treatment structure'!$A$2:$I$65,9,FALSE)</f>
        <v>nil</v>
      </c>
      <c r="D513" t="str">
        <f>VLOOKUP(B513,'treatment structure'!$A$2:$I$65,7,FALSE)</f>
        <v>Sherwood</v>
      </c>
      <c r="E513" t="str">
        <f>VLOOKUP(B513,'treatment structure'!$A$2:$I$65,8,FALSE)</f>
        <v>irr</v>
      </c>
      <c r="F513" t="str">
        <f>VLOOKUP(B513,'treatment structure'!$A$2:$I$65,9,FALSE)</f>
        <v>nil</v>
      </c>
      <c r="G513">
        <f>VLOOKUP(B513,'treatment structure'!$A$2:$I$65,2,FALSE)</f>
        <v>1</v>
      </c>
      <c r="H513">
        <v>1503</v>
      </c>
      <c r="I513">
        <v>7503</v>
      </c>
      <c r="J513">
        <v>21.48</v>
      </c>
      <c r="K513">
        <v>-6.78</v>
      </c>
      <c r="L513">
        <v>534</v>
      </c>
      <c r="M513">
        <v>3</v>
      </c>
      <c r="N513">
        <v>3</v>
      </c>
      <c r="O513">
        <v>10</v>
      </c>
      <c r="P513">
        <v>1</v>
      </c>
      <c r="Q513">
        <v>6</v>
      </c>
      <c r="R513">
        <v>9</v>
      </c>
      <c r="S513">
        <v>51</v>
      </c>
      <c r="T513">
        <v>17.399999999999999</v>
      </c>
      <c r="U513">
        <v>17.100000000000001</v>
      </c>
      <c r="V513">
        <v>11</v>
      </c>
      <c r="W513">
        <v>12.9</v>
      </c>
      <c r="X513">
        <v>20.3</v>
      </c>
      <c r="Y513">
        <v>28.7</v>
      </c>
      <c r="Z513">
        <v>30</v>
      </c>
      <c r="AA513">
        <v>31.3</v>
      </c>
      <c r="AB513">
        <f t="shared" si="138"/>
        <v>17.399999999999999</v>
      </c>
      <c r="AC513">
        <f t="shared" si="139"/>
        <v>17.100000000000001</v>
      </c>
      <c r="AD513">
        <f t="shared" si="140"/>
        <v>11</v>
      </c>
      <c r="AE513">
        <f t="shared" si="141"/>
        <v>12.9</v>
      </c>
      <c r="AF513">
        <f t="shared" si="142"/>
        <v>20.3</v>
      </c>
      <c r="AG513">
        <f t="shared" si="143"/>
        <v>28.7</v>
      </c>
      <c r="AH513">
        <f t="shared" si="144"/>
        <v>30</v>
      </c>
      <c r="AI513">
        <f t="shared" si="145"/>
        <v>31.3</v>
      </c>
      <c r="AJ513">
        <f t="shared" si="146"/>
        <v>337.40000000000003</v>
      </c>
    </row>
    <row r="514" spans="1:36">
      <c r="A514" s="1">
        <v>40184</v>
      </c>
      <c r="B514">
        <f t="shared" si="147"/>
        <v>4</v>
      </c>
      <c r="C514" t="str">
        <f>VLOOKUP(B514,'treatment structure'!$A$2:$I$65,9,FALSE)</f>
        <v>150N</v>
      </c>
      <c r="D514" t="str">
        <f>VLOOKUP(B514,'treatment structure'!$A$2:$I$65,7,FALSE)</f>
        <v>Sherwood</v>
      </c>
      <c r="E514" t="str">
        <f>VLOOKUP(B514,'treatment structure'!$A$2:$I$65,8,FALSE)</f>
        <v>irr</v>
      </c>
      <c r="F514" t="str">
        <f>VLOOKUP(B514,'treatment structure'!$A$2:$I$65,9,FALSE)</f>
        <v>150N</v>
      </c>
      <c r="G514">
        <f>VLOOKUP(B514,'treatment structure'!$A$2:$I$65,2,FALSE)</f>
        <v>1</v>
      </c>
      <c r="H514">
        <v>1503</v>
      </c>
      <c r="I514">
        <v>7503</v>
      </c>
      <c r="J514">
        <v>21.48</v>
      </c>
      <c r="K514">
        <v>-6.78</v>
      </c>
      <c r="L514">
        <v>533</v>
      </c>
      <c r="M514">
        <v>4</v>
      </c>
      <c r="N514">
        <v>3</v>
      </c>
      <c r="O514">
        <v>10</v>
      </c>
      <c r="P514">
        <v>1</v>
      </c>
      <c r="Q514">
        <v>6</v>
      </c>
      <c r="R514">
        <v>10</v>
      </c>
      <c r="S514">
        <v>5</v>
      </c>
      <c r="T514">
        <v>11.1</v>
      </c>
      <c r="U514">
        <v>7.6</v>
      </c>
      <c r="V514">
        <v>20.2</v>
      </c>
      <c r="W514">
        <v>18.3</v>
      </c>
      <c r="X514">
        <v>22.4</v>
      </c>
      <c r="Y514">
        <v>14.6</v>
      </c>
      <c r="Z514">
        <v>17.7</v>
      </c>
      <c r="AA514">
        <v>29.7</v>
      </c>
      <c r="AB514">
        <f t="shared" si="138"/>
        <v>11.1</v>
      </c>
      <c r="AC514">
        <f t="shared" si="139"/>
        <v>7.6</v>
      </c>
      <c r="AD514">
        <f t="shared" si="140"/>
        <v>20.2</v>
      </c>
      <c r="AE514">
        <f t="shared" si="141"/>
        <v>18.3</v>
      </c>
      <c r="AF514">
        <f t="shared" si="142"/>
        <v>22.4</v>
      </c>
      <c r="AG514">
        <f t="shared" si="143"/>
        <v>14.6</v>
      </c>
      <c r="AH514">
        <f t="shared" si="144"/>
        <v>17.7</v>
      </c>
      <c r="AI514">
        <f t="shared" si="145"/>
        <v>29.7</v>
      </c>
      <c r="AJ514">
        <f t="shared" si="146"/>
        <v>283.2</v>
      </c>
    </row>
    <row r="515" spans="1:36">
      <c r="A515" s="1">
        <v>40184</v>
      </c>
      <c r="B515">
        <f t="shared" si="147"/>
        <v>5</v>
      </c>
      <c r="C515" t="str">
        <f>VLOOKUP(B515,'treatment structure'!$A$2:$I$65,9,FALSE)</f>
        <v>nil</v>
      </c>
      <c r="D515" t="str">
        <f>VLOOKUP(B515,'treatment structure'!$A$2:$I$65,7,FALSE)</f>
        <v>Dash</v>
      </c>
      <c r="E515" t="str">
        <f>VLOOKUP(B515,'treatment structure'!$A$2:$I$65,8,FALSE)</f>
        <v>dry</v>
      </c>
      <c r="F515" t="str">
        <f>VLOOKUP(B515,'treatment structure'!$A$2:$I$65,9,FALSE)</f>
        <v>nil</v>
      </c>
      <c r="G515">
        <f>VLOOKUP(B515,'treatment structure'!$A$2:$I$65,2,FALSE)</f>
        <v>1</v>
      </c>
      <c r="H515">
        <v>1503</v>
      </c>
      <c r="I515">
        <v>7503</v>
      </c>
      <c r="J515">
        <v>21.48</v>
      </c>
      <c r="K515">
        <v>-6.78</v>
      </c>
      <c r="L515">
        <v>532</v>
      </c>
      <c r="M515">
        <v>5</v>
      </c>
      <c r="N515">
        <v>3</v>
      </c>
      <c r="O515">
        <v>10</v>
      </c>
      <c r="P515">
        <v>1</v>
      </c>
      <c r="Q515">
        <v>6</v>
      </c>
      <c r="R515">
        <v>10</v>
      </c>
      <c r="S515">
        <v>10</v>
      </c>
      <c r="T515">
        <v>15.6</v>
      </c>
      <c r="U515">
        <v>9.9</v>
      </c>
      <c r="V515">
        <v>23.5</v>
      </c>
      <c r="W515">
        <v>19.399999999999999</v>
      </c>
      <c r="X515">
        <v>12</v>
      </c>
      <c r="Y515">
        <v>15.3</v>
      </c>
      <c r="Z515">
        <v>12.6</v>
      </c>
      <c r="AA515" s="2">
        <v>8</v>
      </c>
      <c r="AB515">
        <f t="shared" si="138"/>
        <v>15.600000000000001</v>
      </c>
      <c r="AC515">
        <f t="shared" si="139"/>
        <v>9.9</v>
      </c>
      <c r="AD515">
        <f t="shared" si="140"/>
        <v>23.5</v>
      </c>
      <c r="AE515">
        <f t="shared" si="141"/>
        <v>19.399999999999999</v>
      </c>
      <c r="AF515">
        <f t="shared" si="142"/>
        <v>12</v>
      </c>
      <c r="AG515">
        <f t="shared" si="143"/>
        <v>15.3</v>
      </c>
      <c r="AH515">
        <f t="shared" si="144"/>
        <v>12.6</v>
      </c>
      <c r="AI515">
        <f t="shared" si="145"/>
        <v>8</v>
      </c>
      <c r="AJ515">
        <f t="shared" si="146"/>
        <v>232.6</v>
      </c>
    </row>
    <row r="516" spans="1:36">
      <c r="A516" s="1">
        <v>40184</v>
      </c>
      <c r="B516">
        <f t="shared" si="147"/>
        <v>6</v>
      </c>
      <c r="C516" t="str">
        <f>VLOOKUP(B516,'treatment structure'!$A$2:$I$65,9,FALSE)</f>
        <v>150N</v>
      </c>
      <c r="D516" t="str">
        <f>VLOOKUP(B516,'treatment structure'!$A$2:$I$65,7,FALSE)</f>
        <v>Dash</v>
      </c>
      <c r="E516" t="str">
        <f>VLOOKUP(B516,'treatment structure'!$A$2:$I$65,8,FALSE)</f>
        <v>dry</v>
      </c>
      <c r="F516" t="str">
        <f>VLOOKUP(B516,'treatment structure'!$A$2:$I$65,9,FALSE)</f>
        <v>150N</v>
      </c>
      <c r="G516">
        <f>VLOOKUP(B516,'treatment structure'!$A$2:$I$65,2,FALSE)</f>
        <v>1</v>
      </c>
      <c r="H516">
        <v>1503</v>
      </c>
      <c r="I516">
        <v>7503</v>
      </c>
      <c r="J516">
        <v>21.48</v>
      </c>
      <c r="K516">
        <v>-6.78</v>
      </c>
      <c r="L516">
        <v>531</v>
      </c>
      <c r="M516">
        <v>6</v>
      </c>
      <c r="N516">
        <v>3</v>
      </c>
      <c r="O516">
        <v>10</v>
      </c>
      <c r="P516">
        <v>1</v>
      </c>
      <c r="Q516">
        <v>6</v>
      </c>
      <c r="R516">
        <v>10</v>
      </c>
      <c r="S516">
        <v>16</v>
      </c>
      <c r="T516">
        <v>14.4</v>
      </c>
      <c r="U516">
        <v>32.4</v>
      </c>
      <c r="V516">
        <v>23.9</v>
      </c>
      <c r="W516">
        <v>20.2</v>
      </c>
      <c r="X516">
        <v>22.1</v>
      </c>
      <c r="Y516">
        <v>7.8</v>
      </c>
      <c r="Z516">
        <v>10.1</v>
      </c>
      <c r="AA516">
        <v>5.6</v>
      </c>
      <c r="AB516">
        <f t="shared" si="138"/>
        <v>14.4</v>
      </c>
      <c r="AC516">
        <f t="shared" si="139"/>
        <v>32.4</v>
      </c>
      <c r="AD516">
        <f t="shared" si="140"/>
        <v>23.9</v>
      </c>
      <c r="AE516">
        <f t="shared" si="141"/>
        <v>20.2</v>
      </c>
      <c r="AF516">
        <f t="shared" si="142"/>
        <v>22.1</v>
      </c>
      <c r="AG516">
        <f t="shared" si="143"/>
        <v>7.8</v>
      </c>
      <c r="AH516">
        <f t="shared" si="144"/>
        <v>10.1</v>
      </c>
      <c r="AI516">
        <f t="shared" si="145"/>
        <v>5.6</v>
      </c>
      <c r="AJ516">
        <f t="shared" si="146"/>
        <v>273</v>
      </c>
    </row>
    <row r="517" spans="1:36">
      <c r="A517" s="1">
        <v>40184</v>
      </c>
      <c r="B517">
        <f t="shared" si="147"/>
        <v>7</v>
      </c>
      <c r="C517" t="str">
        <f>VLOOKUP(B517,'treatment structure'!$A$2:$I$65,9,FALSE)</f>
        <v>150N</v>
      </c>
      <c r="D517" t="str">
        <f>VLOOKUP(B517,'treatment structure'!$A$2:$I$65,7,FALSE)</f>
        <v>Dash</v>
      </c>
      <c r="E517" t="str">
        <f>VLOOKUP(B517,'treatment structure'!$A$2:$I$65,8,FALSE)</f>
        <v>irr</v>
      </c>
      <c r="F517" t="str">
        <f>VLOOKUP(B517,'treatment structure'!$A$2:$I$65,9,FALSE)</f>
        <v>150N</v>
      </c>
      <c r="G517">
        <f>VLOOKUP(B517,'treatment structure'!$A$2:$I$65,2,FALSE)</f>
        <v>1</v>
      </c>
      <c r="H517">
        <v>1503</v>
      </c>
      <c r="I517">
        <v>7503</v>
      </c>
      <c r="J517">
        <v>21.48</v>
      </c>
      <c r="K517">
        <v>-6.78</v>
      </c>
      <c r="L517">
        <v>530</v>
      </c>
      <c r="M517">
        <v>7</v>
      </c>
      <c r="N517">
        <v>3</v>
      </c>
      <c r="O517">
        <v>10</v>
      </c>
      <c r="P517">
        <v>1</v>
      </c>
      <c r="Q517">
        <v>6</v>
      </c>
      <c r="R517">
        <v>10</v>
      </c>
      <c r="S517">
        <v>22</v>
      </c>
      <c r="T517">
        <v>24.1</v>
      </c>
      <c r="U517">
        <v>26</v>
      </c>
      <c r="V517">
        <v>28.7</v>
      </c>
      <c r="W517">
        <v>32.4</v>
      </c>
      <c r="X517">
        <v>25.4</v>
      </c>
      <c r="Y517">
        <v>26.9</v>
      </c>
      <c r="Z517">
        <v>25.5</v>
      </c>
      <c r="AA517">
        <v>15</v>
      </c>
      <c r="AB517">
        <f t="shared" si="138"/>
        <v>24.1</v>
      </c>
      <c r="AC517">
        <f t="shared" si="139"/>
        <v>26</v>
      </c>
      <c r="AD517">
        <f t="shared" si="140"/>
        <v>28.7</v>
      </c>
      <c r="AE517">
        <f t="shared" si="141"/>
        <v>32.4</v>
      </c>
      <c r="AF517">
        <f t="shared" si="142"/>
        <v>25.4</v>
      </c>
      <c r="AG517">
        <f t="shared" si="143"/>
        <v>26.9</v>
      </c>
      <c r="AH517">
        <f t="shared" si="144"/>
        <v>25.5</v>
      </c>
      <c r="AI517">
        <f t="shared" si="145"/>
        <v>15</v>
      </c>
      <c r="AJ517">
        <f t="shared" si="146"/>
        <v>408</v>
      </c>
    </row>
    <row r="518" spans="1:36">
      <c r="A518" s="1">
        <v>40184</v>
      </c>
      <c r="B518">
        <f t="shared" si="147"/>
        <v>8</v>
      </c>
      <c r="C518" t="str">
        <f>VLOOKUP(B518,'treatment structure'!$A$2:$I$65,9,FALSE)</f>
        <v>nil</v>
      </c>
      <c r="D518" t="str">
        <f>VLOOKUP(B518,'treatment structure'!$A$2:$I$65,7,FALSE)</f>
        <v>Dash</v>
      </c>
      <c r="E518" t="str">
        <f>VLOOKUP(B518,'treatment structure'!$A$2:$I$65,8,FALSE)</f>
        <v>irr</v>
      </c>
      <c r="F518" t="str">
        <f>VLOOKUP(B518,'treatment structure'!$A$2:$I$65,9,FALSE)</f>
        <v>nil</v>
      </c>
      <c r="G518">
        <f>VLOOKUP(B518,'treatment structure'!$A$2:$I$65,2,FALSE)</f>
        <v>1</v>
      </c>
      <c r="H518">
        <v>1503</v>
      </c>
      <c r="I518">
        <v>7503</v>
      </c>
      <c r="J518">
        <v>21.48</v>
      </c>
      <c r="K518">
        <v>-6.78</v>
      </c>
      <c r="L518">
        <v>529</v>
      </c>
      <c r="M518">
        <v>8</v>
      </c>
      <c r="N518">
        <v>3</v>
      </c>
      <c r="O518">
        <v>10</v>
      </c>
      <c r="P518">
        <v>1</v>
      </c>
      <c r="Q518">
        <v>6</v>
      </c>
      <c r="R518">
        <v>10</v>
      </c>
      <c r="S518">
        <v>20</v>
      </c>
      <c r="T518">
        <v>20.8</v>
      </c>
      <c r="U518">
        <v>22.4</v>
      </c>
      <c r="V518">
        <v>27.4</v>
      </c>
      <c r="W518">
        <v>29.4</v>
      </c>
      <c r="X518">
        <v>27.5</v>
      </c>
      <c r="Y518">
        <v>29.3</v>
      </c>
      <c r="Z518">
        <v>28.6</v>
      </c>
      <c r="AA518">
        <v>26.5</v>
      </c>
      <c r="AB518">
        <f t="shared" si="138"/>
        <v>20.8</v>
      </c>
      <c r="AC518">
        <f t="shared" si="139"/>
        <v>22.4</v>
      </c>
      <c r="AD518">
        <f t="shared" si="140"/>
        <v>27.4</v>
      </c>
      <c r="AE518">
        <f t="shared" si="141"/>
        <v>29.4</v>
      </c>
      <c r="AF518">
        <f t="shared" si="142"/>
        <v>27.5</v>
      </c>
      <c r="AG518">
        <f t="shared" si="143"/>
        <v>29.3</v>
      </c>
      <c r="AH518">
        <f t="shared" si="144"/>
        <v>28.6</v>
      </c>
      <c r="AI518">
        <f t="shared" si="145"/>
        <v>26.5</v>
      </c>
      <c r="AJ518">
        <f t="shared" si="146"/>
        <v>423.8</v>
      </c>
    </row>
    <row r="519" spans="1:36">
      <c r="A519" s="1">
        <v>40184</v>
      </c>
      <c r="B519">
        <f t="shared" si="147"/>
        <v>9</v>
      </c>
      <c r="C519" t="str">
        <f>VLOOKUP(B519,'treatment structure'!$A$2:$I$65,9,FALSE)</f>
        <v>150N</v>
      </c>
      <c r="D519" t="str">
        <f>VLOOKUP(B519,'treatment structure'!$A$2:$I$65,7,FALSE)</f>
        <v>Omaka</v>
      </c>
      <c r="E519" t="str">
        <f>VLOOKUP(B519,'treatment structure'!$A$2:$I$65,8,FALSE)</f>
        <v>dry</v>
      </c>
      <c r="F519" t="str">
        <f>VLOOKUP(B519,'treatment structure'!$A$2:$I$65,9,FALSE)</f>
        <v>150N</v>
      </c>
      <c r="G519">
        <f>VLOOKUP(B519,'treatment structure'!$A$2:$I$65,2,FALSE)</f>
        <v>1</v>
      </c>
      <c r="H519">
        <v>1503</v>
      </c>
      <c r="I519">
        <v>7503</v>
      </c>
      <c r="J519">
        <v>21.48</v>
      </c>
      <c r="K519">
        <v>-6.78</v>
      </c>
      <c r="L519">
        <v>528</v>
      </c>
      <c r="M519">
        <v>9</v>
      </c>
      <c r="N519">
        <v>3</v>
      </c>
      <c r="O519">
        <v>10</v>
      </c>
      <c r="P519">
        <v>1</v>
      </c>
      <c r="Q519">
        <v>6</v>
      </c>
      <c r="R519">
        <v>10</v>
      </c>
      <c r="S519">
        <v>34</v>
      </c>
      <c r="T519">
        <v>18.2</v>
      </c>
      <c r="U519">
        <v>14.6</v>
      </c>
      <c r="V519">
        <v>16.8</v>
      </c>
      <c r="W519">
        <v>19.2</v>
      </c>
      <c r="X519">
        <v>16.5</v>
      </c>
      <c r="Y519">
        <v>12.8</v>
      </c>
      <c r="Z519">
        <v>10.9</v>
      </c>
      <c r="AA519">
        <v>8</v>
      </c>
      <c r="AB519">
        <f t="shared" si="138"/>
        <v>18.2</v>
      </c>
      <c r="AC519">
        <f t="shared" si="139"/>
        <v>14.6</v>
      </c>
      <c r="AD519">
        <f t="shared" si="140"/>
        <v>16.8</v>
      </c>
      <c r="AE519">
        <f t="shared" si="141"/>
        <v>19.2</v>
      </c>
      <c r="AF519">
        <f t="shared" si="142"/>
        <v>16.5</v>
      </c>
      <c r="AG519">
        <f t="shared" si="143"/>
        <v>12.8</v>
      </c>
      <c r="AH519">
        <f t="shared" si="144"/>
        <v>10.9</v>
      </c>
      <c r="AI519">
        <f t="shared" si="145"/>
        <v>8</v>
      </c>
      <c r="AJ519">
        <f t="shared" si="146"/>
        <v>234</v>
      </c>
    </row>
    <row r="520" spans="1:36">
      <c r="A520" s="1">
        <v>40184</v>
      </c>
      <c r="B520">
        <f t="shared" si="147"/>
        <v>10</v>
      </c>
      <c r="C520" t="str">
        <f>VLOOKUP(B520,'treatment structure'!$A$2:$I$65,9,FALSE)</f>
        <v>nil</v>
      </c>
      <c r="D520" t="str">
        <f>VLOOKUP(B520,'treatment structure'!$A$2:$I$65,7,FALSE)</f>
        <v>Omaka</v>
      </c>
      <c r="E520" t="str">
        <f>VLOOKUP(B520,'treatment structure'!$A$2:$I$65,8,FALSE)</f>
        <v>dry</v>
      </c>
      <c r="F520" t="str">
        <f>VLOOKUP(B520,'treatment structure'!$A$2:$I$65,9,FALSE)</f>
        <v>nil</v>
      </c>
      <c r="G520">
        <f>VLOOKUP(B520,'treatment structure'!$A$2:$I$65,2,FALSE)</f>
        <v>1</v>
      </c>
      <c r="H520">
        <v>1503</v>
      </c>
      <c r="I520">
        <v>7503</v>
      </c>
      <c r="J520">
        <v>21.48</v>
      </c>
      <c r="K520">
        <v>-6.78</v>
      </c>
      <c r="L520">
        <v>527</v>
      </c>
      <c r="M520">
        <v>10</v>
      </c>
      <c r="N520">
        <v>3</v>
      </c>
      <c r="O520">
        <v>10</v>
      </c>
      <c r="P520">
        <v>1</v>
      </c>
      <c r="Q520">
        <v>6</v>
      </c>
      <c r="R520">
        <v>10</v>
      </c>
      <c r="S520">
        <v>40</v>
      </c>
      <c r="T520">
        <v>22.1</v>
      </c>
      <c r="U520">
        <v>6.6</v>
      </c>
      <c r="V520">
        <v>7.6</v>
      </c>
      <c r="W520">
        <v>6.2</v>
      </c>
      <c r="X520">
        <v>4.5999999999999996</v>
      </c>
      <c r="Y520">
        <v>7.3</v>
      </c>
      <c r="Z520">
        <v>9.6</v>
      </c>
      <c r="AA520">
        <v>7</v>
      </c>
      <c r="AB520">
        <f t="shared" si="138"/>
        <v>22.1</v>
      </c>
      <c r="AC520">
        <f t="shared" si="139"/>
        <v>6.6</v>
      </c>
      <c r="AD520">
        <f t="shared" si="140"/>
        <v>7.6</v>
      </c>
      <c r="AE520">
        <f t="shared" si="141"/>
        <v>6.2</v>
      </c>
      <c r="AF520">
        <f t="shared" si="142"/>
        <v>4.5999999999999996</v>
      </c>
      <c r="AG520">
        <f t="shared" si="143"/>
        <v>7.3</v>
      </c>
      <c r="AH520">
        <f t="shared" si="144"/>
        <v>9.6</v>
      </c>
      <c r="AI520">
        <f t="shared" si="145"/>
        <v>7</v>
      </c>
      <c r="AJ520">
        <f t="shared" si="146"/>
        <v>142</v>
      </c>
    </row>
    <row r="521" spans="1:36">
      <c r="A521" s="1">
        <v>40184</v>
      </c>
      <c r="B521">
        <f t="shared" si="147"/>
        <v>11</v>
      </c>
      <c r="C521" t="str">
        <f>VLOOKUP(B521,'treatment structure'!$A$2:$I$65,9,FALSE)</f>
        <v>150N</v>
      </c>
      <c r="D521" t="str">
        <f>VLOOKUP(B521,'treatment structure'!$A$2:$I$65,7,FALSE)</f>
        <v>CR125</v>
      </c>
      <c r="E521" t="str">
        <f>VLOOKUP(B521,'treatment structure'!$A$2:$I$65,8,FALSE)</f>
        <v>dry</v>
      </c>
      <c r="F521" t="str">
        <f>VLOOKUP(B521,'treatment structure'!$A$2:$I$65,9,FALSE)</f>
        <v>150N</v>
      </c>
      <c r="G521">
        <f>VLOOKUP(B521,'treatment structure'!$A$2:$I$65,2,FALSE)</f>
        <v>1</v>
      </c>
      <c r="H521">
        <v>1503</v>
      </c>
      <c r="I521">
        <v>7503</v>
      </c>
      <c r="J521">
        <v>21.48</v>
      </c>
      <c r="K521">
        <v>-6.78</v>
      </c>
      <c r="L521">
        <v>526</v>
      </c>
      <c r="M521">
        <v>11</v>
      </c>
      <c r="N521">
        <v>3</v>
      </c>
      <c r="O521">
        <v>10</v>
      </c>
      <c r="P521">
        <v>1</v>
      </c>
      <c r="Q521">
        <v>6</v>
      </c>
      <c r="R521">
        <v>10</v>
      </c>
      <c r="S521">
        <v>46</v>
      </c>
      <c r="T521">
        <v>31.7</v>
      </c>
      <c r="U521">
        <v>29.1</v>
      </c>
      <c r="V521">
        <v>21.4</v>
      </c>
      <c r="W521">
        <v>20.5</v>
      </c>
      <c r="X521">
        <v>17</v>
      </c>
      <c r="Y521">
        <v>14.8</v>
      </c>
      <c r="Z521">
        <v>12</v>
      </c>
      <c r="AA521" s="2">
        <v>9</v>
      </c>
      <c r="AB521">
        <f t="shared" si="138"/>
        <v>31.7</v>
      </c>
      <c r="AC521">
        <f t="shared" si="139"/>
        <v>29.1</v>
      </c>
      <c r="AD521">
        <f t="shared" si="140"/>
        <v>21.4</v>
      </c>
      <c r="AE521">
        <f t="shared" si="141"/>
        <v>20.5</v>
      </c>
      <c r="AF521">
        <f t="shared" si="142"/>
        <v>17</v>
      </c>
      <c r="AG521">
        <f t="shared" si="143"/>
        <v>14.8</v>
      </c>
      <c r="AH521">
        <f t="shared" si="144"/>
        <v>12</v>
      </c>
      <c r="AI521">
        <f t="shared" si="145"/>
        <v>9</v>
      </c>
      <c r="AJ521">
        <f t="shared" si="146"/>
        <v>311</v>
      </c>
    </row>
    <row r="522" spans="1:36">
      <c r="A522" s="1">
        <v>40184</v>
      </c>
      <c r="B522">
        <f t="shared" si="147"/>
        <v>12</v>
      </c>
      <c r="C522" t="str">
        <f>VLOOKUP(B522,'treatment structure'!$A$2:$I$65,9,FALSE)</f>
        <v>nil</v>
      </c>
      <c r="D522" t="str">
        <f>VLOOKUP(B522,'treatment structure'!$A$2:$I$65,7,FALSE)</f>
        <v>CR125</v>
      </c>
      <c r="E522" t="str">
        <f>VLOOKUP(B522,'treatment structure'!$A$2:$I$65,8,FALSE)</f>
        <v>dry</v>
      </c>
      <c r="F522" t="str">
        <f>VLOOKUP(B522,'treatment structure'!$A$2:$I$65,9,FALSE)</f>
        <v>nil</v>
      </c>
      <c r="G522">
        <f>VLOOKUP(B522,'treatment structure'!$A$2:$I$65,2,FALSE)</f>
        <v>1</v>
      </c>
      <c r="H522">
        <v>1503</v>
      </c>
      <c r="I522">
        <v>7503</v>
      </c>
      <c r="J522">
        <v>21.48</v>
      </c>
      <c r="K522">
        <v>-6.78</v>
      </c>
      <c r="L522">
        <v>525</v>
      </c>
      <c r="M522">
        <v>12</v>
      </c>
      <c r="N522">
        <v>3</v>
      </c>
      <c r="O522">
        <v>10</v>
      </c>
      <c r="P522">
        <v>1</v>
      </c>
      <c r="Q522">
        <v>6</v>
      </c>
      <c r="R522">
        <v>10</v>
      </c>
      <c r="S522">
        <v>52</v>
      </c>
      <c r="T522">
        <v>25.2</v>
      </c>
      <c r="U522">
        <v>27.1</v>
      </c>
      <c r="V522">
        <v>23.3</v>
      </c>
      <c r="W522">
        <v>22.3</v>
      </c>
      <c r="X522">
        <v>18.3</v>
      </c>
      <c r="Y522">
        <v>15</v>
      </c>
      <c r="Z522">
        <v>11.6</v>
      </c>
      <c r="AA522">
        <v>9</v>
      </c>
      <c r="AB522">
        <f t="shared" si="138"/>
        <v>25.2</v>
      </c>
      <c r="AC522">
        <f t="shared" si="139"/>
        <v>27.1</v>
      </c>
      <c r="AD522">
        <f t="shared" si="140"/>
        <v>23.3</v>
      </c>
      <c r="AE522">
        <f t="shared" si="141"/>
        <v>22.3</v>
      </c>
      <c r="AF522">
        <f t="shared" si="142"/>
        <v>18.3</v>
      </c>
      <c r="AG522">
        <f t="shared" si="143"/>
        <v>15</v>
      </c>
      <c r="AH522">
        <f t="shared" si="144"/>
        <v>11.6</v>
      </c>
      <c r="AI522">
        <f t="shared" si="145"/>
        <v>9</v>
      </c>
      <c r="AJ522">
        <f t="shared" si="146"/>
        <v>303.59999999999997</v>
      </c>
    </row>
    <row r="523" spans="1:36">
      <c r="A523" s="1">
        <v>40184</v>
      </c>
      <c r="B523">
        <f t="shared" si="147"/>
        <v>13</v>
      </c>
      <c r="C523" t="str">
        <f>VLOOKUP(B523,'treatment structure'!$A$2:$I$65,9,FALSE)</f>
        <v>nil</v>
      </c>
      <c r="D523" t="str">
        <f>VLOOKUP(B523,'treatment structure'!$A$2:$I$65,7,FALSE)</f>
        <v>CR125</v>
      </c>
      <c r="E523" t="str">
        <f>VLOOKUP(B523,'treatment structure'!$A$2:$I$65,8,FALSE)</f>
        <v>irr</v>
      </c>
      <c r="F523" t="str">
        <f>VLOOKUP(B523,'treatment structure'!$A$2:$I$65,9,FALSE)</f>
        <v>nil</v>
      </c>
      <c r="G523">
        <f>VLOOKUP(B523,'treatment structure'!$A$2:$I$65,2,FALSE)</f>
        <v>1</v>
      </c>
      <c r="H523">
        <v>1503</v>
      </c>
      <c r="I523">
        <v>7503</v>
      </c>
      <c r="J523">
        <v>21.48</v>
      </c>
      <c r="K523">
        <v>-6.78</v>
      </c>
      <c r="L523">
        <v>524</v>
      </c>
      <c r="M523">
        <v>13</v>
      </c>
      <c r="N523">
        <v>3</v>
      </c>
      <c r="O523">
        <v>10</v>
      </c>
      <c r="P523">
        <v>1</v>
      </c>
      <c r="Q523">
        <v>6</v>
      </c>
      <c r="R523">
        <v>10</v>
      </c>
      <c r="S523">
        <v>50</v>
      </c>
      <c r="T523">
        <v>5.5</v>
      </c>
      <c r="U523">
        <v>9.6</v>
      </c>
      <c r="V523">
        <v>17.2</v>
      </c>
      <c r="W523">
        <v>10.7</v>
      </c>
      <c r="X523">
        <v>14.1</v>
      </c>
      <c r="Y523">
        <v>21.4</v>
      </c>
      <c r="Z523">
        <v>25.1</v>
      </c>
      <c r="AA523">
        <v>27.1</v>
      </c>
      <c r="AB523">
        <f t="shared" si="138"/>
        <v>5.5</v>
      </c>
      <c r="AC523">
        <f t="shared" si="139"/>
        <v>9.6</v>
      </c>
      <c r="AD523">
        <f t="shared" si="140"/>
        <v>17.2</v>
      </c>
      <c r="AE523">
        <f t="shared" si="141"/>
        <v>10.7</v>
      </c>
      <c r="AF523">
        <f t="shared" si="142"/>
        <v>14.1</v>
      </c>
      <c r="AG523">
        <f t="shared" si="143"/>
        <v>21.4</v>
      </c>
      <c r="AH523">
        <f t="shared" si="144"/>
        <v>25.1</v>
      </c>
      <c r="AI523">
        <f t="shared" si="145"/>
        <v>27.1</v>
      </c>
      <c r="AJ523">
        <f t="shared" si="146"/>
        <v>261.39999999999998</v>
      </c>
    </row>
    <row r="524" spans="1:36">
      <c r="A524" s="1">
        <v>40184</v>
      </c>
      <c r="B524">
        <f t="shared" si="147"/>
        <v>14</v>
      </c>
      <c r="C524" t="str">
        <f>VLOOKUP(B524,'treatment structure'!$A$2:$I$65,9,FALSE)</f>
        <v>150N</v>
      </c>
      <c r="D524" t="str">
        <f>VLOOKUP(B524,'treatment structure'!$A$2:$I$65,7,FALSE)</f>
        <v>CR125</v>
      </c>
      <c r="E524" t="str">
        <f>VLOOKUP(B524,'treatment structure'!$A$2:$I$65,8,FALSE)</f>
        <v>irr</v>
      </c>
      <c r="F524" t="str">
        <f>VLOOKUP(B524,'treatment structure'!$A$2:$I$65,9,FALSE)</f>
        <v>150N</v>
      </c>
      <c r="G524">
        <f>VLOOKUP(B524,'treatment structure'!$A$2:$I$65,2,FALSE)</f>
        <v>1</v>
      </c>
      <c r="H524">
        <v>1503</v>
      </c>
      <c r="I524">
        <v>7503</v>
      </c>
      <c r="J524">
        <v>21.48</v>
      </c>
      <c r="K524">
        <v>-6.78</v>
      </c>
      <c r="L524">
        <v>523</v>
      </c>
      <c r="M524">
        <v>14</v>
      </c>
      <c r="N524">
        <v>3</v>
      </c>
      <c r="O524">
        <v>10</v>
      </c>
      <c r="P524">
        <v>1</v>
      </c>
      <c r="Q524">
        <v>6</v>
      </c>
      <c r="R524">
        <v>11</v>
      </c>
      <c r="S524">
        <v>4</v>
      </c>
      <c r="T524">
        <v>22.1</v>
      </c>
      <c r="U524">
        <v>20.9</v>
      </c>
      <c r="V524">
        <v>14.4</v>
      </c>
      <c r="W524">
        <v>18.2</v>
      </c>
      <c r="X524">
        <v>20.399999999999999</v>
      </c>
      <c r="Y524">
        <v>22.3</v>
      </c>
      <c r="Z524">
        <v>25.8</v>
      </c>
      <c r="AA524">
        <v>28.3</v>
      </c>
      <c r="AB524">
        <f t="shared" si="138"/>
        <v>22.1</v>
      </c>
      <c r="AC524">
        <f t="shared" si="139"/>
        <v>20.9</v>
      </c>
      <c r="AD524">
        <f t="shared" si="140"/>
        <v>14.4</v>
      </c>
      <c r="AE524">
        <f t="shared" si="141"/>
        <v>18.2</v>
      </c>
      <c r="AF524">
        <f t="shared" si="142"/>
        <v>20.399999999999999</v>
      </c>
      <c r="AG524">
        <f t="shared" si="143"/>
        <v>22.3</v>
      </c>
      <c r="AH524">
        <f t="shared" si="144"/>
        <v>25.8</v>
      </c>
      <c r="AI524">
        <f t="shared" si="145"/>
        <v>28.3</v>
      </c>
      <c r="AJ524">
        <f t="shared" si="146"/>
        <v>344.8</v>
      </c>
    </row>
    <row r="525" spans="1:36">
      <c r="A525" s="1">
        <v>40184</v>
      </c>
      <c r="B525">
        <f t="shared" si="147"/>
        <v>15</v>
      </c>
      <c r="C525" t="str">
        <f>VLOOKUP(B525,'treatment structure'!$A$2:$I$65,9,FALSE)</f>
        <v>150N</v>
      </c>
      <c r="D525" t="str">
        <f>VLOOKUP(B525,'treatment structure'!$A$2:$I$65,7,FALSE)</f>
        <v>Omaka</v>
      </c>
      <c r="E525" t="str">
        <f>VLOOKUP(B525,'treatment structure'!$A$2:$I$65,8,FALSE)</f>
        <v>irr</v>
      </c>
      <c r="F525" t="str">
        <f>VLOOKUP(B525,'treatment structure'!$A$2:$I$65,9,FALSE)</f>
        <v>150N</v>
      </c>
      <c r="G525">
        <f>VLOOKUP(B525,'treatment structure'!$A$2:$I$65,2,FALSE)</f>
        <v>1</v>
      </c>
      <c r="H525">
        <v>1503</v>
      </c>
      <c r="I525">
        <v>7503</v>
      </c>
      <c r="J525">
        <v>21.48</v>
      </c>
      <c r="K525">
        <v>-6.78</v>
      </c>
      <c r="L525">
        <v>522</v>
      </c>
      <c r="M525">
        <v>15</v>
      </c>
      <c r="N525">
        <v>3</v>
      </c>
      <c r="O525">
        <v>10</v>
      </c>
      <c r="P525">
        <v>1</v>
      </c>
      <c r="Q525">
        <v>6</v>
      </c>
      <c r="R525">
        <v>11</v>
      </c>
      <c r="S525">
        <v>11</v>
      </c>
      <c r="T525">
        <v>31.3</v>
      </c>
      <c r="U525">
        <v>22.6</v>
      </c>
      <c r="V525">
        <v>21.7</v>
      </c>
      <c r="W525">
        <v>21.5</v>
      </c>
      <c r="X525">
        <v>15.2</v>
      </c>
      <c r="Y525">
        <v>15.4</v>
      </c>
      <c r="Z525">
        <v>17.899999999999999</v>
      </c>
      <c r="AA525">
        <v>27.2</v>
      </c>
      <c r="AB525">
        <f t="shared" si="138"/>
        <v>31.3</v>
      </c>
      <c r="AC525">
        <f t="shared" si="139"/>
        <v>22.6</v>
      </c>
      <c r="AD525">
        <f t="shared" si="140"/>
        <v>21.7</v>
      </c>
      <c r="AE525">
        <f t="shared" si="141"/>
        <v>21.5</v>
      </c>
      <c r="AF525">
        <f t="shared" si="142"/>
        <v>15.2</v>
      </c>
      <c r="AG525">
        <f t="shared" si="143"/>
        <v>15.400000000000002</v>
      </c>
      <c r="AH525">
        <f t="shared" si="144"/>
        <v>17.899999999999999</v>
      </c>
      <c r="AI525">
        <f t="shared" si="145"/>
        <v>27.2</v>
      </c>
      <c r="AJ525">
        <f t="shared" si="146"/>
        <v>345.6</v>
      </c>
    </row>
    <row r="526" spans="1:36">
      <c r="A526" s="1">
        <v>40184</v>
      </c>
      <c r="B526">
        <f t="shared" si="147"/>
        <v>16</v>
      </c>
      <c r="C526" t="str">
        <f>VLOOKUP(B526,'treatment structure'!$A$2:$I$65,9,FALSE)</f>
        <v>nil</v>
      </c>
      <c r="D526" t="str">
        <f>VLOOKUP(B526,'treatment structure'!$A$2:$I$65,7,FALSE)</f>
        <v>Omaka</v>
      </c>
      <c r="E526" t="str">
        <f>VLOOKUP(B526,'treatment structure'!$A$2:$I$65,8,FALSE)</f>
        <v>irr</v>
      </c>
      <c r="F526" t="str">
        <f>VLOOKUP(B526,'treatment structure'!$A$2:$I$65,9,FALSE)</f>
        <v>nil</v>
      </c>
      <c r="G526">
        <f>VLOOKUP(B526,'treatment structure'!$A$2:$I$65,2,FALSE)</f>
        <v>1</v>
      </c>
      <c r="H526">
        <v>1503</v>
      </c>
      <c r="I526">
        <v>7503</v>
      </c>
      <c r="J526">
        <v>21.48</v>
      </c>
      <c r="K526">
        <v>-6.78</v>
      </c>
      <c r="L526">
        <v>521</v>
      </c>
      <c r="M526">
        <v>16</v>
      </c>
      <c r="N526">
        <v>3</v>
      </c>
      <c r="O526">
        <v>10</v>
      </c>
      <c r="P526">
        <v>1</v>
      </c>
      <c r="Q526">
        <v>6</v>
      </c>
      <c r="R526">
        <v>11</v>
      </c>
      <c r="S526">
        <v>10</v>
      </c>
      <c r="T526">
        <v>27.1</v>
      </c>
      <c r="U526">
        <v>26.3</v>
      </c>
      <c r="V526">
        <v>25.4</v>
      </c>
      <c r="W526">
        <v>18.8</v>
      </c>
      <c r="X526">
        <v>22.4</v>
      </c>
      <c r="Y526">
        <v>20.2</v>
      </c>
      <c r="Z526">
        <v>23.9</v>
      </c>
      <c r="AA526">
        <v>27.2</v>
      </c>
      <c r="AB526">
        <f t="shared" si="138"/>
        <v>27.1</v>
      </c>
      <c r="AC526">
        <f t="shared" si="139"/>
        <v>26.3</v>
      </c>
      <c r="AD526">
        <f t="shared" si="140"/>
        <v>25.4</v>
      </c>
      <c r="AE526">
        <f t="shared" si="141"/>
        <v>18.8</v>
      </c>
      <c r="AF526">
        <f t="shared" si="142"/>
        <v>22.4</v>
      </c>
      <c r="AG526">
        <f t="shared" si="143"/>
        <v>20.2</v>
      </c>
      <c r="AH526">
        <f t="shared" si="144"/>
        <v>23.9</v>
      </c>
      <c r="AI526">
        <f t="shared" si="145"/>
        <v>27.2</v>
      </c>
      <c r="AJ526">
        <f t="shared" si="146"/>
        <v>382.59999999999997</v>
      </c>
    </row>
    <row r="527" spans="1:36">
      <c r="A527" s="1">
        <v>40184</v>
      </c>
      <c r="B527">
        <f t="shared" si="147"/>
        <v>17</v>
      </c>
      <c r="C527" t="str">
        <f>VLOOKUP(B527,'treatment structure'!$A$2:$I$65,9,FALSE)</f>
        <v>nil</v>
      </c>
      <c r="D527" t="str">
        <f>VLOOKUP(B527,'treatment structure'!$A$2:$I$65,7,FALSE)</f>
        <v>Sherwood</v>
      </c>
      <c r="E527" t="str">
        <f>VLOOKUP(B527,'treatment structure'!$A$2:$I$65,8,FALSE)</f>
        <v>irr</v>
      </c>
      <c r="F527" t="str">
        <f>VLOOKUP(B527,'treatment structure'!$A$2:$I$65,9,FALSE)</f>
        <v>nil</v>
      </c>
      <c r="G527">
        <f>VLOOKUP(B527,'treatment structure'!$A$2:$I$65,2,FALSE)</f>
        <v>2</v>
      </c>
      <c r="H527">
        <v>1503</v>
      </c>
      <c r="I527">
        <v>7503</v>
      </c>
      <c r="J527">
        <v>21.48</v>
      </c>
      <c r="K527">
        <v>-6.78</v>
      </c>
      <c r="L527">
        <v>520</v>
      </c>
      <c r="M527">
        <v>17</v>
      </c>
      <c r="N527">
        <v>3</v>
      </c>
      <c r="O527">
        <v>10</v>
      </c>
      <c r="P527">
        <v>1</v>
      </c>
      <c r="Q527">
        <v>6</v>
      </c>
      <c r="R527">
        <v>11</v>
      </c>
      <c r="S527">
        <v>24</v>
      </c>
      <c r="T527">
        <v>20.100000000000001</v>
      </c>
      <c r="U527">
        <v>31.4</v>
      </c>
      <c r="V527">
        <v>25.6</v>
      </c>
      <c r="W527">
        <v>15.2</v>
      </c>
      <c r="X527">
        <v>24.7</v>
      </c>
      <c r="Y527">
        <v>13.5</v>
      </c>
      <c r="Z527">
        <v>17.100000000000001</v>
      </c>
      <c r="AA527">
        <v>24.4</v>
      </c>
      <c r="AB527">
        <f t="shared" si="138"/>
        <v>20.100000000000001</v>
      </c>
      <c r="AC527">
        <f t="shared" si="139"/>
        <v>31.4</v>
      </c>
      <c r="AD527">
        <f t="shared" si="140"/>
        <v>25.6</v>
      </c>
      <c r="AE527">
        <f t="shared" si="141"/>
        <v>15.2</v>
      </c>
      <c r="AF527">
        <f t="shared" si="142"/>
        <v>24.7</v>
      </c>
      <c r="AG527">
        <f t="shared" si="143"/>
        <v>13.5</v>
      </c>
      <c r="AH527">
        <f t="shared" si="144"/>
        <v>17.100000000000001</v>
      </c>
      <c r="AI527">
        <f t="shared" si="145"/>
        <v>24.4</v>
      </c>
      <c r="AJ527">
        <f t="shared" si="146"/>
        <v>344</v>
      </c>
    </row>
    <row r="528" spans="1:36">
      <c r="A528" s="1">
        <v>40184</v>
      </c>
      <c r="B528">
        <f t="shared" si="147"/>
        <v>18</v>
      </c>
      <c r="C528" t="str">
        <f>VLOOKUP(B528,'treatment structure'!$A$2:$I$65,9,FALSE)</f>
        <v>150N</v>
      </c>
      <c r="D528" t="str">
        <f>VLOOKUP(B528,'treatment structure'!$A$2:$I$65,7,FALSE)</f>
        <v>Sherwood</v>
      </c>
      <c r="E528" t="str">
        <f>VLOOKUP(B528,'treatment structure'!$A$2:$I$65,8,FALSE)</f>
        <v>irr</v>
      </c>
      <c r="F528" t="str">
        <f>VLOOKUP(B528,'treatment structure'!$A$2:$I$65,9,FALSE)</f>
        <v>150N</v>
      </c>
      <c r="G528">
        <f>VLOOKUP(B528,'treatment structure'!$A$2:$I$65,2,FALSE)</f>
        <v>2</v>
      </c>
      <c r="H528">
        <v>1503</v>
      </c>
      <c r="I528">
        <v>7503</v>
      </c>
      <c r="J528">
        <v>21.48</v>
      </c>
      <c r="K528">
        <v>-6.78</v>
      </c>
      <c r="L528">
        <v>519</v>
      </c>
      <c r="M528">
        <v>18</v>
      </c>
      <c r="N528">
        <v>3</v>
      </c>
      <c r="O528">
        <v>10</v>
      </c>
      <c r="P528">
        <v>1</v>
      </c>
      <c r="Q528">
        <v>6</v>
      </c>
      <c r="R528">
        <v>11</v>
      </c>
      <c r="S528">
        <v>30</v>
      </c>
      <c r="T528">
        <v>27.9</v>
      </c>
      <c r="U528">
        <v>26.9</v>
      </c>
      <c r="V528">
        <v>18.899999999999999</v>
      </c>
      <c r="W528">
        <v>20.6</v>
      </c>
      <c r="X528">
        <v>24.2</v>
      </c>
      <c r="Y528">
        <v>18.600000000000001</v>
      </c>
      <c r="Z528">
        <v>20.8</v>
      </c>
      <c r="AA528">
        <v>20.7</v>
      </c>
      <c r="AB528">
        <f t="shared" si="138"/>
        <v>27.9</v>
      </c>
      <c r="AC528">
        <f t="shared" si="139"/>
        <v>26.9</v>
      </c>
      <c r="AD528">
        <f t="shared" si="140"/>
        <v>18.899999999999999</v>
      </c>
      <c r="AE528">
        <f t="shared" si="141"/>
        <v>20.6</v>
      </c>
      <c r="AF528">
        <f t="shared" si="142"/>
        <v>24.2</v>
      </c>
      <c r="AG528">
        <f t="shared" si="143"/>
        <v>18.600000000000001</v>
      </c>
      <c r="AH528">
        <f t="shared" si="144"/>
        <v>20.8</v>
      </c>
      <c r="AI528">
        <f t="shared" si="145"/>
        <v>20.7</v>
      </c>
      <c r="AJ528">
        <f t="shared" si="146"/>
        <v>357.2</v>
      </c>
    </row>
    <row r="529" spans="1:36">
      <c r="A529" s="1">
        <v>40184</v>
      </c>
      <c r="B529">
        <f t="shared" si="147"/>
        <v>19</v>
      </c>
      <c r="C529" t="str">
        <f>VLOOKUP(B529,'treatment structure'!$A$2:$I$65,9,FALSE)</f>
        <v>nil</v>
      </c>
      <c r="D529" t="str">
        <f>VLOOKUP(B529,'treatment structure'!$A$2:$I$65,7,FALSE)</f>
        <v>CR125</v>
      </c>
      <c r="E529" t="str">
        <f>VLOOKUP(B529,'treatment structure'!$A$2:$I$65,8,FALSE)</f>
        <v>irr</v>
      </c>
      <c r="F529" t="str">
        <f>VLOOKUP(B529,'treatment structure'!$A$2:$I$65,9,FALSE)</f>
        <v>nil</v>
      </c>
      <c r="G529">
        <f>VLOOKUP(B529,'treatment structure'!$A$2:$I$65,2,FALSE)</f>
        <v>2</v>
      </c>
      <c r="H529">
        <v>1503</v>
      </c>
      <c r="I529">
        <v>7503</v>
      </c>
      <c r="J529">
        <v>21.48</v>
      </c>
      <c r="K529">
        <v>-6.78</v>
      </c>
      <c r="L529">
        <v>518</v>
      </c>
      <c r="M529">
        <v>19</v>
      </c>
      <c r="N529">
        <v>3</v>
      </c>
      <c r="O529">
        <v>10</v>
      </c>
      <c r="P529">
        <v>1</v>
      </c>
      <c r="Q529">
        <v>6</v>
      </c>
      <c r="R529">
        <v>11</v>
      </c>
      <c r="S529">
        <v>36</v>
      </c>
      <c r="T529">
        <v>23.6</v>
      </c>
      <c r="U529">
        <v>25.4</v>
      </c>
      <c r="V529">
        <v>27.2</v>
      </c>
      <c r="W529">
        <v>21.3</v>
      </c>
      <c r="X529">
        <v>26.4</v>
      </c>
      <c r="Y529">
        <v>25.2</v>
      </c>
      <c r="Z529">
        <v>27.3</v>
      </c>
      <c r="AA529">
        <v>32.9</v>
      </c>
      <c r="AB529">
        <f t="shared" si="138"/>
        <v>23.6</v>
      </c>
      <c r="AC529">
        <f t="shared" si="139"/>
        <v>25.4</v>
      </c>
      <c r="AD529">
        <f t="shared" si="140"/>
        <v>27.2</v>
      </c>
      <c r="AE529">
        <f t="shared" si="141"/>
        <v>21.3</v>
      </c>
      <c r="AF529">
        <f t="shared" si="142"/>
        <v>26.4</v>
      </c>
      <c r="AG529">
        <f t="shared" si="143"/>
        <v>25.2</v>
      </c>
      <c r="AH529">
        <f t="shared" si="144"/>
        <v>27.3</v>
      </c>
      <c r="AI529">
        <f t="shared" si="145"/>
        <v>32.9</v>
      </c>
      <c r="AJ529">
        <f t="shared" si="146"/>
        <v>418.6</v>
      </c>
    </row>
    <row r="530" spans="1:36">
      <c r="A530" s="1">
        <v>40184</v>
      </c>
      <c r="B530">
        <f t="shared" si="147"/>
        <v>20</v>
      </c>
      <c r="C530" t="str">
        <f>VLOOKUP(B530,'treatment structure'!$A$2:$I$65,9,FALSE)</f>
        <v>150N</v>
      </c>
      <c r="D530" t="str">
        <f>VLOOKUP(B530,'treatment structure'!$A$2:$I$65,7,FALSE)</f>
        <v>CR125</v>
      </c>
      <c r="E530" t="str">
        <f>VLOOKUP(B530,'treatment structure'!$A$2:$I$65,8,FALSE)</f>
        <v>irr</v>
      </c>
      <c r="F530" t="str">
        <f>VLOOKUP(B530,'treatment structure'!$A$2:$I$65,9,FALSE)</f>
        <v>150N</v>
      </c>
      <c r="G530">
        <f>VLOOKUP(B530,'treatment structure'!$A$2:$I$65,2,FALSE)</f>
        <v>2</v>
      </c>
      <c r="H530">
        <v>1503</v>
      </c>
      <c r="I530">
        <v>7503</v>
      </c>
      <c r="J530">
        <v>21.48</v>
      </c>
      <c r="K530">
        <v>-6.78</v>
      </c>
      <c r="L530">
        <v>517</v>
      </c>
      <c r="M530">
        <v>20</v>
      </c>
      <c r="N530">
        <v>3</v>
      </c>
      <c r="O530">
        <v>10</v>
      </c>
      <c r="P530">
        <v>1</v>
      </c>
      <c r="Q530">
        <v>6</v>
      </c>
      <c r="R530">
        <v>11</v>
      </c>
      <c r="S530">
        <v>42</v>
      </c>
      <c r="T530">
        <v>19</v>
      </c>
      <c r="U530">
        <v>16.2</v>
      </c>
      <c r="V530">
        <v>22.6</v>
      </c>
      <c r="W530">
        <v>25.3</v>
      </c>
      <c r="X530">
        <v>17.399999999999999</v>
      </c>
      <c r="Y530">
        <v>12.8</v>
      </c>
      <c r="Z530">
        <v>18</v>
      </c>
      <c r="AA530">
        <v>27.1</v>
      </c>
      <c r="AB530">
        <f t="shared" si="138"/>
        <v>19</v>
      </c>
      <c r="AC530">
        <f t="shared" si="139"/>
        <v>16.2</v>
      </c>
      <c r="AD530">
        <f t="shared" si="140"/>
        <v>22.6</v>
      </c>
      <c r="AE530">
        <f t="shared" si="141"/>
        <v>25.3</v>
      </c>
      <c r="AF530">
        <f t="shared" si="142"/>
        <v>17.399999999999999</v>
      </c>
      <c r="AG530">
        <f t="shared" si="143"/>
        <v>12.8</v>
      </c>
      <c r="AH530">
        <f t="shared" si="144"/>
        <v>18</v>
      </c>
      <c r="AI530">
        <f t="shared" si="145"/>
        <v>27.1</v>
      </c>
      <c r="AJ530">
        <f t="shared" si="146"/>
        <v>316.8</v>
      </c>
    </row>
    <row r="531" spans="1:36">
      <c r="A531" s="1">
        <v>40184</v>
      </c>
      <c r="B531">
        <f t="shared" si="147"/>
        <v>21</v>
      </c>
      <c r="C531" t="str">
        <f>VLOOKUP(B531,'treatment structure'!$A$2:$I$65,9,FALSE)</f>
        <v>nil</v>
      </c>
      <c r="D531" t="str">
        <f>VLOOKUP(B531,'treatment structure'!$A$2:$I$65,7,FALSE)</f>
        <v>Omaka</v>
      </c>
      <c r="E531" t="str">
        <f>VLOOKUP(B531,'treatment structure'!$A$2:$I$65,8,FALSE)</f>
        <v>dry</v>
      </c>
      <c r="F531" t="str">
        <f>VLOOKUP(B531,'treatment structure'!$A$2:$I$65,9,FALSE)</f>
        <v>nil</v>
      </c>
      <c r="G531">
        <f>VLOOKUP(B531,'treatment structure'!$A$2:$I$65,2,FALSE)</f>
        <v>2</v>
      </c>
      <c r="H531">
        <v>1503</v>
      </c>
      <c r="I531">
        <v>7503</v>
      </c>
      <c r="J531">
        <v>21.48</v>
      </c>
      <c r="K531">
        <v>-6.78</v>
      </c>
      <c r="L531">
        <v>516</v>
      </c>
      <c r="M531">
        <v>21</v>
      </c>
      <c r="N531">
        <v>3</v>
      </c>
      <c r="O531">
        <v>10</v>
      </c>
      <c r="P531">
        <v>1</v>
      </c>
      <c r="Q531">
        <v>6</v>
      </c>
      <c r="R531">
        <v>11</v>
      </c>
      <c r="S531">
        <v>40</v>
      </c>
      <c r="T531">
        <v>33.6</v>
      </c>
      <c r="U531">
        <v>21.9</v>
      </c>
      <c r="V531">
        <v>15.2</v>
      </c>
      <c r="W531">
        <v>22</v>
      </c>
      <c r="X531">
        <v>14.3</v>
      </c>
      <c r="Y531">
        <v>10.9</v>
      </c>
      <c r="Z531">
        <v>10.6</v>
      </c>
      <c r="AA531">
        <v>7.6</v>
      </c>
      <c r="AB531">
        <f t="shared" si="138"/>
        <v>33.6</v>
      </c>
      <c r="AC531">
        <f t="shared" si="139"/>
        <v>21.9</v>
      </c>
      <c r="AD531">
        <f t="shared" si="140"/>
        <v>15.2</v>
      </c>
      <c r="AE531">
        <f t="shared" si="141"/>
        <v>22</v>
      </c>
      <c r="AF531">
        <f t="shared" si="142"/>
        <v>14.3</v>
      </c>
      <c r="AG531">
        <f t="shared" si="143"/>
        <v>10.9</v>
      </c>
      <c r="AH531">
        <f t="shared" si="144"/>
        <v>10.6</v>
      </c>
      <c r="AI531">
        <f t="shared" si="145"/>
        <v>7.6</v>
      </c>
      <c r="AJ531">
        <f t="shared" si="146"/>
        <v>272.2</v>
      </c>
    </row>
    <row r="532" spans="1:36">
      <c r="A532" s="1">
        <v>40184</v>
      </c>
      <c r="B532">
        <f t="shared" si="147"/>
        <v>22</v>
      </c>
      <c r="C532" t="str">
        <f>VLOOKUP(B532,'treatment structure'!$A$2:$I$65,9,FALSE)</f>
        <v>150N</v>
      </c>
      <c r="D532" t="str">
        <f>VLOOKUP(B532,'treatment structure'!$A$2:$I$65,7,FALSE)</f>
        <v>Omaka</v>
      </c>
      <c r="E532" t="str">
        <f>VLOOKUP(B532,'treatment structure'!$A$2:$I$65,8,FALSE)</f>
        <v>dry</v>
      </c>
      <c r="F532" t="str">
        <f>VLOOKUP(B532,'treatment structure'!$A$2:$I$65,9,FALSE)</f>
        <v>150N</v>
      </c>
      <c r="G532">
        <f>VLOOKUP(B532,'treatment structure'!$A$2:$I$65,2,FALSE)</f>
        <v>2</v>
      </c>
      <c r="H532">
        <v>1503</v>
      </c>
      <c r="I532">
        <v>7503</v>
      </c>
      <c r="J532">
        <v>21.48</v>
      </c>
      <c r="K532">
        <v>-6.78</v>
      </c>
      <c r="L532">
        <v>515</v>
      </c>
      <c r="M532">
        <v>22</v>
      </c>
      <c r="N532">
        <v>3</v>
      </c>
      <c r="O532">
        <v>10</v>
      </c>
      <c r="P532">
        <v>1</v>
      </c>
      <c r="Q532">
        <v>6</v>
      </c>
      <c r="R532">
        <v>11</v>
      </c>
      <c r="S532">
        <v>54</v>
      </c>
      <c r="T532">
        <v>22.8</v>
      </c>
      <c r="U532">
        <v>10.8</v>
      </c>
      <c r="V532">
        <v>14.2</v>
      </c>
      <c r="W532">
        <v>13.1</v>
      </c>
      <c r="X532">
        <v>9.5</v>
      </c>
      <c r="Y532">
        <v>9.6</v>
      </c>
      <c r="Z532">
        <v>11</v>
      </c>
      <c r="AA532">
        <v>7.5</v>
      </c>
      <c r="AB532">
        <f t="shared" si="138"/>
        <v>22.8</v>
      </c>
      <c r="AC532">
        <f t="shared" si="139"/>
        <v>10.8</v>
      </c>
      <c r="AD532">
        <f t="shared" si="140"/>
        <v>14.2</v>
      </c>
      <c r="AE532">
        <f t="shared" si="141"/>
        <v>13.1</v>
      </c>
      <c r="AF532">
        <f t="shared" si="142"/>
        <v>9.5</v>
      </c>
      <c r="AG532">
        <f t="shared" si="143"/>
        <v>9.6</v>
      </c>
      <c r="AH532">
        <f t="shared" si="144"/>
        <v>11</v>
      </c>
      <c r="AI532">
        <f t="shared" si="145"/>
        <v>7.5</v>
      </c>
      <c r="AJ532">
        <f t="shared" si="146"/>
        <v>197</v>
      </c>
    </row>
    <row r="533" spans="1:36">
      <c r="A533" s="1">
        <v>40184</v>
      </c>
      <c r="B533">
        <f t="shared" si="147"/>
        <v>23</v>
      </c>
      <c r="C533" t="str">
        <f>VLOOKUP(B533,'treatment structure'!$A$2:$I$65,9,FALSE)</f>
        <v>150N</v>
      </c>
      <c r="D533" t="str">
        <f>VLOOKUP(B533,'treatment structure'!$A$2:$I$65,7,FALSE)</f>
        <v>Dash</v>
      </c>
      <c r="E533" t="str">
        <f>VLOOKUP(B533,'treatment structure'!$A$2:$I$65,8,FALSE)</f>
        <v>irr</v>
      </c>
      <c r="F533" t="str">
        <f>VLOOKUP(B533,'treatment structure'!$A$2:$I$65,9,FALSE)</f>
        <v>150N</v>
      </c>
      <c r="G533">
        <f>VLOOKUP(B533,'treatment structure'!$A$2:$I$65,2,FALSE)</f>
        <v>2</v>
      </c>
      <c r="H533">
        <v>1503</v>
      </c>
      <c r="I533">
        <v>7503</v>
      </c>
      <c r="J533">
        <v>21.48</v>
      </c>
      <c r="K533">
        <v>-6.78</v>
      </c>
      <c r="L533">
        <v>514</v>
      </c>
      <c r="M533">
        <v>23</v>
      </c>
      <c r="N533">
        <v>3</v>
      </c>
      <c r="O533">
        <v>10</v>
      </c>
      <c r="P533">
        <v>1</v>
      </c>
      <c r="Q533">
        <v>6</v>
      </c>
      <c r="R533">
        <v>12</v>
      </c>
      <c r="S533">
        <v>0</v>
      </c>
      <c r="T533">
        <v>31.2</v>
      </c>
      <c r="U533">
        <v>27.8</v>
      </c>
      <c r="V533">
        <v>26.9</v>
      </c>
      <c r="W533">
        <v>26.1</v>
      </c>
      <c r="X533">
        <v>25.4</v>
      </c>
      <c r="Y533">
        <v>21.4</v>
      </c>
      <c r="Z533">
        <v>18</v>
      </c>
      <c r="AA533">
        <v>20.2</v>
      </c>
      <c r="AB533">
        <f t="shared" si="138"/>
        <v>31.2</v>
      </c>
      <c r="AC533">
        <f t="shared" si="139"/>
        <v>27.8</v>
      </c>
      <c r="AD533">
        <f t="shared" si="140"/>
        <v>26.9</v>
      </c>
      <c r="AE533">
        <f t="shared" si="141"/>
        <v>26.1</v>
      </c>
      <c r="AF533">
        <f t="shared" si="142"/>
        <v>25.4</v>
      </c>
      <c r="AG533">
        <f t="shared" si="143"/>
        <v>21.4</v>
      </c>
      <c r="AH533">
        <f t="shared" si="144"/>
        <v>18</v>
      </c>
      <c r="AI533">
        <f t="shared" si="145"/>
        <v>20.2</v>
      </c>
      <c r="AJ533">
        <f t="shared" si="146"/>
        <v>394</v>
      </c>
    </row>
    <row r="534" spans="1:36">
      <c r="A534" s="1">
        <v>40184</v>
      </c>
      <c r="B534">
        <f t="shared" si="147"/>
        <v>24</v>
      </c>
      <c r="C534" t="str">
        <f>VLOOKUP(B534,'treatment structure'!$A$2:$I$65,9,FALSE)</f>
        <v>nil</v>
      </c>
      <c r="D534" t="str">
        <f>VLOOKUP(B534,'treatment structure'!$A$2:$I$65,7,FALSE)</f>
        <v>Dash</v>
      </c>
      <c r="E534" t="str">
        <f>VLOOKUP(B534,'treatment structure'!$A$2:$I$65,8,FALSE)</f>
        <v>irr</v>
      </c>
      <c r="F534" t="str">
        <f>VLOOKUP(B534,'treatment structure'!$A$2:$I$65,9,FALSE)</f>
        <v>nil</v>
      </c>
      <c r="G534">
        <f>VLOOKUP(B534,'treatment structure'!$A$2:$I$65,2,FALSE)</f>
        <v>2</v>
      </c>
      <c r="H534">
        <v>1503</v>
      </c>
      <c r="I534">
        <v>7503</v>
      </c>
      <c r="J534">
        <v>21.48</v>
      </c>
      <c r="K534">
        <v>-6.78</v>
      </c>
      <c r="L534">
        <v>513</v>
      </c>
      <c r="M534">
        <v>24</v>
      </c>
      <c r="N534">
        <v>3</v>
      </c>
      <c r="O534">
        <v>10</v>
      </c>
      <c r="P534">
        <v>1</v>
      </c>
      <c r="Q534">
        <v>6</v>
      </c>
      <c r="R534">
        <v>12</v>
      </c>
      <c r="S534">
        <v>6</v>
      </c>
      <c r="T534">
        <v>20</v>
      </c>
      <c r="U534">
        <v>11.7</v>
      </c>
      <c r="V534">
        <v>14.9</v>
      </c>
      <c r="W534">
        <v>21.9</v>
      </c>
      <c r="X534">
        <v>25.8</v>
      </c>
      <c r="Y534">
        <v>24.9</v>
      </c>
      <c r="Z534">
        <v>26.5</v>
      </c>
      <c r="AA534">
        <v>21</v>
      </c>
      <c r="AB534">
        <f t="shared" si="138"/>
        <v>20</v>
      </c>
      <c r="AC534">
        <f t="shared" si="139"/>
        <v>11.7</v>
      </c>
      <c r="AD534">
        <f t="shared" si="140"/>
        <v>14.900000000000002</v>
      </c>
      <c r="AE534">
        <f t="shared" si="141"/>
        <v>21.9</v>
      </c>
      <c r="AF534">
        <f t="shared" si="142"/>
        <v>25.8</v>
      </c>
      <c r="AG534">
        <f t="shared" si="143"/>
        <v>24.9</v>
      </c>
      <c r="AH534">
        <f t="shared" si="144"/>
        <v>26.5</v>
      </c>
      <c r="AI534">
        <f t="shared" si="145"/>
        <v>21</v>
      </c>
      <c r="AJ534">
        <f t="shared" si="146"/>
        <v>333.4</v>
      </c>
    </row>
    <row r="535" spans="1:36">
      <c r="A535" s="1">
        <v>40184</v>
      </c>
      <c r="B535">
        <f t="shared" si="147"/>
        <v>25</v>
      </c>
      <c r="C535" t="str">
        <f>VLOOKUP(B535,'treatment structure'!$A$2:$I$65,9,FALSE)</f>
        <v>nil</v>
      </c>
      <c r="D535" t="str">
        <f>VLOOKUP(B535,'treatment structure'!$A$2:$I$65,7,FALSE)</f>
        <v>Sherwood</v>
      </c>
      <c r="E535" t="str">
        <f>VLOOKUP(B535,'treatment structure'!$A$2:$I$65,8,FALSE)</f>
        <v>dry</v>
      </c>
      <c r="F535" t="str">
        <f>VLOOKUP(B535,'treatment structure'!$A$2:$I$65,9,FALSE)</f>
        <v>nil</v>
      </c>
      <c r="G535">
        <f>VLOOKUP(B535,'treatment structure'!$A$2:$I$65,2,FALSE)</f>
        <v>2</v>
      </c>
      <c r="H535">
        <v>1503</v>
      </c>
      <c r="I535">
        <v>7503</v>
      </c>
      <c r="J535">
        <v>21.48</v>
      </c>
      <c r="K535">
        <v>-6.78</v>
      </c>
      <c r="L535">
        <v>511</v>
      </c>
      <c r="M535">
        <v>25</v>
      </c>
      <c r="N535">
        <v>3</v>
      </c>
      <c r="O535">
        <v>10</v>
      </c>
      <c r="P535">
        <v>1</v>
      </c>
      <c r="Q535">
        <v>6</v>
      </c>
      <c r="R535">
        <v>12</v>
      </c>
      <c r="S535">
        <v>14</v>
      </c>
      <c r="T535">
        <v>29.2</v>
      </c>
      <c r="U535">
        <v>28.4</v>
      </c>
      <c r="V535">
        <v>19.100000000000001</v>
      </c>
      <c r="W535">
        <v>12</v>
      </c>
      <c r="X535">
        <v>21.5</v>
      </c>
      <c r="Y535">
        <v>19.600000000000001</v>
      </c>
      <c r="Z535">
        <v>13.2</v>
      </c>
      <c r="AA535">
        <v>7.3</v>
      </c>
      <c r="AB535">
        <f t="shared" si="138"/>
        <v>29.2</v>
      </c>
      <c r="AC535">
        <f t="shared" si="139"/>
        <v>28.4</v>
      </c>
      <c r="AD535">
        <f t="shared" si="140"/>
        <v>19.100000000000001</v>
      </c>
      <c r="AE535">
        <f t="shared" si="141"/>
        <v>12</v>
      </c>
      <c r="AF535">
        <f t="shared" si="142"/>
        <v>21.5</v>
      </c>
      <c r="AG535">
        <f t="shared" si="143"/>
        <v>19.600000000000001</v>
      </c>
      <c r="AH535">
        <f t="shared" si="144"/>
        <v>13.2</v>
      </c>
      <c r="AI535">
        <f t="shared" si="145"/>
        <v>7.3</v>
      </c>
      <c r="AJ535">
        <f t="shared" si="146"/>
        <v>300.59999999999997</v>
      </c>
    </row>
    <row r="536" spans="1:36">
      <c r="A536" s="1">
        <v>40184</v>
      </c>
      <c r="B536">
        <f t="shared" si="147"/>
        <v>26</v>
      </c>
      <c r="C536" t="str">
        <f>VLOOKUP(B536,'treatment structure'!$A$2:$I$65,9,FALSE)</f>
        <v>150N</v>
      </c>
      <c r="D536" t="str">
        <f>VLOOKUP(B536,'treatment structure'!$A$2:$I$65,7,FALSE)</f>
        <v>Sherwood</v>
      </c>
      <c r="E536" t="str">
        <f>VLOOKUP(B536,'treatment structure'!$A$2:$I$65,8,FALSE)</f>
        <v>dry</v>
      </c>
      <c r="F536" t="str">
        <f>VLOOKUP(B536,'treatment structure'!$A$2:$I$65,9,FALSE)</f>
        <v>150N</v>
      </c>
      <c r="G536">
        <f>VLOOKUP(B536,'treatment structure'!$A$2:$I$65,2,FALSE)</f>
        <v>2</v>
      </c>
      <c r="H536">
        <v>1503</v>
      </c>
      <c r="I536">
        <v>7503</v>
      </c>
      <c r="J536">
        <v>21.48</v>
      </c>
      <c r="K536">
        <v>-6.78</v>
      </c>
      <c r="L536">
        <v>510</v>
      </c>
      <c r="M536">
        <v>26</v>
      </c>
      <c r="N536">
        <v>3</v>
      </c>
      <c r="O536">
        <v>10</v>
      </c>
      <c r="P536">
        <v>1</v>
      </c>
      <c r="Q536">
        <v>6</v>
      </c>
      <c r="R536">
        <v>12</v>
      </c>
      <c r="S536">
        <v>20</v>
      </c>
      <c r="T536">
        <v>31.6</v>
      </c>
      <c r="U536">
        <v>27.9</v>
      </c>
      <c r="V536">
        <v>24.9</v>
      </c>
      <c r="W536">
        <v>13.7</v>
      </c>
      <c r="X536">
        <v>6</v>
      </c>
      <c r="Y536">
        <v>7.7</v>
      </c>
      <c r="Z536">
        <v>9.6999999999999993</v>
      </c>
      <c r="AA536">
        <v>6.5</v>
      </c>
      <c r="AB536">
        <f t="shared" si="138"/>
        <v>31.6</v>
      </c>
      <c r="AC536">
        <f t="shared" si="139"/>
        <v>27.9</v>
      </c>
      <c r="AD536">
        <f t="shared" si="140"/>
        <v>24.9</v>
      </c>
      <c r="AE536">
        <f t="shared" si="141"/>
        <v>13.7</v>
      </c>
      <c r="AF536">
        <f t="shared" si="142"/>
        <v>6</v>
      </c>
      <c r="AG536">
        <f t="shared" si="143"/>
        <v>7.7</v>
      </c>
      <c r="AH536">
        <f t="shared" si="144"/>
        <v>9.6999999999999993</v>
      </c>
      <c r="AI536">
        <f t="shared" si="145"/>
        <v>6.5</v>
      </c>
      <c r="AJ536">
        <f t="shared" si="146"/>
        <v>256</v>
      </c>
    </row>
    <row r="537" spans="1:36">
      <c r="A537" s="1">
        <v>40184</v>
      </c>
      <c r="B537">
        <f t="shared" si="147"/>
        <v>27</v>
      </c>
      <c r="C537" t="str">
        <f>VLOOKUP(B537,'treatment structure'!$A$2:$I$65,9,FALSE)</f>
        <v>nil</v>
      </c>
      <c r="D537" t="str">
        <f>VLOOKUP(B537,'treatment structure'!$A$2:$I$65,7,FALSE)</f>
        <v>Dash</v>
      </c>
      <c r="E537" t="str">
        <f>VLOOKUP(B537,'treatment structure'!$A$2:$I$65,8,FALSE)</f>
        <v>dry</v>
      </c>
      <c r="F537" t="str">
        <f>VLOOKUP(B537,'treatment structure'!$A$2:$I$65,9,FALSE)</f>
        <v>nil</v>
      </c>
      <c r="G537">
        <f>VLOOKUP(B537,'treatment structure'!$A$2:$I$65,2,FALSE)</f>
        <v>2</v>
      </c>
      <c r="H537">
        <v>1503</v>
      </c>
      <c r="I537">
        <v>7503</v>
      </c>
      <c r="J537">
        <v>21.48</v>
      </c>
      <c r="K537">
        <v>-6.78</v>
      </c>
      <c r="L537">
        <v>509</v>
      </c>
      <c r="M537">
        <v>27</v>
      </c>
      <c r="N537">
        <v>3</v>
      </c>
      <c r="O537">
        <v>10</v>
      </c>
      <c r="P537">
        <v>1</v>
      </c>
      <c r="Q537">
        <v>6</v>
      </c>
      <c r="R537">
        <v>12</v>
      </c>
      <c r="S537">
        <v>26</v>
      </c>
      <c r="T537">
        <v>19.5</v>
      </c>
      <c r="U537">
        <v>19.5</v>
      </c>
      <c r="V537">
        <v>30.3</v>
      </c>
      <c r="W537">
        <v>19.100000000000001</v>
      </c>
      <c r="X537">
        <v>19.3</v>
      </c>
      <c r="Y537">
        <v>10.199999999999999</v>
      </c>
      <c r="Z537">
        <v>10.5</v>
      </c>
      <c r="AA537">
        <v>7.6</v>
      </c>
      <c r="AB537">
        <f t="shared" si="138"/>
        <v>19.5</v>
      </c>
      <c r="AC537">
        <f t="shared" si="139"/>
        <v>19.5</v>
      </c>
      <c r="AD537">
        <f t="shared" si="140"/>
        <v>30.3</v>
      </c>
      <c r="AE537">
        <f t="shared" si="141"/>
        <v>19.100000000000001</v>
      </c>
      <c r="AF537">
        <f t="shared" si="142"/>
        <v>19.3</v>
      </c>
      <c r="AG537">
        <f t="shared" si="143"/>
        <v>10.199999999999999</v>
      </c>
      <c r="AH537">
        <f t="shared" si="144"/>
        <v>10.5</v>
      </c>
      <c r="AI537">
        <f t="shared" si="145"/>
        <v>7.6</v>
      </c>
      <c r="AJ537">
        <f t="shared" si="146"/>
        <v>272</v>
      </c>
    </row>
    <row r="538" spans="1:36">
      <c r="A538" s="1">
        <v>40184</v>
      </c>
      <c r="B538">
        <f t="shared" si="147"/>
        <v>28</v>
      </c>
      <c r="C538" t="str">
        <f>VLOOKUP(B538,'treatment structure'!$A$2:$I$65,9,FALSE)</f>
        <v>150N</v>
      </c>
      <c r="D538" t="str">
        <f>VLOOKUP(B538,'treatment structure'!$A$2:$I$65,7,FALSE)</f>
        <v>Dash</v>
      </c>
      <c r="E538" t="str">
        <f>VLOOKUP(B538,'treatment structure'!$A$2:$I$65,8,FALSE)</f>
        <v>dry</v>
      </c>
      <c r="F538" t="str">
        <f>VLOOKUP(B538,'treatment structure'!$A$2:$I$65,9,FALSE)</f>
        <v>150N</v>
      </c>
      <c r="G538">
        <f>VLOOKUP(B538,'treatment structure'!$A$2:$I$65,2,FALSE)</f>
        <v>2</v>
      </c>
      <c r="H538">
        <v>1503</v>
      </c>
      <c r="I538">
        <v>7503</v>
      </c>
      <c r="J538">
        <v>21.48</v>
      </c>
      <c r="K538">
        <v>-6.78</v>
      </c>
      <c r="L538">
        <v>508</v>
      </c>
      <c r="M538">
        <v>28</v>
      </c>
      <c r="N538">
        <v>3</v>
      </c>
      <c r="O538">
        <v>10</v>
      </c>
      <c r="P538">
        <v>1</v>
      </c>
      <c r="Q538">
        <v>6</v>
      </c>
      <c r="R538">
        <v>12</v>
      </c>
      <c r="S538">
        <v>32</v>
      </c>
      <c r="T538">
        <v>15.7</v>
      </c>
      <c r="U538">
        <v>18.8</v>
      </c>
      <c r="V538">
        <v>23.7</v>
      </c>
      <c r="W538">
        <v>12.8</v>
      </c>
      <c r="X538">
        <v>14.8</v>
      </c>
      <c r="Y538">
        <v>7.2</v>
      </c>
      <c r="Z538">
        <v>9.1999999999999993</v>
      </c>
      <c r="AA538" s="2">
        <v>8</v>
      </c>
      <c r="AB538">
        <f t="shared" si="138"/>
        <v>15.7</v>
      </c>
      <c r="AC538">
        <f t="shared" si="139"/>
        <v>18.8</v>
      </c>
      <c r="AD538">
        <f t="shared" si="140"/>
        <v>23.7</v>
      </c>
      <c r="AE538">
        <f t="shared" si="141"/>
        <v>12.8</v>
      </c>
      <c r="AF538">
        <f t="shared" si="142"/>
        <v>14.8</v>
      </c>
      <c r="AG538">
        <f t="shared" si="143"/>
        <v>7.2</v>
      </c>
      <c r="AH538">
        <f t="shared" si="144"/>
        <v>9.1999999999999993</v>
      </c>
      <c r="AI538">
        <f t="shared" si="145"/>
        <v>8</v>
      </c>
      <c r="AJ538">
        <f t="shared" si="146"/>
        <v>220.4</v>
      </c>
    </row>
    <row r="539" spans="1:36">
      <c r="A539" s="1">
        <v>40184</v>
      </c>
      <c r="B539">
        <f t="shared" si="147"/>
        <v>29</v>
      </c>
      <c r="C539" t="str">
        <f>VLOOKUP(B539,'treatment structure'!$A$2:$I$65,9,FALSE)</f>
        <v>150N</v>
      </c>
      <c r="D539" t="str">
        <f>VLOOKUP(B539,'treatment structure'!$A$2:$I$65,7,FALSE)</f>
        <v>Omaka</v>
      </c>
      <c r="E539" t="str">
        <f>VLOOKUP(B539,'treatment structure'!$A$2:$I$65,8,FALSE)</f>
        <v>irr</v>
      </c>
      <c r="F539" t="str">
        <f>VLOOKUP(B539,'treatment structure'!$A$2:$I$65,9,FALSE)</f>
        <v>150N</v>
      </c>
      <c r="G539">
        <f>VLOOKUP(B539,'treatment structure'!$A$2:$I$65,2,FALSE)</f>
        <v>2</v>
      </c>
      <c r="H539">
        <v>1503</v>
      </c>
      <c r="I539">
        <v>7503</v>
      </c>
      <c r="J539">
        <v>21.48</v>
      </c>
      <c r="K539">
        <v>-6.78</v>
      </c>
      <c r="L539">
        <v>507</v>
      </c>
      <c r="M539">
        <v>29</v>
      </c>
      <c r="N539">
        <v>3</v>
      </c>
      <c r="O539">
        <v>10</v>
      </c>
      <c r="P539">
        <v>1</v>
      </c>
      <c r="Q539">
        <v>6</v>
      </c>
      <c r="R539">
        <v>12</v>
      </c>
      <c r="S539">
        <v>30</v>
      </c>
      <c r="T539">
        <v>17</v>
      </c>
      <c r="U539">
        <v>27.9</v>
      </c>
      <c r="V539">
        <v>30.4</v>
      </c>
      <c r="W539">
        <v>24.1</v>
      </c>
      <c r="X539">
        <v>17.8</v>
      </c>
      <c r="Y539">
        <v>12.8</v>
      </c>
      <c r="Z539">
        <v>23.4</v>
      </c>
      <c r="AA539">
        <v>26.5</v>
      </c>
      <c r="AB539">
        <f t="shared" si="138"/>
        <v>17</v>
      </c>
      <c r="AC539">
        <f t="shared" si="139"/>
        <v>27.9</v>
      </c>
      <c r="AD539">
        <f t="shared" si="140"/>
        <v>30.4</v>
      </c>
      <c r="AE539">
        <f t="shared" si="141"/>
        <v>24.1</v>
      </c>
      <c r="AF539">
        <f t="shared" si="142"/>
        <v>17.8</v>
      </c>
      <c r="AG539">
        <f t="shared" si="143"/>
        <v>12.8</v>
      </c>
      <c r="AH539">
        <f t="shared" si="144"/>
        <v>23.4</v>
      </c>
      <c r="AI539">
        <f t="shared" si="145"/>
        <v>26.5</v>
      </c>
      <c r="AJ539">
        <f t="shared" si="146"/>
        <v>359.8</v>
      </c>
    </row>
    <row r="540" spans="1:36">
      <c r="A540" s="1">
        <v>40184</v>
      </c>
      <c r="B540">
        <f t="shared" si="147"/>
        <v>30</v>
      </c>
      <c r="C540" t="str">
        <f>VLOOKUP(B540,'treatment structure'!$A$2:$I$65,9,FALSE)</f>
        <v>nil</v>
      </c>
      <c r="D540" t="str">
        <f>VLOOKUP(B540,'treatment structure'!$A$2:$I$65,7,FALSE)</f>
        <v>Omaka</v>
      </c>
      <c r="E540" t="str">
        <f>VLOOKUP(B540,'treatment structure'!$A$2:$I$65,8,FALSE)</f>
        <v>irr</v>
      </c>
      <c r="F540" t="str">
        <f>VLOOKUP(B540,'treatment structure'!$A$2:$I$65,9,FALSE)</f>
        <v>nil</v>
      </c>
      <c r="G540">
        <f>VLOOKUP(B540,'treatment structure'!$A$2:$I$65,2,FALSE)</f>
        <v>2</v>
      </c>
      <c r="H540">
        <v>1503</v>
      </c>
      <c r="I540">
        <v>7503</v>
      </c>
      <c r="J540">
        <v>21.48</v>
      </c>
      <c r="K540">
        <v>-6.78</v>
      </c>
      <c r="L540">
        <v>506</v>
      </c>
      <c r="M540">
        <v>30</v>
      </c>
      <c r="N540">
        <v>3</v>
      </c>
      <c r="O540">
        <v>10</v>
      </c>
      <c r="P540">
        <v>1</v>
      </c>
      <c r="Q540">
        <v>6</v>
      </c>
      <c r="R540">
        <v>12</v>
      </c>
      <c r="S540">
        <v>44</v>
      </c>
      <c r="T540">
        <v>29.8</v>
      </c>
      <c r="U540">
        <v>21.5</v>
      </c>
      <c r="V540">
        <v>17.5</v>
      </c>
      <c r="W540">
        <v>13</v>
      </c>
      <c r="X540">
        <v>20.100000000000001</v>
      </c>
      <c r="Y540">
        <v>20.8</v>
      </c>
      <c r="Z540">
        <v>23.5</v>
      </c>
      <c r="AA540">
        <v>27.2</v>
      </c>
      <c r="AB540">
        <f t="shared" si="138"/>
        <v>29.8</v>
      </c>
      <c r="AC540">
        <f t="shared" si="139"/>
        <v>21.5</v>
      </c>
      <c r="AD540">
        <f t="shared" si="140"/>
        <v>17.5</v>
      </c>
      <c r="AE540">
        <f t="shared" si="141"/>
        <v>13</v>
      </c>
      <c r="AF540">
        <f t="shared" si="142"/>
        <v>20.100000000000001</v>
      </c>
      <c r="AG540">
        <f t="shared" si="143"/>
        <v>20.8</v>
      </c>
      <c r="AH540">
        <f t="shared" si="144"/>
        <v>23.5</v>
      </c>
      <c r="AI540">
        <f t="shared" si="145"/>
        <v>27.2</v>
      </c>
      <c r="AJ540">
        <f t="shared" si="146"/>
        <v>346.79999999999995</v>
      </c>
    </row>
    <row r="541" spans="1:36">
      <c r="A541" s="1">
        <v>40184</v>
      </c>
      <c r="B541">
        <f t="shared" si="147"/>
        <v>31</v>
      </c>
      <c r="C541" t="str">
        <f>VLOOKUP(B541,'treatment structure'!$A$2:$I$65,9,FALSE)</f>
        <v>150N</v>
      </c>
      <c r="D541" t="str">
        <f>VLOOKUP(B541,'treatment structure'!$A$2:$I$65,7,FALSE)</f>
        <v>CR125</v>
      </c>
      <c r="E541" t="str">
        <f>VLOOKUP(B541,'treatment structure'!$A$2:$I$65,8,FALSE)</f>
        <v>dry</v>
      </c>
      <c r="F541" t="str">
        <f>VLOOKUP(B541,'treatment structure'!$A$2:$I$65,9,FALSE)</f>
        <v>150N</v>
      </c>
      <c r="G541">
        <f>VLOOKUP(B541,'treatment structure'!$A$2:$I$65,2,FALSE)</f>
        <v>2</v>
      </c>
      <c r="H541">
        <v>1503</v>
      </c>
      <c r="I541">
        <v>7503</v>
      </c>
      <c r="J541">
        <v>21.48</v>
      </c>
      <c r="K541">
        <v>-6.78</v>
      </c>
      <c r="L541">
        <v>505</v>
      </c>
      <c r="M541">
        <v>31</v>
      </c>
      <c r="N541">
        <v>3</v>
      </c>
      <c r="O541">
        <v>10</v>
      </c>
      <c r="P541">
        <v>1</v>
      </c>
      <c r="Q541">
        <v>6</v>
      </c>
      <c r="R541">
        <v>12</v>
      </c>
      <c r="S541">
        <v>50</v>
      </c>
      <c r="T541">
        <v>16.600000000000001</v>
      </c>
      <c r="U541">
        <v>14.3</v>
      </c>
      <c r="V541">
        <v>13.4</v>
      </c>
      <c r="W541">
        <v>18.3</v>
      </c>
      <c r="X541">
        <v>5.2</v>
      </c>
      <c r="Y541">
        <v>5.8</v>
      </c>
      <c r="Z541">
        <v>9.3000000000000007</v>
      </c>
      <c r="AA541">
        <v>7.5</v>
      </c>
      <c r="AB541">
        <f t="shared" si="138"/>
        <v>16.600000000000001</v>
      </c>
      <c r="AC541">
        <f t="shared" si="139"/>
        <v>14.3</v>
      </c>
      <c r="AD541">
        <f t="shared" si="140"/>
        <v>13.4</v>
      </c>
      <c r="AE541">
        <f t="shared" si="141"/>
        <v>18.3</v>
      </c>
      <c r="AF541">
        <f t="shared" si="142"/>
        <v>5.2</v>
      </c>
      <c r="AG541">
        <f t="shared" si="143"/>
        <v>5.8</v>
      </c>
      <c r="AH541">
        <f t="shared" si="144"/>
        <v>9.3000000000000007</v>
      </c>
      <c r="AI541">
        <f t="shared" si="145"/>
        <v>7.5</v>
      </c>
      <c r="AJ541">
        <f t="shared" si="146"/>
        <v>180.8</v>
      </c>
    </row>
    <row r="542" spans="1:36">
      <c r="A542" s="1">
        <v>40184</v>
      </c>
      <c r="B542">
        <f t="shared" si="147"/>
        <v>32</v>
      </c>
      <c r="C542" t="str">
        <f>VLOOKUP(B542,'treatment structure'!$A$2:$I$65,9,FALSE)</f>
        <v>nil</v>
      </c>
      <c r="D542" t="str">
        <f>VLOOKUP(B542,'treatment structure'!$A$2:$I$65,7,FALSE)</f>
        <v>CR125</v>
      </c>
      <c r="E542" t="str">
        <f>VLOOKUP(B542,'treatment structure'!$A$2:$I$65,8,FALSE)</f>
        <v>dry</v>
      </c>
      <c r="F542" t="str">
        <f>VLOOKUP(B542,'treatment structure'!$A$2:$I$65,9,FALSE)</f>
        <v>nil</v>
      </c>
      <c r="G542">
        <f>VLOOKUP(B542,'treatment structure'!$A$2:$I$65,2,FALSE)</f>
        <v>2</v>
      </c>
      <c r="H542">
        <v>1503</v>
      </c>
      <c r="I542">
        <v>7503</v>
      </c>
      <c r="J542">
        <v>21.48</v>
      </c>
      <c r="K542">
        <v>-6.78</v>
      </c>
      <c r="L542">
        <v>504</v>
      </c>
      <c r="M542">
        <v>32</v>
      </c>
      <c r="N542">
        <v>3</v>
      </c>
      <c r="O542">
        <v>10</v>
      </c>
      <c r="P542">
        <v>1</v>
      </c>
      <c r="Q542">
        <v>6</v>
      </c>
      <c r="R542">
        <v>12</v>
      </c>
      <c r="S542">
        <v>56</v>
      </c>
      <c r="T542">
        <v>33.700000000000003</v>
      </c>
      <c r="U542">
        <v>29.1</v>
      </c>
      <c r="V542">
        <v>25</v>
      </c>
      <c r="W542">
        <v>23.3</v>
      </c>
      <c r="X542">
        <v>12.2</v>
      </c>
      <c r="Y542">
        <v>13.2</v>
      </c>
      <c r="Z542">
        <v>11.4</v>
      </c>
      <c r="AA542">
        <v>5.2</v>
      </c>
      <c r="AB542">
        <f t="shared" si="138"/>
        <v>33.700000000000003</v>
      </c>
      <c r="AC542">
        <f t="shared" si="139"/>
        <v>29.1</v>
      </c>
      <c r="AD542">
        <f t="shared" si="140"/>
        <v>25</v>
      </c>
      <c r="AE542">
        <f t="shared" si="141"/>
        <v>23.3</v>
      </c>
      <c r="AF542">
        <f t="shared" si="142"/>
        <v>12.2</v>
      </c>
      <c r="AG542">
        <f t="shared" si="143"/>
        <v>13.2</v>
      </c>
      <c r="AH542">
        <f t="shared" si="144"/>
        <v>11.4</v>
      </c>
      <c r="AI542">
        <f t="shared" si="145"/>
        <v>5.2</v>
      </c>
      <c r="AJ542">
        <f t="shared" si="146"/>
        <v>306.2</v>
      </c>
    </row>
    <row r="543" spans="1:36">
      <c r="A543" s="1">
        <v>40184</v>
      </c>
      <c r="B543">
        <f t="shared" si="147"/>
        <v>33</v>
      </c>
      <c r="C543" t="str">
        <f>VLOOKUP(B543,'treatment structure'!$A$2:$I$65,9,FALSE)</f>
        <v>150N</v>
      </c>
      <c r="D543" t="str">
        <f>VLOOKUP(B543,'treatment structure'!$A$2:$I$65,7,FALSE)</f>
        <v>CR125</v>
      </c>
      <c r="E543" t="str">
        <f>VLOOKUP(B543,'treatment structure'!$A$2:$I$65,8,FALSE)</f>
        <v>irr</v>
      </c>
      <c r="F543" t="str">
        <f>VLOOKUP(B543,'treatment structure'!$A$2:$I$65,9,FALSE)</f>
        <v>150N</v>
      </c>
      <c r="G543">
        <f>VLOOKUP(B543,'treatment structure'!$A$2:$I$65,2,FALSE)</f>
        <v>3</v>
      </c>
      <c r="H543">
        <v>1503</v>
      </c>
      <c r="I543">
        <v>7503</v>
      </c>
      <c r="J543">
        <v>21.48</v>
      </c>
      <c r="K543">
        <v>-6.78</v>
      </c>
      <c r="L543">
        <v>503</v>
      </c>
      <c r="M543">
        <v>33</v>
      </c>
      <c r="N543">
        <v>3</v>
      </c>
      <c r="O543">
        <v>10</v>
      </c>
      <c r="P543">
        <v>1</v>
      </c>
      <c r="Q543">
        <v>6</v>
      </c>
      <c r="R543">
        <v>13</v>
      </c>
      <c r="S543">
        <v>2</v>
      </c>
      <c r="T543">
        <v>33</v>
      </c>
      <c r="U543">
        <v>30</v>
      </c>
      <c r="V543">
        <v>24.4</v>
      </c>
      <c r="W543">
        <v>29.2</v>
      </c>
      <c r="X543">
        <v>16.5</v>
      </c>
      <c r="Y543">
        <v>20.7</v>
      </c>
      <c r="Z543">
        <v>25.3</v>
      </c>
      <c r="AA543">
        <v>21.7</v>
      </c>
      <c r="AB543">
        <f t="shared" si="138"/>
        <v>33</v>
      </c>
      <c r="AC543">
        <f t="shared" si="139"/>
        <v>30</v>
      </c>
      <c r="AD543">
        <f t="shared" si="140"/>
        <v>24.4</v>
      </c>
      <c r="AE543">
        <f t="shared" si="141"/>
        <v>29.2</v>
      </c>
      <c r="AF543">
        <f t="shared" si="142"/>
        <v>16.5</v>
      </c>
      <c r="AG543">
        <f t="shared" si="143"/>
        <v>20.7</v>
      </c>
      <c r="AH543">
        <f t="shared" si="144"/>
        <v>25.3</v>
      </c>
      <c r="AI543">
        <f t="shared" si="145"/>
        <v>21.7</v>
      </c>
      <c r="AJ543">
        <f t="shared" si="146"/>
        <v>401.6</v>
      </c>
    </row>
    <row r="544" spans="1:36">
      <c r="A544" s="1">
        <v>40184</v>
      </c>
      <c r="B544">
        <f t="shared" si="147"/>
        <v>34</v>
      </c>
      <c r="C544" t="str">
        <f>VLOOKUP(B544,'treatment structure'!$A$2:$I$65,9,FALSE)</f>
        <v>nil</v>
      </c>
      <c r="D544" t="str">
        <f>VLOOKUP(B544,'treatment structure'!$A$2:$I$65,7,FALSE)</f>
        <v>CR125</v>
      </c>
      <c r="E544" t="str">
        <f>VLOOKUP(B544,'treatment structure'!$A$2:$I$65,8,FALSE)</f>
        <v>irr</v>
      </c>
      <c r="F544" t="str">
        <f>VLOOKUP(B544,'treatment structure'!$A$2:$I$65,9,FALSE)</f>
        <v>nil</v>
      </c>
      <c r="G544">
        <f>VLOOKUP(B544,'treatment structure'!$A$2:$I$65,2,FALSE)</f>
        <v>3</v>
      </c>
      <c r="H544">
        <v>1503</v>
      </c>
      <c r="I544">
        <v>7503</v>
      </c>
      <c r="J544">
        <v>21.48</v>
      </c>
      <c r="K544">
        <v>-6.78</v>
      </c>
      <c r="L544">
        <v>502</v>
      </c>
      <c r="M544">
        <v>34</v>
      </c>
      <c r="N544">
        <v>3</v>
      </c>
      <c r="O544">
        <v>10</v>
      </c>
      <c r="P544">
        <v>1</v>
      </c>
      <c r="Q544">
        <v>6</v>
      </c>
      <c r="R544">
        <v>13</v>
      </c>
      <c r="S544">
        <v>1</v>
      </c>
      <c r="T544">
        <v>29.6</v>
      </c>
      <c r="U544">
        <v>23.4</v>
      </c>
      <c r="V544">
        <v>20</v>
      </c>
      <c r="W544">
        <v>24.9</v>
      </c>
      <c r="X544">
        <v>12.7</v>
      </c>
      <c r="Y544">
        <v>16.399999999999999</v>
      </c>
      <c r="Z544">
        <v>17</v>
      </c>
      <c r="AA544">
        <v>27.5</v>
      </c>
      <c r="AB544">
        <f t="shared" si="138"/>
        <v>29.6</v>
      </c>
      <c r="AC544">
        <f t="shared" si="139"/>
        <v>23.4</v>
      </c>
      <c r="AD544">
        <f t="shared" si="140"/>
        <v>20</v>
      </c>
      <c r="AE544">
        <f t="shared" si="141"/>
        <v>24.9</v>
      </c>
      <c r="AF544">
        <f t="shared" si="142"/>
        <v>12.7</v>
      </c>
      <c r="AG544">
        <f t="shared" si="143"/>
        <v>16.399999999999999</v>
      </c>
      <c r="AH544">
        <f t="shared" si="144"/>
        <v>17</v>
      </c>
      <c r="AI544">
        <f t="shared" si="145"/>
        <v>27.5</v>
      </c>
      <c r="AJ544">
        <f t="shared" si="146"/>
        <v>343</v>
      </c>
    </row>
    <row r="545" spans="1:36">
      <c r="A545" s="1">
        <v>40184</v>
      </c>
      <c r="B545">
        <f t="shared" si="147"/>
        <v>35</v>
      </c>
      <c r="C545" t="str">
        <f>VLOOKUP(B545,'treatment structure'!$A$2:$I$65,9,FALSE)</f>
        <v>nil</v>
      </c>
      <c r="D545" t="str">
        <f>VLOOKUP(B545,'treatment structure'!$A$2:$I$65,7,FALSE)</f>
        <v>Omaka</v>
      </c>
      <c r="E545" t="str">
        <f>VLOOKUP(B545,'treatment structure'!$A$2:$I$65,8,FALSE)</f>
        <v>dry</v>
      </c>
      <c r="F545" t="str">
        <f>VLOOKUP(B545,'treatment structure'!$A$2:$I$65,9,FALSE)</f>
        <v>nil</v>
      </c>
      <c r="G545">
        <f>VLOOKUP(B545,'treatment structure'!$A$2:$I$65,2,FALSE)</f>
        <v>3</v>
      </c>
      <c r="H545">
        <v>1503</v>
      </c>
      <c r="I545">
        <v>7503</v>
      </c>
      <c r="J545">
        <v>21.48</v>
      </c>
      <c r="K545">
        <v>-6.78</v>
      </c>
      <c r="L545">
        <v>501</v>
      </c>
      <c r="M545">
        <v>35</v>
      </c>
      <c r="N545">
        <v>3</v>
      </c>
      <c r="O545">
        <v>10</v>
      </c>
      <c r="P545">
        <v>1</v>
      </c>
      <c r="Q545">
        <v>6</v>
      </c>
      <c r="R545">
        <v>13</v>
      </c>
      <c r="S545">
        <v>15</v>
      </c>
      <c r="T545">
        <v>26.2</v>
      </c>
      <c r="U545">
        <v>20</v>
      </c>
      <c r="V545">
        <v>24.7</v>
      </c>
      <c r="W545">
        <v>19</v>
      </c>
      <c r="X545">
        <v>13.2</v>
      </c>
      <c r="Y545">
        <v>11.8</v>
      </c>
      <c r="Z545">
        <v>11.7</v>
      </c>
      <c r="AA545">
        <v>7.6</v>
      </c>
      <c r="AB545">
        <f t="shared" si="138"/>
        <v>26.2</v>
      </c>
      <c r="AC545">
        <f t="shared" si="139"/>
        <v>20</v>
      </c>
      <c r="AD545">
        <f t="shared" si="140"/>
        <v>24.7</v>
      </c>
      <c r="AE545">
        <f t="shared" si="141"/>
        <v>19</v>
      </c>
      <c r="AF545">
        <f t="shared" si="142"/>
        <v>13.2</v>
      </c>
      <c r="AG545">
        <f t="shared" si="143"/>
        <v>11.8</v>
      </c>
      <c r="AH545">
        <f t="shared" si="144"/>
        <v>11.7</v>
      </c>
      <c r="AI545">
        <f t="shared" si="145"/>
        <v>7.6</v>
      </c>
      <c r="AJ545">
        <f t="shared" si="146"/>
        <v>268.40000000000003</v>
      </c>
    </row>
    <row r="546" spans="1:36">
      <c r="A546" s="1">
        <v>40184</v>
      </c>
      <c r="B546">
        <f t="shared" si="147"/>
        <v>36</v>
      </c>
      <c r="C546" t="str">
        <f>VLOOKUP(B546,'treatment structure'!$A$2:$I$65,9,FALSE)</f>
        <v>150N</v>
      </c>
      <c r="D546" t="str">
        <f>VLOOKUP(B546,'treatment structure'!$A$2:$I$65,7,FALSE)</f>
        <v>Omaka</v>
      </c>
      <c r="E546" t="str">
        <f>VLOOKUP(B546,'treatment structure'!$A$2:$I$65,8,FALSE)</f>
        <v>dry</v>
      </c>
      <c r="F546" t="str">
        <f>VLOOKUP(B546,'treatment structure'!$A$2:$I$65,9,FALSE)</f>
        <v>150N</v>
      </c>
      <c r="G546">
        <f>VLOOKUP(B546,'treatment structure'!$A$2:$I$65,2,FALSE)</f>
        <v>3</v>
      </c>
      <c r="H546">
        <v>1503</v>
      </c>
      <c r="I546">
        <v>7503</v>
      </c>
      <c r="J546">
        <v>21.48</v>
      </c>
      <c r="K546">
        <v>-6.78</v>
      </c>
      <c r="L546">
        <v>500</v>
      </c>
      <c r="M546">
        <v>36</v>
      </c>
      <c r="N546">
        <v>3</v>
      </c>
      <c r="O546">
        <v>10</v>
      </c>
      <c r="P546">
        <v>1</v>
      </c>
      <c r="Q546">
        <v>6</v>
      </c>
      <c r="R546">
        <v>13</v>
      </c>
      <c r="S546">
        <v>21</v>
      </c>
      <c r="T546">
        <v>22.7</v>
      </c>
      <c r="U546">
        <v>4.0999999999999996</v>
      </c>
      <c r="V546">
        <v>14.2</v>
      </c>
      <c r="W546">
        <v>15.5</v>
      </c>
      <c r="X546">
        <v>11.5</v>
      </c>
      <c r="Y546">
        <v>5.5</v>
      </c>
      <c r="Z546">
        <v>7.8</v>
      </c>
      <c r="AA546">
        <v>7.6</v>
      </c>
      <c r="AB546">
        <f t="shared" si="138"/>
        <v>22.7</v>
      </c>
      <c r="AC546">
        <f t="shared" si="139"/>
        <v>4.0999999999999996</v>
      </c>
      <c r="AD546">
        <f t="shared" si="140"/>
        <v>14.2</v>
      </c>
      <c r="AE546">
        <f t="shared" si="141"/>
        <v>15.5</v>
      </c>
      <c r="AF546">
        <f t="shared" si="142"/>
        <v>11.5</v>
      </c>
      <c r="AG546">
        <f t="shared" si="143"/>
        <v>5.5</v>
      </c>
      <c r="AH546">
        <f t="shared" si="144"/>
        <v>7.8</v>
      </c>
      <c r="AI546">
        <f t="shared" si="145"/>
        <v>7.6</v>
      </c>
      <c r="AJ546">
        <f t="shared" si="146"/>
        <v>177.79999999999998</v>
      </c>
    </row>
    <row r="547" spans="1:36">
      <c r="A547" s="1">
        <v>40184</v>
      </c>
      <c r="B547">
        <f t="shared" si="147"/>
        <v>37</v>
      </c>
      <c r="C547" t="str">
        <f>VLOOKUP(B547,'treatment structure'!$A$2:$I$65,9,FALSE)</f>
        <v>150N</v>
      </c>
      <c r="D547" t="str">
        <f>VLOOKUP(B547,'treatment structure'!$A$2:$I$65,7,FALSE)</f>
        <v>Omaka</v>
      </c>
      <c r="E547" t="str">
        <f>VLOOKUP(B547,'treatment structure'!$A$2:$I$65,8,FALSE)</f>
        <v>irr</v>
      </c>
      <c r="F547" t="str">
        <f>VLOOKUP(B547,'treatment structure'!$A$2:$I$65,9,FALSE)</f>
        <v>150N</v>
      </c>
      <c r="G547">
        <f>VLOOKUP(B547,'treatment structure'!$A$2:$I$65,2,FALSE)</f>
        <v>3</v>
      </c>
      <c r="H547">
        <v>1503</v>
      </c>
      <c r="I547">
        <v>7503</v>
      </c>
      <c r="J547">
        <v>21.48</v>
      </c>
      <c r="K547">
        <v>-6.78</v>
      </c>
      <c r="L547">
        <v>499</v>
      </c>
      <c r="M547">
        <v>37</v>
      </c>
      <c r="N547">
        <v>3</v>
      </c>
      <c r="O547">
        <v>10</v>
      </c>
      <c r="P547">
        <v>1</v>
      </c>
      <c r="Q547">
        <v>6</v>
      </c>
      <c r="R547">
        <v>13</v>
      </c>
      <c r="S547">
        <v>20</v>
      </c>
      <c r="T547">
        <v>19.3</v>
      </c>
      <c r="U547">
        <v>13.7</v>
      </c>
      <c r="V547">
        <v>13.7</v>
      </c>
      <c r="W547">
        <v>21.9</v>
      </c>
      <c r="X547">
        <v>16.2</v>
      </c>
      <c r="Y547">
        <v>16.100000000000001</v>
      </c>
      <c r="Z547">
        <v>21.5</v>
      </c>
      <c r="AA547">
        <v>22.5</v>
      </c>
      <c r="AB547">
        <f t="shared" si="138"/>
        <v>19.3</v>
      </c>
      <c r="AC547">
        <f t="shared" si="139"/>
        <v>13.7</v>
      </c>
      <c r="AD547">
        <f t="shared" si="140"/>
        <v>13.7</v>
      </c>
      <c r="AE547">
        <f t="shared" si="141"/>
        <v>21.9</v>
      </c>
      <c r="AF547">
        <f t="shared" si="142"/>
        <v>16.2</v>
      </c>
      <c r="AG547">
        <f t="shared" si="143"/>
        <v>16.100000000000001</v>
      </c>
      <c r="AH547">
        <f t="shared" si="144"/>
        <v>21.5</v>
      </c>
      <c r="AI547">
        <f t="shared" si="145"/>
        <v>22.5</v>
      </c>
      <c r="AJ547">
        <f t="shared" si="146"/>
        <v>289.8</v>
      </c>
    </row>
    <row r="548" spans="1:36">
      <c r="A548" s="1">
        <v>40184</v>
      </c>
      <c r="B548">
        <f t="shared" si="147"/>
        <v>38</v>
      </c>
      <c r="C548" t="str">
        <f>VLOOKUP(B548,'treatment structure'!$A$2:$I$65,9,FALSE)</f>
        <v>nil</v>
      </c>
      <c r="D548" t="str">
        <f>VLOOKUP(B548,'treatment structure'!$A$2:$I$65,7,FALSE)</f>
        <v>Omaka</v>
      </c>
      <c r="E548" t="str">
        <f>VLOOKUP(B548,'treatment structure'!$A$2:$I$65,8,FALSE)</f>
        <v>irr</v>
      </c>
      <c r="F548" t="str">
        <f>VLOOKUP(B548,'treatment structure'!$A$2:$I$65,9,FALSE)</f>
        <v>nil</v>
      </c>
      <c r="G548">
        <f>VLOOKUP(B548,'treatment structure'!$A$2:$I$65,2,FALSE)</f>
        <v>3</v>
      </c>
      <c r="H548">
        <v>1503</v>
      </c>
      <c r="I548">
        <v>7503</v>
      </c>
      <c r="J548">
        <v>21.48</v>
      </c>
      <c r="K548">
        <v>-6.78</v>
      </c>
      <c r="L548">
        <v>498</v>
      </c>
      <c r="M548">
        <v>38</v>
      </c>
      <c r="N548">
        <v>3</v>
      </c>
      <c r="O548">
        <v>10</v>
      </c>
      <c r="P548">
        <v>1</v>
      </c>
      <c r="Q548">
        <v>6</v>
      </c>
      <c r="R548">
        <v>13</v>
      </c>
      <c r="S548">
        <v>35</v>
      </c>
      <c r="T548">
        <v>15.9</v>
      </c>
      <c r="U548">
        <v>16.8</v>
      </c>
      <c r="V548">
        <v>30.7</v>
      </c>
      <c r="W548">
        <v>21.4</v>
      </c>
      <c r="X548">
        <v>25.3</v>
      </c>
      <c r="Y548">
        <v>25.6</v>
      </c>
      <c r="Z548">
        <v>27.4</v>
      </c>
      <c r="AA548">
        <v>24.3</v>
      </c>
      <c r="AB548">
        <f t="shared" si="138"/>
        <v>15.900000000000002</v>
      </c>
      <c r="AC548">
        <f t="shared" si="139"/>
        <v>16.8</v>
      </c>
      <c r="AD548">
        <f t="shared" si="140"/>
        <v>30.7</v>
      </c>
      <c r="AE548">
        <f t="shared" si="141"/>
        <v>21.4</v>
      </c>
      <c r="AF548">
        <f t="shared" si="142"/>
        <v>25.3</v>
      </c>
      <c r="AG548">
        <f t="shared" si="143"/>
        <v>25.6</v>
      </c>
      <c r="AH548">
        <f t="shared" si="144"/>
        <v>27.4</v>
      </c>
      <c r="AI548">
        <f t="shared" si="145"/>
        <v>24.3</v>
      </c>
      <c r="AJ548">
        <f t="shared" si="146"/>
        <v>374.80000000000007</v>
      </c>
    </row>
    <row r="549" spans="1:36">
      <c r="A549" s="1">
        <v>40184</v>
      </c>
      <c r="B549">
        <f t="shared" si="147"/>
        <v>39</v>
      </c>
      <c r="C549" t="str">
        <f>VLOOKUP(B549,'treatment structure'!$A$2:$I$65,9,FALSE)</f>
        <v>nil</v>
      </c>
      <c r="D549" t="str">
        <f>VLOOKUP(B549,'treatment structure'!$A$2:$I$65,7,FALSE)</f>
        <v>Sherwood</v>
      </c>
      <c r="E549" t="str">
        <f>VLOOKUP(B549,'treatment structure'!$A$2:$I$65,8,FALSE)</f>
        <v>dry</v>
      </c>
      <c r="F549" t="str">
        <f>VLOOKUP(B549,'treatment structure'!$A$2:$I$65,9,FALSE)</f>
        <v>nil</v>
      </c>
      <c r="G549">
        <f>VLOOKUP(B549,'treatment structure'!$A$2:$I$65,2,FALSE)</f>
        <v>3</v>
      </c>
      <c r="H549">
        <v>1503</v>
      </c>
      <c r="I549">
        <v>7503</v>
      </c>
      <c r="J549">
        <v>21.48</v>
      </c>
      <c r="K549">
        <v>-6.78</v>
      </c>
      <c r="L549">
        <v>497</v>
      </c>
      <c r="M549">
        <v>39</v>
      </c>
      <c r="N549">
        <v>3</v>
      </c>
      <c r="O549">
        <v>10</v>
      </c>
      <c r="P549">
        <v>1</v>
      </c>
      <c r="Q549">
        <v>6</v>
      </c>
      <c r="R549">
        <v>13</v>
      </c>
      <c r="S549">
        <v>45</v>
      </c>
      <c r="T549">
        <v>16.5</v>
      </c>
      <c r="U549">
        <v>17.899999999999999</v>
      </c>
      <c r="V549">
        <v>28.7</v>
      </c>
      <c r="W549">
        <v>11.6</v>
      </c>
      <c r="X549">
        <v>16.2</v>
      </c>
      <c r="Y549">
        <v>9.3000000000000007</v>
      </c>
      <c r="Z549">
        <v>10.5</v>
      </c>
      <c r="AA549">
        <v>9.6</v>
      </c>
      <c r="AB549">
        <f t="shared" si="138"/>
        <v>16.5</v>
      </c>
      <c r="AC549">
        <f t="shared" si="139"/>
        <v>17.899999999999999</v>
      </c>
      <c r="AD549">
        <f t="shared" si="140"/>
        <v>28.7</v>
      </c>
      <c r="AE549">
        <f t="shared" si="141"/>
        <v>11.6</v>
      </c>
      <c r="AF549">
        <f t="shared" si="142"/>
        <v>16.2</v>
      </c>
      <c r="AG549">
        <f t="shared" si="143"/>
        <v>9.3000000000000007</v>
      </c>
      <c r="AH549">
        <f t="shared" si="144"/>
        <v>10.5</v>
      </c>
      <c r="AI549">
        <f t="shared" si="145"/>
        <v>9.6</v>
      </c>
      <c r="AJ549">
        <f t="shared" si="146"/>
        <v>240.59999999999997</v>
      </c>
    </row>
    <row r="550" spans="1:36">
      <c r="A550" s="1">
        <v>40184</v>
      </c>
      <c r="B550">
        <f t="shared" si="147"/>
        <v>40</v>
      </c>
      <c r="C550" t="str">
        <f>VLOOKUP(B550,'treatment structure'!$A$2:$I$65,9,FALSE)</f>
        <v>150N</v>
      </c>
      <c r="D550" t="str">
        <f>VLOOKUP(B550,'treatment structure'!$A$2:$I$65,7,FALSE)</f>
        <v>Sherwood</v>
      </c>
      <c r="E550" t="str">
        <f>VLOOKUP(B550,'treatment structure'!$A$2:$I$65,8,FALSE)</f>
        <v>dry</v>
      </c>
      <c r="F550" t="str">
        <f>VLOOKUP(B550,'treatment structure'!$A$2:$I$65,9,FALSE)</f>
        <v>150N</v>
      </c>
      <c r="G550">
        <f>VLOOKUP(B550,'treatment structure'!$A$2:$I$65,2,FALSE)</f>
        <v>3</v>
      </c>
      <c r="H550">
        <v>1503</v>
      </c>
      <c r="I550">
        <v>7503</v>
      </c>
      <c r="J550">
        <v>21.48</v>
      </c>
      <c r="K550">
        <v>-6.78</v>
      </c>
      <c r="L550">
        <v>496</v>
      </c>
      <c r="M550">
        <v>40</v>
      </c>
      <c r="N550">
        <v>3</v>
      </c>
      <c r="O550">
        <v>10</v>
      </c>
      <c r="P550">
        <v>1</v>
      </c>
      <c r="Q550">
        <v>6</v>
      </c>
      <c r="R550">
        <v>13</v>
      </c>
      <c r="S550">
        <v>53</v>
      </c>
      <c r="T550">
        <v>16.399999999999999</v>
      </c>
      <c r="U550">
        <v>10.1</v>
      </c>
      <c r="V550">
        <v>25.5</v>
      </c>
      <c r="W550">
        <v>15.3</v>
      </c>
      <c r="X550">
        <v>8.1999999999999993</v>
      </c>
      <c r="Y550">
        <v>10</v>
      </c>
      <c r="Z550">
        <v>9.4</v>
      </c>
      <c r="AA550">
        <v>5.9</v>
      </c>
      <c r="AB550">
        <f t="shared" si="138"/>
        <v>16.399999999999999</v>
      </c>
      <c r="AC550">
        <f t="shared" si="139"/>
        <v>10.1</v>
      </c>
      <c r="AD550">
        <f t="shared" si="140"/>
        <v>25.5</v>
      </c>
      <c r="AE550">
        <f t="shared" si="141"/>
        <v>15.3</v>
      </c>
      <c r="AF550">
        <f t="shared" si="142"/>
        <v>8.1999999999999993</v>
      </c>
      <c r="AG550">
        <f t="shared" si="143"/>
        <v>10</v>
      </c>
      <c r="AH550">
        <f t="shared" si="144"/>
        <v>9.4</v>
      </c>
      <c r="AI550">
        <f t="shared" si="145"/>
        <v>5.9</v>
      </c>
      <c r="AJ550">
        <f t="shared" si="146"/>
        <v>201.60000000000002</v>
      </c>
    </row>
    <row r="551" spans="1:36">
      <c r="A551" s="1">
        <v>40184</v>
      </c>
      <c r="B551">
        <f t="shared" si="147"/>
        <v>41</v>
      </c>
      <c r="C551" t="str">
        <f>VLOOKUP(B551,'treatment structure'!$A$2:$I$65,9,FALSE)</f>
        <v>150N</v>
      </c>
      <c r="D551" t="str">
        <f>VLOOKUP(B551,'treatment structure'!$A$2:$I$65,7,FALSE)</f>
        <v>Sherwood</v>
      </c>
      <c r="E551" t="str">
        <f>VLOOKUP(B551,'treatment structure'!$A$2:$I$65,8,FALSE)</f>
        <v>irr</v>
      </c>
      <c r="F551" t="str">
        <f>VLOOKUP(B551,'treatment structure'!$A$2:$I$65,9,FALSE)</f>
        <v>150N</v>
      </c>
      <c r="G551">
        <f>VLOOKUP(B551,'treatment structure'!$A$2:$I$65,2,FALSE)</f>
        <v>3</v>
      </c>
      <c r="H551">
        <v>1503</v>
      </c>
      <c r="I551">
        <v>7503</v>
      </c>
      <c r="J551">
        <v>21.48</v>
      </c>
      <c r="K551">
        <v>-6.78</v>
      </c>
      <c r="L551">
        <v>495</v>
      </c>
      <c r="M551">
        <v>41</v>
      </c>
      <c r="N551">
        <v>3</v>
      </c>
      <c r="O551">
        <v>10</v>
      </c>
      <c r="P551">
        <v>1</v>
      </c>
      <c r="Q551">
        <v>6</v>
      </c>
      <c r="R551">
        <v>14</v>
      </c>
      <c r="S551">
        <v>1</v>
      </c>
      <c r="T551">
        <v>25.4</v>
      </c>
      <c r="U551">
        <v>18.100000000000001</v>
      </c>
      <c r="V551">
        <v>28.3</v>
      </c>
      <c r="W551">
        <v>27.2</v>
      </c>
      <c r="X551">
        <v>26.7</v>
      </c>
      <c r="Y551">
        <v>20.7</v>
      </c>
      <c r="Z551">
        <v>23.1</v>
      </c>
      <c r="AA551">
        <v>28.9</v>
      </c>
      <c r="AB551">
        <f t="shared" si="138"/>
        <v>25.4</v>
      </c>
      <c r="AC551">
        <f t="shared" si="139"/>
        <v>18.100000000000001</v>
      </c>
      <c r="AD551">
        <f t="shared" si="140"/>
        <v>28.3</v>
      </c>
      <c r="AE551">
        <f t="shared" si="141"/>
        <v>27.2</v>
      </c>
      <c r="AF551">
        <f t="shared" si="142"/>
        <v>26.7</v>
      </c>
      <c r="AG551">
        <f t="shared" si="143"/>
        <v>20.7</v>
      </c>
      <c r="AH551">
        <f t="shared" si="144"/>
        <v>23.1</v>
      </c>
      <c r="AI551">
        <f t="shared" si="145"/>
        <v>28.9</v>
      </c>
      <c r="AJ551">
        <f t="shared" si="146"/>
        <v>396.8</v>
      </c>
    </row>
    <row r="552" spans="1:36">
      <c r="A552" s="1">
        <v>40184</v>
      </c>
      <c r="B552">
        <f t="shared" si="147"/>
        <v>42</v>
      </c>
      <c r="C552" t="str">
        <f>VLOOKUP(B552,'treatment structure'!$A$2:$I$65,9,FALSE)</f>
        <v>nil</v>
      </c>
      <c r="D552" t="str">
        <f>VLOOKUP(B552,'treatment structure'!$A$2:$I$65,7,FALSE)</f>
        <v>Sherwood</v>
      </c>
      <c r="E552" t="str">
        <f>VLOOKUP(B552,'treatment structure'!$A$2:$I$65,8,FALSE)</f>
        <v>irr</v>
      </c>
      <c r="F552" t="str">
        <f>VLOOKUP(B552,'treatment structure'!$A$2:$I$65,9,FALSE)</f>
        <v>nil</v>
      </c>
      <c r="G552">
        <f>VLOOKUP(B552,'treatment structure'!$A$2:$I$65,2,FALSE)</f>
        <v>3</v>
      </c>
      <c r="H552">
        <v>1503</v>
      </c>
      <c r="I552">
        <v>7503</v>
      </c>
      <c r="J552">
        <v>21.48</v>
      </c>
      <c r="K552">
        <v>-6.78</v>
      </c>
      <c r="L552">
        <v>494</v>
      </c>
      <c r="M552">
        <v>42</v>
      </c>
      <c r="N552">
        <v>3</v>
      </c>
      <c r="O552">
        <v>10</v>
      </c>
      <c r="P552">
        <v>1</v>
      </c>
      <c r="Q552">
        <v>6</v>
      </c>
      <c r="R552">
        <v>14</v>
      </c>
      <c r="S552">
        <v>10</v>
      </c>
      <c r="T552">
        <v>28.2</v>
      </c>
      <c r="U552">
        <v>22.9</v>
      </c>
      <c r="V552">
        <v>25.1</v>
      </c>
      <c r="W552">
        <v>16</v>
      </c>
      <c r="X552">
        <v>25.6</v>
      </c>
      <c r="Y552">
        <v>19.8</v>
      </c>
      <c r="Z552">
        <v>23</v>
      </c>
      <c r="AA552">
        <v>27.7</v>
      </c>
      <c r="AB552">
        <f t="shared" si="138"/>
        <v>28.2</v>
      </c>
      <c r="AC552">
        <f t="shared" si="139"/>
        <v>22.9</v>
      </c>
      <c r="AD552">
        <f t="shared" si="140"/>
        <v>25.1</v>
      </c>
      <c r="AE552">
        <f t="shared" si="141"/>
        <v>16</v>
      </c>
      <c r="AF552">
        <f t="shared" si="142"/>
        <v>25.6</v>
      </c>
      <c r="AG552">
        <f t="shared" si="143"/>
        <v>19.8</v>
      </c>
      <c r="AH552">
        <f t="shared" si="144"/>
        <v>23</v>
      </c>
      <c r="AI552">
        <f t="shared" si="145"/>
        <v>27.7</v>
      </c>
      <c r="AJ552">
        <f t="shared" si="146"/>
        <v>376.59999999999997</v>
      </c>
    </row>
    <row r="553" spans="1:36">
      <c r="A553" s="1">
        <v>40184</v>
      </c>
      <c r="B553">
        <f t="shared" si="147"/>
        <v>43</v>
      </c>
      <c r="C553" t="str">
        <f>VLOOKUP(B553,'treatment structure'!$A$2:$I$65,9,FALSE)</f>
        <v>150N</v>
      </c>
      <c r="D553" t="str">
        <f>VLOOKUP(B553,'treatment structure'!$A$2:$I$65,7,FALSE)</f>
        <v>Dash</v>
      </c>
      <c r="E553" t="str">
        <f>VLOOKUP(B553,'treatment structure'!$A$2:$I$65,8,FALSE)</f>
        <v>irr</v>
      </c>
      <c r="F553" t="str">
        <f>VLOOKUP(B553,'treatment structure'!$A$2:$I$65,9,FALSE)</f>
        <v>150N</v>
      </c>
      <c r="G553">
        <f>VLOOKUP(B553,'treatment structure'!$A$2:$I$65,2,FALSE)</f>
        <v>3</v>
      </c>
      <c r="H553">
        <v>1503</v>
      </c>
      <c r="I553">
        <v>7503</v>
      </c>
      <c r="J553">
        <v>21.48</v>
      </c>
      <c r="K553">
        <v>-6.78</v>
      </c>
      <c r="L553">
        <v>493</v>
      </c>
      <c r="M553">
        <v>43</v>
      </c>
      <c r="N553">
        <v>3</v>
      </c>
      <c r="O553">
        <v>10</v>
      </c>
      <c r="P553">
        <v>1</v>
      </c>
      <c r="Q553">
        <v>6</v>
      </c>
      <c r="R553">
        <v>14</v>
      </c>
      <c r="S553">
        <v>11</v>
      </c>
      <c r="T553">
        <v>12.8</v>
      </c>
      <c r="U553">
        <v>13.8</v>
      </c>
      <c r="V553">
        <v>11.3</v>
      </c>
      <c r="W553">
        <v>24.8</v>
      </c>
      <c r="X553">
        <v>22.2</v>
      </c>
      <c r="Y553">
        <v>18.7</v>
      </c>
      <c r="Z553">
        <v>19.600000000000001</v>
      </c>
      <c r="AA553">
        <v>29</v>
      </c>
      <c r="AB553">
        <f t="shared" si="138"/>
        <v>12.8</v>
      </c>
      <c r="AC553">
        <f t="shared" si="139"/>
        <v>13.8</v>
      </c>
      <c r="AD553">
        <f t="shared" si="140"/>
        <v>11.3</v>
      </c>
      <c r="AE553">
        <f t="shared" si="141"/>
        <v>24.8</v>
      </c>
      <c r="AF553">
        <f t="shared" si="142"/>
        <v>22.2</v>
      </c>
      <c r="AG553">
        <f t="shared" si="143"/>
        <v>18.7</v>
      </c>
      <c r="AH553">
        <f t="shared" si="144"/>
        <v>19.600000000000001</v>
      </c>
      <c r="AI553">
        <f t="shared" si="145"/>
        <v>29</v>
      </c>
      <c r="AJ553">
        <f t="shared" si="146"/>
        <v>304.40000000000003</v>
      </c>
    </row>
    <row r="554" spans="1:36">
      <c r="A554" s="1">
        <v>40184</v>
      </c>
      <c r="B554">
        <f t="shared" si="147"/>
        <v>44</v>
      </c>
      <c r="C554" t="str">
        <f>VLOOKUP(B554,'treatment structure'!$A$2:$I$65,9,FALSE)</f>
        <v>nil</v>
      </c>
      <c r="D554" t="str">
        <f>VLOOKUP(B554,'treatment structure'!$A$2:$I$65,7,FALSE)</f>
        <v>Dash</v>
      </c>
      <c r="E554" t="str">
        <f>VLOOKUP(B554,'treatment structure'!$A$2:$I$65,8,FALSE)</f>
        <v>irr</v>
      </c>
      <c r="F554" t="str">
        <f>VLOOKUP(B554,'treatment structure'!$A$2:$I$65,9,FALSE)</f>
        <v>nil</v>
      </c>
      <c r="G554">
        <f>VLOOKUP(B554,'treatment structure'!$A$2:$I$65,2,FALSE)</f>
        <v>3</v>
      </c>
      <c r="H554">
        <v>1503</v>
      </c>
      <c r="I554">
        <v>7503</v>
      </c>
      <c r="J554">
        <v>21.48</v>
      </c>
      <c r="K554">
        <v>-6.78</v>
      </c>
      <c r="L554">
        <v>492</v>
      </c>
      <c r="M554">
        <v>44</v>
      </c>
      <c r="N554">
        <v>3</v>
      </c>
      <c r="O554">
        <v>10</v>
      </c>
      <c r="P554">
        <v>1</v>
      </c>
      <c r="Q554">
        <v>6</v>
      </c>
      <c r="R554">
        <v>14</v>
      </c>
      <c r="S554">
        <v>27</v>
      </c>
      <c r="T554">
        <v>14.5</v>
      </c>
      <c r="U554">
        <v>21.5</v>
      </c>
      <c r="V554">
        <v>14</v>
      </c>
      <c r="W554">
        <v>21.2</v>
      </c>
      <c r="X554">
        <v>26.3</v>
      </c>
      <c r="Y554">
        <v>20.8</v>
      </c>
      <c r="Z554">
        <v>23.6</v>
      </c>
      <c r="AA554">
        <v>35.6</v>
      </c>
      <c r="AB554">
        <f t="shared" si="138"/>
        <v>14.5</v>
      </c>
      <c r="AC554">
        <f t="shared" si="139"/>
        <v>21.5</v>
      </c>
      <c r="AD554">
        <f t="shared" si="140"/>
        <v>14</v>
      </c>
      <c r="AE554">
        <f t="shared" si="141"/>
        <v>21.2</v>
      </c>
      <c r="AF554">
        <f t="shared" si="142"/>
        <v>26.3</v>
      </c>
      <c r="AG554">
        <f t="shared" si="143"/>
        <v>20.8</v>
      </c>
      <c r="AH554">
        <f t="shared" si="144"/>
        <v>23.6</v>
      </c>
      <c r="AI554">
        <f t="shared" si="145"/>
        <v>35.6</v>
      </c>
      <c r="AJ554">
        <f t="shared" si="146"/>
        <v>355</v>
      </c>
    </row>
    <row r="555" spans="1:36">
      <c r="A555" s="1">
        <v>40184</v>
      </c>
      <c r="B555">
        <f t="shared" si="147"/>
        <v>45</v>
      </c>
      <c r="C555" t="str">
        <f>VLOOKUP(B555,'treatment structure'!$A$2:$I$65,9,FALSE)</f>
        <v>150N</v>
      </c>
      <c r="D555" t="str">
        <f>VLOOKUP(B555,'treatment structure'!$A$2:$I$65,7,FALSE)</f>
        <v>CR125</v>
      </c>
      <c r="E555" t="str">
        <f>VLOOKUP(B555,'treatment structure'!$A$2:$I$65,8,FALSE)</f>
        <v>dry</v>
      </c>
      <c r="F555" t="str">
        <f>VLOOKUP(B555,'treatment structure'!$A$2:$I$65,9,FALSE)</f>
        <v>150N</v>
      </c>
      <c r="G555">
        <f>VLOOKUP(B555,'treatment structure'!$A$2:$I$65,2,FALSE)</f>
        <v>3</v>
      </c>
      <c r="H555">
        <v>1503</v>
      </c>
      <c r="I555">
        <v>7503</v>
      </c>
      <c r="J555">
        <v>21.48</v>
      </c>
      <c r="K555">
        <v>-6.78</v>
      </c>
      <c r="L555">
        <v>491</v>
      </c>
      <c r="M555">
        <v>45</v>
      </c>
      <c r="N555">
        <v>3</v>
      </c>
      <c r="O555">
        <v>10</v>
      </c>
      <c r="P555">
        <v>1</v>
      </c>
      <c r="Q555">
        <v>6</v>
      </c>
      <c r="R555">
        <v>14</v>
      </c>
      <c r="S555">
        <v>35</v>
      </c>
      <c r="T555">
        <v>16.5</v>
      </c>
      <c r="U555">
        <v>24.1</v>
      </c>
      <c r="V555">
        <v>25.1</v>
      </c>
      <c r="W555">
        <v>17.100000000000001</v>
      </c>
      <c r="X555">
        <v>18.100000000000001</v>
      </c>
      <c r="Y555">
        <v>7.7</v>
      </c>
      <c r="Z555">
        <v>9.4</v>
      </c>
      <c r="AA555">
        <v>6.5</v>
      </c>
      <c r="AB555">
        <f t="shared" si="138"/>
        <v>16.5</v>
      </c>
      <c r="AC555">
        <f t="shared" si="139"/>
        <v>24.1</v>
      </c>
      <c r="AD555">
        <f t="shared" si="140"/>
        <v>25.1</v>
      </c>
      <c r="AE555">
        <f t="shared" si="141"/>
        <v>17.100000000000001</v>
      </c>
      <c r="AF555">
        <f t="shared" si="142"/>
        <v>18.100000000000001</v>
      </c>
      <c r="AG555">
        <f t="shared" si="143"/>
        <v>7.7</v>
      </c>
      <c r="AH555">
        <f t="shared" si="144"/>
        <v>9.4</v>
      </c>
      <c r="AI555">
        <f t="shared" si="145"/>
        <v>6.5</v>
      </c>
      <c r="AJ555">
        <f t="shared" si="146"/>
        <v>249.00000000000003</v>
      </c>
    </row>
    <row r="556" spans="1:36">
      <c r="A556" s="1">
        <v>40184</v>
      </c>
      <c r="B556">
        <f t="shared" si="147"/>
        <v>46</v>
      </c>
      <c r="C556" t="str">
        <f>VLOOKUP(B556,'treatment structure'!$A$2:$I$65,9,FALSE)</f>
        <v>nil</v>
      </c>
      <c r="D556" t="str">
        <f>VLOOKUP(B556,'treatment structure'!$A$2:$I$65,7,FALSE)</f>
        <v>CR125</v>
      </c>
      <c r="E556" t="str">
        <f>VLOOKUP(B556,'treatment structure'!$A$2:$I$65,8,FALSE)</f>
        <v>dry</v>
      </c>
      <c r="F556" t="str">
        <f>VLOOKUP(B556,'treatment structure'!$A$2:$I$65,9,FALSE)</f>
        <v>nil</v>
      </c>
      <c r="G556">
        <f>VLOOKUP(B556,'treatment structure'!$A$2:$I$65,2,FALSE)</f>
        <v>3</v>
      </c>
      <c r="H556">
        <v>1503</v>
      </c>
      <c r="I556">
        <v>7503</v>
      </c>
      <c r="J556">
        <v>21.48</v>
      </c>
      <c r="K556">
        <v>-6.78</v>
      </c>
      <c r="L556">
        <v>490</v>
      </c>
      <c r="M556">
        <v>46</v>
      </c>
      <c r="N556">
        <v>3</v>
      </c>
      <c r="O556">
        <v>10</v>
      </c>
      <c r="P556">
        <v>1</v>
      </c>
      <c r="Q556">
        <v>6</v>
      </c>
      <c r="R556">
        <v>14</v>
      </c>
      <c r="S556">
        <v>42</v>
      </c>
      <c r="T556">
        <v>34.1</v>
      </c>
      <c r="U556">
        <v>23.9</v>
      </c>
      <c r="V556">
        <v>25.9</v>
      </c>
      <c r="W556">
        <v>26.1</v>
      </c>
      <c r="X556">
        <v>11.3</v>
      </c>
      <c r="Y556">
        <v>8.3000000000000007</v>
      </c>
      <c r="Z556">
        <v>11.4</v>
      </c>
      <c r="AA556">
        <v>7.8</v>
      </c>
      <c r="AB556">
        <f t="shared" si="138"/>
        <v>34.1</v>
      </c>
      <c r="AC556">
        <f t="shared" si="139"/>
        <v>23.9</v>
      </c>
      <c r="AD556">
        <f t="shared" si="140"/>
        <v>25.9</v>
      </c>
      <c r="AE556">
        <f t="shared" si="141"/>
        <v>26.1</v>
      </c>
      <c r="AF556">
        <f t="shared" si="142"/>
        <v>11.3</v>
      </c>
      <c r="AG556">
        <f t="shared" si="143"/>
        <v>8.3000000000000007</v>
      </c>
      <c r="AH556">
        <f t="shared" si="144"/>
        <v>11.4</v>
      </c>
      <c r="AI556">
        <f t="shared" si="145"/>
        <v>7.8</v>
      </c>
      <c r="AJ556">
        <f t="shared" si="146"/>
        <v>297.60000000000002</v>
      </c>
    </row>
    <row r="557" spans="1:36">
      <c r="A557" s="1">
        <v>40184</v>
      </c>
      <c r="B557">
        <f t="shared" si="147"/>
        <v>47</v>
      </c>
      <c r="C557" t="str">
        <f>VLOOKUP(B557,'treatment structure'!$A$2:$I$65,9,FALSE)</f>
        <v>150N</v>
      </c>
      <c r="D557" t="str">
        <f>VLOOKUP(B557,'treatment structure'!$A$2:$I$65,7,FALSE)</f>
        <v>Dash</v>
      </c>
      <c r="E557" t="str">
        <f>VLOOKUP(B557,'treatment structure'!$A$2:$I$65,8,FALSE)</f>
        <v>dry</v>
      </c>
      <c r="F557" t="str">
        <f>VLOOKUP(B557,'treatment structure'!$A$2:$I$65,9,FALSE)</f>
        <v>150N</v>
      </c>
      <c r="G557">
        <f>VLOOKUP(B557,'treatment structure'!$A$2:$I$65,2,FALSE)</f>
        <v>3</v>
      </c>
      <c r="H557">
        <v>1503</v>
      </c>
      <c r="I557">
        <v>7503</v>
      </c>
      <c r="J557">
        <v>21.48</v>
      </c>
      <c r="K557">
        <v>-6.78</v>
      </c>
      <c r="L557">
        <v>489</v>
      </c>
      <c r="M557">
        <v>47</v>
      </c>
      <c r="N557">
        <v>3</v>
      </c>
      <c r="O557">
        <v>10</v>
      </c>
      <c r="P557">
        <v>1</v>
      </c>
      <c r="Q557">
        <v>6</v>
      </c>
      <c r="R557">
        <v>14</v>
      </c>
      <c r="S557">
        <v>50</v>
      </c>
      <c r="T557">
        <v>11.6</v>
      </c>
      <c r="U557">
        <v>23.3</v>
      </c>
      <c r="V557">
        <v>24.5</v>
      </c>
      <c r="W557">
        <v>22.4</v>
      </c>
      <c r="X557">
        <v>15.1</v>
      </c>
      <c r="Y557">
        <v>8.3000000000000007</v>
      </c>
      <c r="Z557">
        <v>9.5</v>
      </c>
      <c r="AA557">
        <v>7.6</v>
      </c>
      <c r="AB557">
        <f t="shared" si="138"/>
        <v>11.6</v>
      </c>
      <c r="AC557">
        <f t="shared" si="139"/>
        <v>23.3</v>
      </c>
      <c r="AD557">
        <f t="shared" si="140"/>
        <v>24.5</v>
      </c>
      <c r="AE557">
        <f t="shared" si="141"/>
        <v>22.4</v>
      </c>
      <c r="AF557">
        <f t="shared" si="142"/>
        <v>15.100000000000001</v>
      </c>
      <c r="AG557">
        <f t="shared" si="143"/>
        <v>8.3000000000000007</v>
      </c>
      <c r="AH557">
        <f t="shared" si="144"/>
        <v>9.5</v>
      </c>
      <c r="AI557">
        <f t="shared" si="145"/>
        <v>7.6</v>
      </c>
      <c r="AJ557">
        <f t="shared" si="146"/>
        <v>244.6</v>
      </c>
    </row>
    <row r="558" spans="1:36">
      <c r="A558" s="1">
        <v>40184</v>
      </c>
      <c r="B558">
        <f t="shared" si="147"/>
        <v>48</v>
      </c>
      <c r="C558" t="str">
        <f>VLOOKUP(B558,'treatment structure'!$A$2:$I$65,9,FALSE)</f>
        <v>nil</v>
      </c>
      <c r="D558" t="str">
        <f>VLOOKUP(B558,'treatment structure'!$A$2:$I$65,7,FALSE)</f>
        <v>Dash</v>
      </c>
      <c r="E558" t="str">
        <f>VLOOKUP(B558,'treatment structure'!$A$2:$I$65,8,FALSE)</f>
        <v>dry</v>
      </c>
      <c r="F558" t="str">
        <f>VLOOKUP(B558,'treatment structure'!$A$2:$I$65,9,FALSE)</f>
        <v>nil</v>
      </c>
      <c r="G558">
        <f>VLOOKUP(B558,'treatment structure'!$A$2:$I$65,2,FALSE)</f>
        <v>3</v>
      </c>
      <c r="H558">
        <v>1503</v>
      </c>
      <c r="I558">
        <v>7503</v>
      </c>
      <c r="J558">
        <v>21.48</v>
      </c>
      <c r="K558">
        <v>-6.78</v>
      </c>
      <c r="L558">
        <v>488</v>
      </c>
      <c r="M558">
        <v>48</v>
      </c>
      <c r="N558">
        <v>3</v>
      </c>
      <c r="O558">
        <v>10</v>
      </c>
      <c r="P558">
        <v>1</v>
      </c>
      <c r="Q558">
        <v>6</v>
      </c>
      <c r="R558">
        <v>14</v>
      </c>
      <c r="S558">
        <v>57</v>
      </c>
      <c r="T558">
        <v>21.9</v>
      </c>
      <c r="U558">
        <v>21.1</v>
      </c>
      <c r="V558">
        <v>29.2</v>
      </c>
      <c r="W558">
        <v>27.8</v>
      </c>
      <c r="X558">
        <v>7.4</v>
      </c>
      <c r="Y558">
        <v>5</v>
      </c>
      <c r="Z558">
        <v>9.1</v>
      </c>
      <c r="AA558">
        <v>7.4</v>
      </c>
      <c r="AB558">
        <f t="shared" si="138"/>
        <v>21.9</v>
      </c>
      <c r="AC558">
        <f t="shared" si="139"/>
        <v>21.1</v>
      </c>
      <c r="AD558">
        <f t="shared" si="140"/>
        <v>29.2</v>
      </c>
      <c r="AE558">
        <f t="shared" si="141"/>
        <v>27.8</v>
      </c>
      <c r="AF558">
        <f t="shared" si="142"/>
        <v>7.4</v>
      </c>
      <c r="AG558">
        <f t="shared" si="143"/>
        <v>5</v>
      </c>
      <c r="AH558">
        <f t="shared" si="144"/>
        <v>9.1</v>
      </c>
      <c r="AI558">
        <f t="shared" si="145"/>
        <v>7.4</v>
      </c>
      <c r="AJ558">
        <f t="shared" si="146"/>
        <v>257.8</v>
      </c>
    </row>
    <row r="559" spans="1:36">
      <c r="A559" s="1">
        <v>40184</v>
      </c>
      <c r="B559">
        <f t="shared" si="147"/>
        <v>49</v>
      </c>
      <c r="C559" t="str">
        <f>VLOOKUP(B559,'treatment structure'!$A$2:$I$65,9,FALSE)</f>
        <v>150N</v>
      </c>
      <c r="D559" t="str">
        <f>VLOOKUP(B559,'treatment structure'!$A$2:$I$65,7,FALSE)</f>
        <v>Sherwood</v>
      </c>
      <c r="E559" t="str">
        <f>VLOOKUP(B559,'treatment structure'!$A$2:$I$65,8,FALSE)</f>
        <v>dry</v>
      </c>
      <c r="F559" t="str">
        <f>VLOOKUP(B559,'treatment structure'!$A$2:$I$65,9,FALSE)</f>
        <v>150N</v>
      </c>
      <c r="G559">
        <f>VLOOKUP(B559,'treatment structure'!$A$2:$I$65,2,FALSE)</f>
        <v>4</v>
      </c>
      <c r="H559">
        <v>1503</v>
      </c>
      <c r="I559">
        <v>7503</v>
      </c>
      <c r="J559">
        <v>21.48</v>
      </c>
      <c r="K559">
        <v>-6.78</v>
      </c>
      <c r="L559">
        <v>487</v>
      </c>
      <c r="M559">
        <v>49</v>
      </c>
      <c r="N559">
        <v>3</v>
      </c>
      <c r="O559">
        <v>10</v>
      </c>
      <c r="P559">
        <v>1</v>
      </c>
      <c r="Q559">
        <v>6</v>
      </c>
      <c r="R559">
        <v>15</v>
      </c>
      <c r="S559">
        <v>7</v>
      </c>
      <c r="T559">
        <v>20.9</v>
      </c>
      <c r="U559">
        <v>21.5</v>
      </c>
      <c r="V559">
        <v>31.5</v>
      </c>
      <c r="W559">
        <v>30.9</v>
      </c>
      <c r="X559">
        <v>17</v>
      </c>
      <c r="Y559">
        <v>4.7</v>
      </c>
      <c r="Z559">
        <v>6.9</v>
      </c>
      <c r="AA559">
        <v>6</v>
      </c>
      <c r="AB559">
        <f t="shared" si="138"/>
        <v>20.9</v>
      </c>
      <c r="AC559">
        <f t="shared" si="139"/>
        <v>21.5</v>
      </c>
      <c r="AD559">
        <f t="shared" si="140"/>
        <v>31.5</v>
      </c>
      <c r="AE559">
        <f t="shared" si="141"/>
        <v>30.9</v>
      </c>
      <c r="AF559">
        <f t="shared" si="142"/>
        <v>17</v>
      </c>
      <c r="AG559">
        <f t="shared" si="143"/>
        <v>4.7</v>
      </c>
      <c r="AH559">
        <f t="shared" si="144"/>
        <v>6.9</v>
      </c>
      <c r="AI559">
        <f t="shared" si="145"/>
        <v>6</v>
      </c>
      <c r="AJ559">
        <f t="shared" si="146"/>
        <v>278.8</v>
      </c>
    </row>
    <row r="560" spans="1:36">
      <c r="A560" s="1">
        <v>40184</v>
      </c>
      <c r="B560">
        <f t="shared" si="147"/>
        <v>50</v>
      </c>
      <c r="C560" t="str">
        <f>VLOOKUP(B560,'treatment structure'!$A$2:$I$65,9,FALSE)</f>
        <v>nil</v>
      </c>
      <c r="D560" t="str">
        <f>VLOOKUP(B560,'treatment structure'!$A$2:$I$65,7,FALSE)</f>
        <v>Sherwood</v>
      </c>
      <c r="E560" t="str">
        <f>VLOOKUP(B560,'treatment structure'!$A$2:$I$65,8,FALSE)</f>
        <v>dry</v>
      </c>
      <c r="F560" t="str">
        <f>VLOOKUP(B560,'treatment structure'!$A$2:$I$65,9,FALSE)</f>
        <v>nil</v>
      </c>
      <c r="G560">
        <f>VLOOKUP(B560,'treatment structure'!$A$2:$I$65,2,FALSE)</f>
        <v>4</v>
      </c>
      <c r="H560">
        <v>1503</v>
      </c>
      <c r="I560">
        <v>7503</v>
      </c>
      <c r="J560">
        <v>21.48</v>
      </c>
      <c r="K560">
        <v>-6.78</v>
      </c>
      <c r="L560">
        <v>486</v>
      </c>
      <c r="M560">
        <v>50</v>
      </c>
      <c r="N560">
        <v>3</v>
      </c>
      <c r="O560">
        <v>10</v>
      </c>
      <c r="P560">
        <v>1</v>
      </c>
      <c r="Q560">
        <v>6</v>
      </c>
      <c r="R560">
        <v>15</v>
      </c>
      <c r="S560">
        <v>14</v>
      </c>
      <c r="T560">
        <v>32.299999999999997</v>
      </c>
      <c r="U560">
        <v>21.4</v>
      </c>
      <c r="V560">
        <v>21.8</v>
      </c>
      <c r="W560">
        <v>23.8</v>
      </c>
      <c r="X560">
        <v>9.6999999999999993</v>
      </c>
      <c r="Y560">
        <v>12.1</v>
      </c>
      <c r="Z560">
        <v>10.4</v>
      </c>
      <c r="AA560">
        <v>7.1</v>
      </c>
      <c r="AB560">
        <f t="shared" si="138"/>
        <v>32.299999999999997</v>
      </c>
      <c r="AC560">
        <f t="shared" si="139"/>
        <v>21.4</v>
      </c>
      <c r="AD560">
        <f t="shared" si="140"/>
        <v>21.8</v>
      </c>
      <c r="AE560">
        <f t="shared" si="141"/>
        <v>23.8</v>
      </c>
      <c r="AF560">
        <f t="shared" si="142"/>
        <v>9.6999999999999993</v>
      </c>
      <c r="AG560">
        <f t="shared" si="143"/>
        <v>12.1</v>
      </c>
      <c r="AH560">
        <f t="shared" si="144"/>
        <v>10.4</v>
      </c>
      <c r="AI560">
        <f t="shared" si="145"/>
        <v>7.1</v>
      </c>
      <c r="AJ560">
        <f t="shared" si="146"/>
        <v>277.2</v>
      </c>
    </row>
    <row r="561" spans="1:36">
      <c r="A561" s="1">
        <v>40184</v>
      </c>
      <c r="B561">
        <f t="shared" si="147"/>
        <v>51</v>
      </c>
      <c r="C561" t="str">
        <f>VLOOKUP(B561,'treatment structure'!$A$2:$I$65,9,FALSE)</f>
        <v>150N</v>
      </c>
      <c r="D561" t="str">
        <f>VLOOKUP(B561,'treatment structure'!$A$2:$I$65,7,FALSE)</f>
        <v>Dash</v>
      </c>
      <c r="E561" t="str">
        <f>VLOOKUP(B561,'treatment structure'!$A$2:$I$65,8,FALSE)</f>
        <v>irr</v>
      </c>
      <c r="F561" t="str">
        <f>VLOOKUP(B561,'treatment structure'!$A$2:$I$65,9,FALSE)</f>
        <v>150N</v>
      </c>
      <c r="G561">
        <f>VLOOKUP(B561,'treatment structure'!$A$2:$I$65,2,FALSE)</f>
        <v>4</v>
      </c>
      <c r="H561">
        <v>1503</v>
      </c>
      <c r="I561">
        <v>7503</v>
      </c>
      <c r="J561">
        <v>21.48</v>
      </c>
      <c r="K561">
        <v>-6.78</v>
      </c>
      <c r="L561">
        <v>485</v>
      </c>
      <c r="M561">
        <v>51</v>
      </c>
      <c r="N561">
        <v>3</v>
      </c>
      <c r="O561">
        <v>10</v>
      </c>
      <c r="P561">
        <v>1</v>
      </c>
      <c r="Q561">
        <v>6</v>
      </c>
      <c r="R561">
        <v>15</v>
      </c>
      <c r="S561">
        <v>21</v>
      </c>
      <c r="T561">
        <v>28.1</v>
      </c>
      <c r="U561">
        <v>24</v>
      </c>
      <c r="V561">
        <v>19.5</v>
      </c>
      <c r="W561">
        <v>22.4</v>
      </c>
      <c r="X561">
        <v>13.4</v>
      </c>
      <c r="Y561">
        <v>17.5</v>
      </c>
      <c r="Z561">
        <v>25.5</v>
      </c>
      <c r="AA561">
        <v>20.6</v>
      </c>
      <c r="AB561">
        <f t="shared" si="138"/>
        <v>28.1</v>
      </c>
      <c r="AC561">
        <f t="shared" si="139"/>
        <v>24</v>
      </c>
      <c r="AD561">
        <f t="shared" si="140"/>
        <v>19.5</v>
      </c>
      <c r="AE561">
        <f t="shared" si="141"/>
        <v>22.4</v>
      </c>
      <c r="AF561">
        <f t="shared" si="142"/>
        <v>13.4</v>
      </c>
      <c r="AG561">
        <f t="shared" si="143"/>
        <v>17.5</v>
      </c>
      <c r="AH561">
        <f t="shared" si="144"/>
        <v>25.5</v>
      </c>
      <c r="AI561">
        <f t="shared" si="145"/>
        <v>20.6</v>
      </c>
      <c r="AJ561">
        <f t="shared" si="146"/>
        <v>342</v>
      </c>
    </row>
    <row r="562" spans="1:36">
      <c r="A562" s="1">
        <v>40184</v>
      </c>
      <c r="B562">
        <f t="shared" si="147"/>
        <v>52</v>
      </c>
      <c r="C562" t="str">
        <f>VLOOKUP(B562,'treatment structure'!$A$2:$I$65,9,FALSE)</f>
        <v>nil</v>
      </c>
      <c r="D562" t="str">
        <f>VLOOKUP(B562,'treatment structure'!$A$2:$I$65,7,FALSE)</f>
        <v>Dash</v>
      </c>
      <c r="E562" t="str">
        <f>VLOOKUP(B562,'treatment structure'!$A$2:$I$65,8,FALSE)</f>
        <v>irr</v>
      </c>
      <c r="F562" t="str">
        <f>VLOOKUP(B562,'treatment structure'!$A$2:$I$65,9,FALSE)</f>
        <v>nil</v>
      </c>
      <c r="G562">
        <f>VLOOKUP(B562,'treatment structure'!$A$2:$I$65,2,FALSE)</f>
        <v>4</v>
      </c>
      <c r="H562">
        <v>1503</v>
      </c>
      <c r="I562">
        <v>7503</v>
      </c>
      <c r="J562">
        <v>21.48</v>
      </c>
      <c r="K562">
        <v>-6.78</v>
      </c>
      <c r="L562">
        <v>484</v>
      </c>
      <c r="M562">
        <v>52</v>
      </c>
      <c r="N562">
        <v>3</v>
      </c>
      <c r="O562">
        <v>10</v>
      </c>
      <c r="P562">
        <v>1</v>
      </c>
      <c r="Q562">
        <v>6</v>
      </c>
      <c r="R562">
        <v>15</v>
      </c>
      <c r="S562">
        <v>20</v>
      </c>
      <c r="T562">
        <v>17.3</v>
      </c>
      <c r="U562">
        <v>24.8</v>
      </c>
      <c r="V562">
        <v>25.5</v>
      </c>
      <c r="W562">
        <v>29.2</v>
      </c>
      <c r="X562">
        <v>16.3</v>
      </c>
      <c r="Y562">
        <v>12.2</v>
      </c>
      <c r="Z562">
        <v>18.399999999999999</v>
      </c>
      <c r="AA562">
        <v>22.2</v>
      </c>
      <c r="AB562">
        <f t="shared" si="138"/>
        <v>17.3</v>
      </c>
      <c r="AC562">
        <f t="shared" si="139"/>
        <v>24.8</v>
      </c>
      <c r="AD562">
        <f t="shared" si="140"/>
        <v>25.5</v>
      </c>
      <c r="AE562">
        <f t="shared" si="141"/>
        <v>29.2</v>
      </c>
      <c r="AF562">
        <f t="shared" si="142"/>
        <v>16.3</v>
      </c>
      <c r="AG562">
        <f t="shared" si="143"/>
        <v>12.2</v>
      </c>
      <c r="AH562">
        <f t="shared" si="144"/>
        <v>18.399999999999999</v>
      </c>
      <c r="AI562">
        <f t="shared" si="145"/>
        <v>22.2</v>
      </c>
      <c r="AJ562">
        <f t="shared" si="146"/>
        <v>331.79999999999995</v>
      </c>
    </row>
    <row r="563" spans="1:36">
      <c r="A563" s="1">
        <v>40184</v>
      </c>
      <c r="B563">
        <f t="shared" si="147"/>
        <v>53</v>
      </c>
      <c r="C563" t="str">
        <f>VLOOKUP(B563,'treatment structure'!$A$2:$I$65,9,FALSE)</f>
        <v>150N</v>
      </c>
      <c r="D563" t="str">
        <f>VLOOKUP(B563,'treatment structure'!$A$2:$I$65,7,FALSE)</f>
        <v>Sherwood</v>
      </c>
      <c r="E563" t="str">
        <f>VLOOKUP(B563,'treatment structure'!$A$2:$I$65,8,FALSE)</f>
        <v>irr</v>
      </c>
      <c r="F563" t="str">
        <f>VLOOKUP(B563,'treatment structure'!$A$2:$I$65,9,FALSE)</f>
        <v>150N</v>
      </c>
      <c r="G563">
        <f>VLOOKUP(B563,'treatment structure'!$A$2:$I$65,2,FALSE)</f>
        <v>4</v>
      </c>
      <c r="H563">
        <v>1503</v>
      </c>
      <c r="I563">
        <v>7503</v>
      </c>
      <c r="J563">
        <v>21.48</v>
      </c>
      <c r="K563">
        <v>-6.78</v>
      </c>
      <c r="L563">
        <v>483</v>
      </c>
      <c r="M563">
        <v>53</v>
      </c>
      <c r="N563">
        <v>3</v>
      </c>
      <c r="O563">
        <v>10</v>
      </c>
      <c r="P563">
        <v>1</v>
      </c>
      <c r="Q563">
        <v>6</v>
      </c>
      <c r="R563">
        <v>15</v>
      </c>
      <c r="S563">
        <v>34</v>
      </c>
      <c r="T563">
        <v>18.100000000000001</v>
      </c>
      <c r="U563">
        <v>20</v>
      </c>
      <c r="V563">
        <v>27.9</v>
      </c>
      <c r="W563">
        <v>20.8</v>
      </c>
      <c r="X563">
        <v>22.9</v>
      </c>
      <c r="Y563">
        <v>15</v>
      </c>
      <c r="Z563">
        <v>21.7</v>
      </c>
      <c r="AA563">
        <v>21.7</v>
      </c>
      <c r="AB563">
        <f t="shared" si="138"/>
        <v>18.100000000000001</v>
      </c>
      <c r="AC563">
        <f t="shared" si="139"/>
        <v>20</v>
      </c>
      <c r="AD563">
        <f t="shared" si="140"/>
        <v>27.9</v>
      </c>
      <c r="AE563">
        <f t="shared" si="141"/>
        <v>20.8</v>
      </c>
      <c r="AF563">
        <f t="shared" si="142"/>
        <v>22.9</v>
      </c>
      <c r="AG563">
        <f t="shared" si="143"/>
        <v>15</v>
      </c>
      <c r="AH563">
        <f t="shared" si="144"/>
        <v>21.7</v>
      </c>
      <c r="AI563">
        <f t="shared" si="145"/>
        <v>21.7</v>
      </c>
      <c r="AJ563">
        <f t="shared" si="146"/>
        <v>336.19999999999993</v>
      </c>
    </row>
    <row r="564" spans="1:36">
      <c r="A564" s="1">
        <v>40184</v>
      </c>
      <c r="B564">
        <f t="shared" si="147"/>
        <v>54</v>
      </c>
      <c r="C564" t="str">
        <f>VLOOKUP(B564,'treatment structure'!$A$2:$I$65,9,FALSE)</f>
        <v>nil</v>
      </c>
      <c r="D564" t="str">
        <f>VLOOKUP(B564,'treatment structure'!$A$2:$I$65,7,FALSE)</f>
        <v>Sherwood</v>
      </c>
      <c r="E564" t="str">
        <f>VLOOKUP(B564,'treatment structure'!$A$2:$I$65,8,FALSE)</f>
        <v>irr</v>
      </c>
      <c r="F564" t="str">
        <f>VLOOKUP(B564,'treatment structure'!$A$2:$I$65,9,FALSE)</f>
        <v>nil</v>
      </c>
      <c r="G564">
        <f>VLOOKUP(B564,'treatment structure'!$A$2:$I$65,2,FALSE)</f>
        <v>4</v>
      </c>
      <c r="H564">
        <v>1503</v>
      </c>
      <c r="I564">
        <v>7503</v>
      </c>
      <c r="J564">
        <v>21.48</v>
      </c>
      <c r="K564">
        <v>-6.78</v>
      </c>
      <c r="L564">
        <v>482</v>
      </c>
      <c r="M564">
        <v>54</v>
      </c>
      <c r="N564">
        <v>3</v>
      </c>
      <c r="O564">
        <v>10</v>
      </c>
      <c r="P564">
        <v>1</v>
      </c>
      <c r="Q564">
        <v>6</v>
      </c>
      <c r="R564">
        <v>15</v>
      </c>
      <c r="S564">
        <v>41</v>
      </c>
      <c r="T564">
        <v>17.2</v>
      </c>
      <c r="U564">
        <v>15</v>
      </c>
      <c r="V564">
        <v>21.4</v>
      </c>
      <c r="W564">
        <v>28.3</v>
      </c>
      <c r="X564">
        <v>28.9</v>
      </c>
      <c r="Y564">
        <v>24</v>
      </c>
      <c r="Z564">
        <v>20.9</v>
      </c>
      <c r="AA564">
        <v>28.7</v>
      </c>
      <c r="AB564">
        <f t="shared" si="138"/>
        <v>17.2</v>
      </c>
      <c r="AC564">
        <f t="shared" si="139"/>
        <v>15</v>
      </c>
      <c r="AD564">
        <f t="shared" si="140"/>
        <v>21.4</v>
      </c>
      <c r="AE564">
        <f t="shared" si="141"/>
        <v>28.3</v>
      </c>
      <c r="AF564">
        <f t="shared" si="142"/>
        <v>28.9</v>
      </c>
      <c r="AG564">
        <f t="shared" si="143"/>
        <v>24</v>
      </c>
      <c r="AH564">
        <f t="shared" si="144"/>
        <v>20.9</v>
      </c>
      <c r="AI564">
        <f t="shared" si="145"/>
        <v>28.7</v>
      </c>
      <c r="AJ564">
        <f t="shared" si="146"/>
        <v>368.8</v>
      </c>
    </row>
    <row r="565" spans="1:36">
      <c r="A565" s="1">
        <v>40184</v>
      </c>
      <c r="B565">
        <f t="shared" si="147"/>
        <v>55</v>
      </c>
      <c r="C565" t="str">
        <f>VLOOKUP(B565,'treatment structure'!$A$2:$I$65,9,FALSE)</f>
        <v>nil</v>
      </c>
      <c r="D565" t="str">
        <f>VLOOKUP(B565,'treatment structure'!$A$2:$I$65,7,FALSE)</f>
        <v>Omaka</v>
      </c>
      <c r="E565" t="str">
        <f>VLOOKUP(B565,'treatment structure'!$A$2:$I$65,8,FALSE)</f>
        <v>dry</v>
      </c>
      <c r="F565" t="str">
        <f>VLOOKUP(B565,'treatment structure'!$A$2:$I$65,9,FALSE)</f>
        <v>nil</v>
      </c>
      <c r="G565">
        <f>VLOOKUP(B565,'treatment structure'!$A$2:$I$65,2,FALSE)</f>
        <v>4</v>
      </c>
      <c r="H565">
        <v>1503</v>
      </c>
      <c r="I565">
        <v>7503</v>
      </c>
      <c r="J565">
        <v>21.48</v>
      </c>
      <c r="K565">
        <v>-6.78</v>
      </c>
      <c r="L565">
        <v>481</v>
      </c>
      <c r="M565">
        <v>55</v>
      </c>
      <c r="N565">
        <v>3</v>
      </c>
      <c r="O565">
        <v>10</v>
      </c>
      <c r="P565">
        <v>1</v>
      </c>
      <c r="Q565">
        <v>6</v>
      </c>
      <c r="R565">
        <v>15</v>
      </c>
      <c r="S565">
        <v>40</v>
      </c>
      <c r="T565">
        <v>12</v>
      </c>
      <c r="U565">
        <v>18.7</v>
      </c>
      <c r="V565">
        <v>28</v>
      </c>
      <c r="W565">
        <v>19.8</v>
      </c>
      <c r="X565">
        <v>20</v>
      </c>
      <c r="Y565">
        <v>11</v>
      </c>
      <c r="Z565">
        <v>11.4</v>
      </c>
      <c r="AA565">
        <v>8.6</v>
      </c>
      <c r="AB565">
        <f t="shared" si="138"/>
        <v>12</v>
      </c>
      <c r="AC565">
        <f t="shared" si="139"/>
        <v>18.7</v>
      </c>
      <c r="AD565">
        <f t="shared" si="140"/>
        <v>28</v>
      </c>
      <c r="AE565">
        <f t="shared" si="141"/>
        <v>19.8</v>
      </c>
      <c r="AF565">
        <f t="shared" si="142"/>
        <v>20</v>
      </c>
      <c r="AG565">
        <f t="shared" si="143"/>
        <v>11</v>
      </c>
      <c r="AH565">
        <f t="shared" si="144"/>
        <v>11.4</v>
      </c>
      <c r="AI565">
        <f t="shared" si="145"/>
        <v>8.6</v>
      </c>
      <c r="AJ565">
        <f t="shared" si="146"/>
        <v>259</v>
      </c>
    </row>
    <row r="566" spans="1:36">
      <c r="A566" s="1">
        <v>40184</v>
      </c>
      <c r="B566">
        <f t="shared" si="147"/>
        <v>56</v>
      </c>
      <c r="C566" t="str">
        <f>VLOOKUP(B566,'treatment structure'!$A$2:$I$65,9,FALSE)</f>
        <v>150N</v>
      </c>
      <c r="D566" t="str">
        <f>VLOOKUP(B566,'treatment structure'!$A$2:$I$65,7,FALSE)</f>
        <v>Omaka</v>
      </c>
      <c r="E566" t="str">
        <f>VLOOKUP(B566,'treatment structure'!$A$2:$I$65,8,FALSE)</f>
        <v>dry</v>
      </c>
      <c r="F566" t="str">
        <f>VLOOKUP(B566,'treatment structure'!$A$2:$I$65,9,FALSE)</f>
        <v>150N</v>
      </c>
      <c r="G566">
        <f>VLOOKUP(B566,'treatment structure'!$A$2:$I$65,2,FALSE)</f>
        <v>4</v>
      </c>
      <c r="H566">
        <v>1503</v>
      </c>
      <c r="I566">
        <v>7503</v>
      </c>
      <c r="J566">
        <v>21.48</v>
      </c>
      <c r="K566">
        <v>-6.78</v>
      </c>
      <c r="L566">
        <v>480</v>
      </c>
      <c r="M566">
        <v>56</v>
      </c>
      <c r="N566">
        <v>3</v>
      </c>
      <c r="O566">
        <v>10</v>
      </c>
      <c r="P566">
        <v>1</v>
      </c>
      <c r="Q566">
        <v>6</v>
      </c>
      <c r="R566">
        <v>15</v>
      </c>
      <c r="S566">
        <v>55</v>
      </c>
      <c r="T566">
        <v>18.7</v>
      </c>
      <c r="U566">
        <v>25.9</v>
      </c>
      <c r="V566">
        <v>22.6</v>
      </c>
      <c r="W566">
        <v>20.399999999999999</v>
      </c>
      <c r="X566">
        <v>17.100000000000001</v>
      </c>
      <c r="Y566">
        <v>6.1</v>
      </c>
      <c r="Z566">
        <v>9.6999999999999993</v>
      </c>
      <c r="AA566">
        <v>5.6</v>
      </c>
      <c r="AB566">
        <f t="shared" si="138"/>
        <v>18.7</v>
      </c>
      <c r="AC566">
        <f t="shared" si="139"/>
        <v>25.9</v>
      </c>
      <c r="AD566">
        <f t="shared" si="140"/>
        <v>22.6</v>
      </c>
      <c r="AE566">
        <f t="shared" si="141"/>
        <v>20.399999999999999</v>
      </c>
      <c r="AF566">
        <f t="shared" si="142"/>
        <v>17.100000000000001</v>
      </c>
      <c r="AG566">
        <f t="shared" si="143"/>
        <v>6.1</v>
      </c>
      <c r="AH566">
        <f t="shared" si="144"/>
        <v>9.6999999999999993</v>
      </c>
      <c r="AI566">
        <f t="shared" si="145"/>
        <v>5.6</v>
      </c>
      <c r="AJ566">
        <f t="shared" si="146"/>
        <v>252.19999999999996</v>
      </c>
    </row>
    <row r="567" spans="1:36">
      <c r="A567" s="1">
        <v>40184</v>
      </c>
      <c r="B567">
        <f t="shared" si="147"/>
        <v>57</v>
      </c>
      <c r="C567" t="str">
        <f>VLOOKUP(B567,'treatment structure'!$A$2:$I$65,9,FALSE)</f>
        <v>nil</v>
      </c>
      <c r="D567" t="str">
        <f>VLOOKUP(B567,'treatment structure'!$A$2:$I$65,7,FALSE)</f>
        <v>CR125</v>
      </c>
      <c r="E567" t="str">
        <f>VLOOKUP(B567,'treatment structure'!$A$2:$I$65,8,FALSE)</f>
        <v>irr</v>
      </c>
      <c r="F567" t="str">
        <f>VLOOKUP(B567,'treatment structure'!$A$2:$I$65,9,FALSE)</f>
        <v>nil</v>
      </c>
      <c r="G567">
        <f>VLOOKUP(B567,'treatment structure'!$A$2:$I$65,2,FALSE)</f>
        <v>4</v>
      </c>
      <c r="H567">
        <v>1503</v>
      </c>
      <c r="I567">
        <v>7503</v>
      </c>
      <c r="J567">
        <v>21.48</v>
      </c>
      <c r="K567">
        <v>-6.78</v>
      </c>
      <c r="L567">
        <v>479</v>
      </c>
      <c r="M567">
        <v>57</v>
      </c>
      <c r="N567">
        <v>3</v>
      </c>
      <c r="O567">
        <v>10</v>
      </c>
      <c r="P567">
        <v>1</v>
      </c>
      <c r="Q567">
        <v>6</v>
      </c>
      <c r="R567">
        <v>16</v>
      </c>
      <c r="S567">
        <v>2</v>
      </c>
      <c r="T567">
        <v>19.399999999999999</v>
      </c>
      <c r="U567">
        <v>12.7</v>
      </c>
      <c r="V567">
        <v>21.8</v>
      </c>
      <c r="W567">
        <v>23.4</v>
      </c>
      <c r="X567">
        <v>21.5</v>
      </c>
      <c r="Y567">
        <v>18.7</v>
      </c>
      <c r="Z567">
        <v>22.1</v>
      </c>
      <c r="AA567">
        <v>28.5</v>
      </c>
      <c r="AB567">
        <f t="shared" si="138"/>
        <v>19.399999999999999</v>
      </c>
      <c r="AC567">
        <f t="shared" si="139"/>
        <v>12.7</v>
      </c>
      <c r="AD567">
        <f t="shared" si="140"/>
        <v>21.8</v>
      </c>
      <c r="AE567">
        <f t="shared" si="141"/>
        <v>23.4</v>
      </c>
      <c r="AF567">
        <f t="shared" si="142"/>
        <v>21.5</v>
      </c>
      <c r="AG567">
        <f t="shared" si="143"/>
        <v>18.7</v>
      </c>
      <c r="AH567">
        <f t="shared" si="144"/>
        <v>22.1</v>
      </c>
      <c r="AI567">
        <f t="shared" si="145"/>
        <v>28.5</v>
      </c>
      <c r="AJ567">
        <f t="shared" si="146"/>
        <v>336.2</v>
      </c>
    </row>
    <row r="568" spans="1:36">
      <c r="A568" s="1">
        <v>40184</v>
      </c>
      <c r="B568">
        <f t="shared" si="147"/>
        <v>58</v>
      </c>
      <c r="C568" t="str">
        <f>VLOOKUP(B568,'treatment structure'!$A$2:$I$65,9,FALSE)</f>
        <v>150N</v>
      </c>
      <c r="D568" t="str">
        <f>VLOOKUP(B568,'treatment structure'!$A$2:$I$65,7,FALSE)</f>
        <v>CR125</v>
      </c>
      <c r="E568" t="str">
        <f>VLOOKUP(B568,'treatment structure'!$A$2:$I$65,8,FALSE)</f>
        <v>irr</v>
      </c>
      <c r="F568" t="str">
        <f>VLOOKUP(B568,'treatment structure'!$A$2:$I$65,9,FALSE)</f>
        <v>150N</v>
      </c>
      <c r="G568">
        <f>VLOOKUP(B568,'treatment structure'!$A$2:$I$65,2,FALSE)</f>
        <v>4</v>
      </c>
      <c r="H568">
        <v>1503</v>
      </c>
      <c r="I568">
        <v>7503</v>
      </c>
      <c r="J568">
        <v>21.48</v>
      </c>
      <c r="K568">
        <v>-6.78</v>
      </c>
      <c r="L568">
        <v>478</v>
      </c>
      <c r="M568">
        <v>58</v>
      </c>
      <c r="N568">
        <v>3</v>
      </c>
      <c r="O568">
        <v>10</v>
      </c>
      <c r="P568">
        <v>1</v>
      </c>
      <c r="Q568">
        <v>6</v>
      </c>
      <c r="R568">
        <v>16</v>
      </c>
      <c r="S568">
        <v>1</v>
      </c>
      <c r="T568">
        <v>20</v>
      </c>
      <c r="U568">
        <v>15.7</v>
      </c>
      <c r="V568">
        <v>26.4</v>
      </c>
      <c r="W568">
        <v>22.6</v>
      </c>
      <c r="X568">
        <v>27.4</v>
      </c>
      <c r="Y568">
        <v>17.600000000000001</v>
      </c>
      <c r="Z568">
        <v>19.100000000000001</v>
      </c>
      <c r="AA568">
        <v>27</v>
      </c>
      <c r="AB568">
        <f t="shared" si="138"/>
        <v>20</v>
      </c>
      <c r="AC568">
        <f t="shared" si="139"/>
        <v>15.7</v>
      </c>
      <c r="AD568">
        <f t="shared" si="140"/>
        <v>26.4</v>
      </c>
      <c r="AE568">
        <f t="shared" si="141"/>
        <v>22.6</v>
      </c>
      <c r="AF568">
        <f t="shared" si="142"/>
        <v>27.4</v>
      </c>
      <c r="AG568">
        <f t="shared" si="143"/>
        <v>17.600000000000001</v>
      </c>
      <c r="AH568">
        <f t="shared" si="144"/>
        <v>19.100000000000001</v>
      </c>
      <c r="AI568">
        <f t="shared" si="145"/>
        <v>27</v>
      </c>
      <c r="AJ568">
        <f t="shared" si="146"/>
        <v>351.59999999999997</v>
      </c>
    </row>
    <row r="569" spans="1:36">
      <c r="A569" s="1">
        <v>40184</v>
      </c>
      <c r="B569">
        <f t="shared" si="147"/>
        <v>59</v>
      </c>
      <c r="C569" t="str">
        <f>VLOOKUP(B569,'treatment structure'!$A$2:$I$65,9,FALSE)</f>
        <v>nil</v>
      </c>
      <c r="D569" t="str">
        <f>VLOOKUP(B569,'treatment structure'!$A$2:$I$65,7,FALSE)</f>
        <v>Dash</v>
      </c>
      <c r="E569" t="str">
        <f>VLOOKUP(B569,'treatment structure'!$A$2:$I$65,8,FALSE)</f>
        <v>dry</v>
      </c>
      <c r="F569" t="str">
        <f>VLOOKUP(B569,'treatment structure'!$A$2:$I$65,9,FALSE)</f>
        <v>nil</v>
      </c>
      <c r="G569">
        <f>VLOOKUP(B569,'treatment structure'!$A$2:$I$65,2,FALSE)</f>
        <v>4</v>
      </c>
      <c r="H569">
        <v>1503</v>
      </c>
      <c r="I569">
        <v>7503</v>
      </c>
      <c r="J569">
        <v>21.48</v>
      </c>
      <c r="K569">
        <v>-6.78</v>
      </c>
      <c r="L569">
        <v>477</v>
      </c>
      <c r="M569">
        <v>59</v>
      </c>
      <c r="N569">
        <v>3</v>
      </c>
      <c r="O569">
        <v>10</v>
      </c>
      <c r="P569">
        <v>1</v>
      </c>
      <c r="Q569">
        <v>6</v>
      </c>
      <c r="R569">
        <v>16</v>
      </c>
      <c r="S569">
        <v>15</v>
      </c>
      <c r="T569">
        <v>15.1</v>
      </c>
      <c r="U569">
        <v>14.3</v>
      </c>
      <c r="V569">
        <v>15.8</v>
      </c>
      <c r="W569">
        <v>20.2</v>
      </c>
      <c r="X569">
        <v>19.7</v>
      </c>
      <c r="Y569">
        <v>11.6</v>
      </c>
      <c r="Z569">
        <v>10</v>
      </c>
      <c r="AA569">
        <v>7.8</v>
      </c>
      <c r="AB569">
        <f t="shared" si="138"/>
        <v>15.100000000000001</v>
      </c>
      <c r="AC569">
        <f t="shared" si="139"/>
        <v>14.3</v>
      </c>
      <c r="AD569">
        <f t="shared" si="140"/>
        <v>15.8</v>
      </c>
      <c r="AE569">
        <f t="shared" si="141"/>
        <v>20.2</v>
      </c>
      <c r="AF569">
        <f t="shared" si="142"/>
        <v>19.7</v>
      </c>
      <c r="AG569">
        <f t="shared" si="143"/>
        <v>11.6</v>
      </c>
      <c r="AH569">
        <f t="shared" si="144"/>
        <v>10</v>
      </c>
      <c r="AI569">
        <f t="shared" si="145"/>
        <v>7.8</v>
      </c>
      <c r="AJ569">
        <f t="shared" si="146"/>
        <v>229</v>
      </c>
    </row>
    <row r="570" spans="1:36">
      <c r="A570" s="1">
        <v>40184</v>
      </c>
      <c r="B570">
        <f t="shared" si="147"/>
        <v>60</v>
      </c>
      <c r="C570" t="str">
        <f>VLOOKUP(B570,'treatment structure'!$A$2:$I$65,9,FALSE)</f>
        <v>150N</v>
      </c>
      <c r="D570" t="str">
        <f>VLOOKUP(B570,'treatment structure'!$A$2:$I$65,7,FALSE)</f>
        <v>Dash</v>
      </c>
      <c r="E570" t="str">
        <f>VLOOKUP(B570,'treatment structure'!$A$2:$I$65,8,FALSE)</f>
        <v>dry</v>
      </c>
      <c r="F570" t="str">
        <f>VLOOKUP(B570,'treatment structure'!$A$2:$I$65,9,FALSE)</f>
        <v>150N</v>
      </c>
      <c r="G570">
        <f>VLOOKUP(B570,'treatment structure'!$A$2:$I$65,2,FALSE)</f>
        <v>4</v>
      </c>
      <c r="H570">
        <v>1503</v>
      </c>
      <c r="I570">
        <v>7503</v>
      </c>
      <c r="J570">
        <v>21.48</v>
      </c>
      <c r="K570">
        <v>-6.78</v>
      </c>
      <c r="L570">
        <v>476</v>
      </c>
      <c r="M570">
        <v>60</v>
      </c>
      <c r="N570">
        <v>3</v>
      </c>
      <c r="O570">
        <v>10</v>
      </c>
      <c r="P570">
        <v>1</v>
      </c>
      <c r="Q570">
        <v>6</v>
      </c>
      <c r="R570">
        <v>16</v>
      </c>
      <c r="S570">
        <v>23</v>
      </c>
      <c r="T570">
        <v>14.1</v>
      </c>
      <c r="U570">
        <v>22</v>
      </c>
      <c r="V570">
        <v>22</v>
      </c>
      <c r="W570">
        <v>27.6</v>
      </c>
      <c r="X570">
        <v>9.6999999999999993</v>
      </c>
      <c r="Y570">
        <v>5.0999999999999996</v>
      </c>
      <c r="Z570">
        <v>8.6</v>
      </c>
      <c r="AA570">
        <v>8.6999999999999993</v>
      </c>
      <c r="AB570">
        <f t="shared" si="138"/>
        <v>14.1</v>
      </c>
      <c r="AC570">
        <f t="shared" si="139"/>
        <v>22</v>
      </c>
      <c r="AD570">
        <f t="shared" si="140"/>
        <v>22</v>
      </c>
      <c r="AE570">
        <f t="shared" si="141"/>
        <v>27.6</v>
      </c>
      <c r="AF570">
        <f t="shared" si="142"/>
        <v>9.6999999999999993</v>
      </c>
      <c r="AG570">
        <f t="shared" si="143"/>
        <v>5.0999999999999996</v>
      </c>
      <c r="AH570">
        <f t="shared" si="144"/>
        <v>8.6</v>
      </c>
      <c r="AI570">
        <f t="shared" si="145"/>
        <v>8.6999999999999993</v>
      </c>
      <c r="AJ570">
        <f t="shared" si="146"/>
        <v>235.6</v>
      </c>
    </row>
    <row r="571" spans="1:36">
      <c r="A571" s="1">
        <v>40184</v>
      </c>
      <c r="B571">
        <f t="shared" si="147"/>
        <v>61</v>
      </c>
      <c r="C571" t="str">
        <f>VLOOKUP(B571,'treatment structure'!$A$2:$I$65,9,FALSE)</f>
        <v>150N</v>
      </c>
      <c r="D571" t="str">
        <f>VLOOKUP(B571,'treatment structure'!$A$2:$I$65,7,FALSE)</f>
        <v>CR125</v>
      </c>
      <c r="E571" t="str">
        <f>VLOOKUP(B571,'treatment structure'!$A$2:$I$65,8,FALSE)</f>
        <v>dry</v>
      </c>
      <c r="F571" t="str">
        <f>VLOOKUP(B571,'treatment structure'!$A$2:$I$65,9,FALSE)</f>
        <v>150N</v>
      </c>
      <c r="G571">
        <f>VLOOKUP(B571,'treatment structure'!$A$2:$I$65,2,FALSE)</f>
        <v>4</v>
      </c>
      <c r="H571">
        <v>1503</v>
      </c>
      <c r="I571">
        <v>7503</v>
      </c>
      <c r="J571">
        <v>21.48</v>
      </c>
      <c r="K571">
        <v>-6.78</v>
      </c>
      <c r="L571">
        <v>475</v>
      </c>
      <c r="M571">
        <v>61</v>
      </c>
      <c r="N571">
        <v>3</v>
      </c>
      <c r="O571">
        <v>10</v>
      </c>
      <c r="P571">
        <v>1</v>
      </c>
      <c r="Q571">
        <v>6</v>
      </c>
      <c r="R571">
        <v>16</v>
      </c>
      <c r="S571">
        <v>30</v>
      </c>
      <c r="T571">
        <v>33</v>
      </c>
      <c r="U571">
        <v>23.9</v>
      </c>
      <c r="V571">
        <v>25.9</v>
      </c>
      <c r="W571">
        <v>15.1</v>
      </c>
      <c r="X571">
        <v>6.7</v>
      </c>
      <c r="Y571">
        <v>8.1</v>
      </c>
      <c r="Z571">
        <v>9.8000000000000007</v>
      </c>
      <c r="AA571">
        <v>6.7</v>
      </c>
      <c r="AB571">
        <f t="shared" si="138"/>
        <v>33</v>
      </c>
      <c r="AC571">
        <f t="shared" si="139"/>
        <v>23.9</v>
      </c>
      <c r="AD571">
        <f t="shared" si="140"/>
        <v>25.9</v>
      </c>
      <c r="AE571">
        <f t="shared" si="141"/>
        <v>15.100000000000001</v>
      </c>
      <c r="AF571">
        <f t="shared" si="142"/>
        <v>6.7</v>
      </c>
      <c r="AG571">
        <f t="shared" si="143"/>
        <v>8.1</v>
      </c>
      <c r="AH571">
        <f t="shared" si="144"/>
        <v>9.8000000000000007</v>
      </c>
      <c r="AI571">
        <f t="shared" si="145"/>
        <v>6.7</v>
      </c>
      <c r="AJ571">
        <f t="shared" si="146"/>
        <v>258.39999999999998</v>
      </c>
    </row>
    <row r="572" spans="1:36">
      <c r="A572" s="1">
        <v>40184</v>
      </c>
      <c r="B572">
        <f t="shared" si="147"/>
        <v>62</v>
      </c>
      <c r="C572" t="str">
        <f>VLOOKUP(B572,'treatment structure'!$A$2:$I$65,9,FALSE)</f>
        <v>nil</v>
      </c>
      <c r="D572" t="str">
        <f>VLOOKUP(B572,'treatment structure'!$A$2:$I$65,7,FALSE)</f>
        <v>CR125</v>
      </c>
      <c r="E572" t="str">
        <f>VLOOKUP(B572,'treatment structure'!$A$2:$I$65,8,FALSE)</f>
        <v>dry</v>
      </c>
      <c r="F572" t="str">
        <f>VLOOKUP(B572,'treatment structure'!$A$2:$I$65,9,FALSE)</f>
        <v>nil</v>
      </c>
      <c r="G572">
        <f>VLOOKUP(B572,'treatment structure'!$A$2:$I$65,2,FALSE)</f>
        <v>4</v>
      </c>
      <c r="H572">
        <v>1503</v>
      </c>
      <c r="I572">
        <v>7503</v>
      </c>
      <c r="J572">
        <v>21.48</v>
      </c>
      <c r="K572">
        <v>-6.78</v>
      </c>
      <c r="L572">
        <v>474</v>
      </c>
      <c r="M572">
        <v>62</v>
      </c>
      <c r="N572">
        <v>3</v>
      </c>
      <c r="O572">
        <v>10</v>
      </c>
      <c r="P572">
        <v>1</v>
      </c>
      <c r="Q572">
        <v>6</v>
      </c>
      <c r="R572">
        <v>16</v>
      </c>
      <c r="S572">
        <v>37</v>
      </c>
      <c r="T572">
        <v>11.6</v>
      </c>
      <c r="U572">
        <v>27.8</v>
      </c>
      <c r="V572">
        <v>22.1</v>
      </c>
      <c r="W572">
        <v>25.2</v>
      </c>
      <c r="X572">
        <v>12.1</v>
      </c>
      <c r="Y572">
        <v>7.1</v>
      </c>
      <c r="Z572">
        <v>9.6999999999999993</v>
      </c>
      <c r="AA572">
        <v>7.5</v>
      </c>
      <c r="AB572">
        <f t="shared" si="138"/>
        <v>11.6</v>
      </c>
      <c r="AC572">
        <f t="shared" si="139"/>
        <v>27.8</v>
      </c>
      <c r="AD572">
        <f t="shared" si="140"/>
        <v>22.1</v>
      </c>
      <c r="AE572">
        <f t="shared" si="141"/>
        <v>25.2</v>
      </c>
      <c r="AF572">
        <f t="shared" si="142"/>
        <v>12.1</v>
      </c>
      <c r="AG572">
        <f t="shared" si="143"/>
        <v>7.1</v>
      </c>
      <c r="AH572">
        <f t="shared" si="144"/>
        <v>9.6999999999999993</v>
      </c>
      <c r="AI572">
        <f t="shared" si="145"/>
        <v>7.5</v>
      </c>
      <c r="AJ572">
        <f t="shared" si="146"/>
        <v>246.2</v>
      </c>
    </row>
    <row r="573" spans="1:36">
      <c r="A573" s="1">
        <v>40184</v>
      </c>
      <c r="B573">
        <f t="shared" si="147"/>
        <v>63</v>
      </c>
      <c r="C573" t="str">
        <f>VLOOKUP(B573,'treatment structure'!$A$2:$I$65,9,FALSE)</f>
        <v>150N</v>
      </c>
      <c r="D573" t="str">
        <f>VLOOKUP(B573,'treatment structure'!$A$2:$I$65,7,FALSE)</f>
        <v>Omaka</v>
      </c>
      <c r="E573" t="str">
        <f>VLOOKUP(B573,'treatment structure'!$A$2:$I$65,8,FALSE)</f>
        <v>irr</v>
      </c>
      <c r="F573" t="str">
        <f>VLOOKUP(B573,'treatment structure'!$A$2:$I$65,9,FALSE)</f>
        <v>150N</v>
      </c>
      <c r="G573">
        <f>VLOOKUP(B573,'treatment structure'!$A$2:$I$65,2,FALSE)</f>
        <v>4</v>
      </c>
      <c r="H573">
        <v>1503</v>
      </c>
      <c r="I573">
        <v>7503</v>
      </c>
      <c r="J573">
        <v>21.48</v>
      </c>
      <c r="K573">
        <v>-6.78</v>
      </c>
      <c r="L573">
        <v>473</v>
      </c>
      <c r="M573">
        <v>63</v>
      </c>
      <c r="N573">
        <v>3</v>
      </c>
      <c r="O573">
        <v>10</v>
      </c>
      <c r="P573">
        <v>1</v>
      </c>
      <c r="Q573">
        <v>6</v>
      </c>
      <c r="R573">
        <v>16</v>
      </c>
      <c r="S573">
        <v>45</v>
      </c>
      <c r="T573">
        <v>25.7</v>
      </c>
      <c r="U573">
        <v>24.7</v>
      </c>
      <c r="V573">
        <v>26.6</v>
      </c>
      <c r="W573">
        <v>28.3</v>
      </c>
      <c r="X573">
        <v>10.9</v>
      </c>
      <c r="Y573">
        <v>10.9</v>
      </c>
      <c r="Z573">
        <v>21.3</v>
      </c>
      <c r="AA573">
        <v>27.6</v>
      </c>
      <c r="AB573">
        <f t="shared" si="138"/>
        <v>25.7</v>
      </c>
      <c r="AC573">
        <f t="shared" si="139"/>
        <v>24.7</v>
      </c>
      <c r="AD573">
        <f t="shared" si="140"/>
        <v>26.6</v>
      </c>
      <c r="AE573">
        <f t="shared" si="141"/>
        <v>28.3</v>
      </c>
      <c r="AF573">
        <f t="shared" si="142"/>
        <v>10.9</v>
      </c>
      <c r="AG573">
        <f t="shared" si="143"/>
        <v>10.9</v>
      </c>
      <c r="AH573">
        <f t="shared" si="144"/>
        <v>21.3</v>
      </c>
      <c r="AI573">
        <f t="shared" si="145"/>
        <v>27.6</v>
      </c>
      <c r="AJ573">
        <f t="shared" si="146"/>
        <v>352</v>
      </c>
    </row>
    <row r="574" spans="1:36">
      <c r="A574" s="1">
        <v>40184</v>
      </c>
      <c r="B574">
        <f t="shared" si="147"/>
        <v>64</v>
      </c>
      <c r="C574" t="str">
        <f>VLOOKUP(B574,'treatment structure'!$A$2:$I$65,9,FALSE)</f>
        <v>nil</v>
      </c>
      <c r="D574" t="str">
        <f>VLOOKUP(B574,'treatment structure'!$A$2:$I$65,7,FALSE)</f>
        <v>Omaka</v>
      </c>
      <c r="E574" t="str">
        <f>VLOOKUP(B574,'treatment structure'!$A$2:$I$65,8,FALSE)</f>
        <v>irr</v>
      </c>
      <c r="F574" t="str">
        <f>VLOOKUP(B574,'treatment structure'!$A$2:$I$65,9,FALSE)</f>
        <v>nil</v>
      </c>
      <c r="G574">
        <f>VLOOKUP(B574,'treatment structure'!$A$2:$I$65,2,FALSE)</f>
        <v>4</v>
      </c>
      <c r="H574">
        <v>1503</v>
      </c>
      <c r="I574">
        <v>7503</v>
      </c>
      <c r="J574">
        <v>21.48</v>
      </c>
      <c r="K574">
        <v>-6.78</v>
      </c>
      <c r="L574">
        <v>472</v>
      </c>
      <c r="M574">
        <v>64</v>
      </c>
      <c r="N574">
        <v>3</v>
      </c>
      <c r="O574">
        <v>10</v>
      </c>
      <c r="P574">
        <v>1</v>
      </c>
      <c r="Q574">
        <v>6</v>
      </c>
      <c r="R574">
        <v>16</v>
      </c>
      <c r="S574">
        <v>51</v>
      </c>
      <c r="T574">
        <v>20.6</v>
      </c>
      <c r="U574">
        <v>22.6</v>
      </c>
      <c r="V574">
        <v>27.9</v>
      </c>
      <c r="W574">
        <v>30.1</v>
      </c>
      <c r="X574">
        <v>20.3</v>
      </c>
      <c r="Y574">
        <v>10.8</v>
      </c>
      <c r="Z574">
        <v>18.5</v>
      </c>
      <c r="AA574">
        <v>17.399999999999999</v>
      </c>
      <c r="AB574">
        <f t="shared" si="138"/>
        <v>20.6</v>
      </c>
      <c r="AC574">
        <f t="shared" si="139"/>
        <v>22.6</v>
      </c>
      <c r="AD574">
        <f t="shared" si="140"/>
        <v>27.9</v>
      </c>
      <c r="AE574">
        <f t="shared" si="141"/>
        <v>30.1</v>
      </c>
      <c r="AF574">
        <f t="shared" si="142"/>
        <v>20.3</v>
      </c>
      <c r="AG574">
        <f t="shared" si="143"/>
        <v>10.8</v>
      </c>
      <c r="AH574">
        <f t="shared" si="144"/>
        <v>18.5</v>
      </c>
      <c r="AI574">
        <f t="shared" si="145"/>
        <v>17.399999999999999</v>
      </c>
      <c r="AJ574">
        <f t="shared" si="146"/>
        <v>336.4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DZ19"/>
  <sheetViews>
    <sheetView topLeftCell="A2" workbookViewId="0">
      <selection activeCell="A3" sqref="A3"/>
    </sheetView>
  </sheetViews>
  <sheetFormatPr defaultRowHeight="15"/>
  <cols>
    <col min="1" max="1" width="23.28515625" customWidth="1"/>
    <col min="2" max="2" width="16.28515625" customWidth="1"/>
    <col min="3" max="3" width="6.85546875" customWidth="1"/>
    <col min="4" max="4" width="10" customWidth="1"/>
    <col min="5" max="5" width="6.85546875" customWidth="1"/>
    <col min="6" max="6" width="10" customWidth="1"/>
    <col min="7" max="7" width="6.85546875" customWidth="1"/>
    <col min="8" max="8" width="10" customWidth="1"/>
    <col min="9" max="9" width="6.85546875" customWidth="1"/>
    <col min="10" max="10" width="6" customWidth="1"/>
    <col min="11" max="11" width="6.85546875" customWidth="1"/>
    <col min="12" max="12" width="7.28515625" customWidth="1"/>
    <col min="13" max="13" width="6.85546875" customWidth="1"/>
    <col min="14" max="14" width="7.28515625" customWidth="1"/>
    <col min="15" max="15" width="6.85546875" customWidth="1"/>
    <col min="16" max="16" width="6" customWidth="1"/>
    <col min="17" max="17" width="6.85546875" customWidth="1"/>
    <col min="18" max="18" width="7.28515625" customWidth="1"/>
    <col min="19" max="19" width="6.85546875" customWidth="1"/>
    <col min="20" max="20" width="7.140625" customWidth="1"/>
    <col min="21" max="21" width="7.85546875" customWidth="1"/>
    <col min="22" max="22" width="7.28515625" customWidth="1"/>
    <col min="23" max="23" width="7.85546875" customWidth="1"/>
    <col min="24" max="24" width="6.28515625" customWidth="1"/>
    <col min="25" max="25" width="7.85546875" customWidth="1"/>
    <col min="26" max="26" width="6.28515625" customWidth="1"/>
    <col min="27" max="27" width="7.85546875" customWidth="1"/>
    <col min="28" max="28" width="7.28515625" customWidth="1"/>
    <col min="29" max="29" width="7.85546875" customWidth="1"/>
    <col min="30" max="30" width="7.28515625" customWidth="1"/>
    <col min="31" max="31" width="7.85546875" customWidth="1"/>
    <col min="32" max="32" width="7.140625" customWidth="1"/>
    <col min="33" max="33" width="7.85546875" customWidth="1"/>
    <col min="34" max="34" width="10" customWidth="1"/>
    <col min="35" max="35" width="7.85546875" customWidth="1"/>
    <col min="36" max="36" width="10" customWidth="1"/>
    <col min="37" max="37" width="7.85546875" customWidth="1"/>
    <col min="38" max="38" width="6.28515625" customWidth="1"/>
    <col min="39" max="39" width="7.85546875" customWidth="1"/>
    <col min="40" max="40" width="7.28515625" customWidth="1"/>
    <col min="41" max="41" width="7.85546875" customWidth="1"/>
    <col min="42" max="42" width="7.140625" customWidth="1"/>
    <col min="43" max="43" width="7.85546875" customWidth="1"/>
    <col min="44" max="44" width="7.28515625" customWidth="1"/>
    <col min="45" max="45" width="7.85546875" customWidth="1"/>
    <col min="46" max="46" width="7.28515625" customWidth="1"/>
    <col min="47" max="47" width="7.85546875" customWidth="1"/>
    <col min="48" max="48" width="6" customWidth="1"/>
    <col min="49" max="49" width="7.85546875" customWidth="1"/>
    <col min="50" max="50" width="10" customWidth="1"/>
    <col min="51" max="51" width="7.85546875" customWidth="1"/>
    <col min="52" max="52" width="10" customWidth="1"/>
    <col min="53" max="53" width="7.85546875" customWidth="1"/>
    <col min="54" max="54" width="6" customWidth="1"/>
    <col min="55" max="55" width="7.85546875" customWidth="1"/>
    <col min="56" max="56" width="7.28515625" customWidth="1"/>
    <col min="57" max="57" width="7.85546875" customWidth="1"/>
    <col min="58" max="58" width="7.28515625" customWidth="1"/>
    <col min="59" max="59" width="7.85546875" customWidth="1"/>
    <col min="60" max="60" width="7.140625" customWidth="1"/>
    <col min="61" max="61" width="7.85546875" customWidth="1"/>
    <col min="62" max="62" width="7.28515625" customWidth="1"/>
    <col min="63" max="63" width="7.85546875" customWidth="1"/>
    <col min="64" max="64" width="6.28515625" customWidth="1"/>
    <col min="65" max="65" width="7.85546875" customWidth="1"/>
    <col min="66" max="66" width="7.28515625" customWidth="1"/>
    <col min="67" max="67" width="7.85546875" customWidth="1"/>
    <col min="68" max="68" width="6.28515625" customWidth="1"/>
    <col min="69" max="69" width="7.85546875" customWidth="1"/>
    <col min="70" max="70" width="7.140625" customWidth="1"/>
    <col min="71" max="71" width="7.85546875" customWidth="1"/>
    <col min="72" max="72" width="7.28515625" customWidth="1"/>
    <col min="73" max="73" width="7.85546875" customWidth="1"/>
    <col min="74" max="74" width="7.28515625" customWidth="1"/>
    <col min="75" max="75" width="7.85546875" customWidth="1"/>
    <col min="76" max="76" width="7.140625" customWidth="1"/>
    <col min="77" max="77" width="7.85546875" customWidth="1"/>
    <col min="78" max="78" width="10" customWidth="1"/>
    <col min="79" max="79" width="7.85546875" customWidth="1"/>
    <col min="80" max="80" width="10" customWidth="1"/>
    <col min="81" max="81" width="7.85546875" customWidth="1"/>
    <col min="82" max="82" width="10" customWidth="1"/>
    <col min="83" max="83" width="7.85546875" customWidth="1"/>
    <col min="84" max="84" width="10" customWidth="1"/>
    <col min="85" max="85" width="7.85546875" customWidth="1"/>
    <col min="86" max="86" width="7.28515625" customWidth="1"/>
    <col min="87" max="87" width="7.85546875" customWidth="1"/>
    <col min="88" max="88" width="6" customWidth="1"/>
    <col min="89" max="89" width="7.85546875" customWidth="1"/>
    <col min="90" max="90" width="7.28515625" customWidth="1"/>
    <col min="91" max="91" width="7.85546875" customWidth="1"/>
    <col min="92" max="92" width="6.28515625" customWidth="1"/>
    <col min="93" max="93" width="7.85546875" customWidth="1"/>
    <col min="94" max="94" width="7.28515625" customWidth="1"/>
    <col min="95" max="95" width="7.85546875" customWidth="1"/>
    <col min="96" max="96" width="6" customWidth="1"/>
    <col min="97" max="97" width="7.85546875" customWidth="1"/>
    <col min="98" max="98" width="10" customWidth="1"/>
    <col min="99" max="99" width="7.85546875" customWidth="1"/>
    <col min="100" max="100" width="10" customWidth="1"/>
    <col min="101" max="101" width="7.85546875" customWidth="1"/>
    <col min="102" max="102" width="7.28515625" customWidth="1"/>
    <col min="103" max="103" width="7.85546875" customWidth="1"/>
    <col min="104" max="104" width="6" customWidth="1"/>
    <col min="105" max="105" width="7.85546875" customWidth="1"/>
    <col min="106" max="106" width="10" customWidth="1"/>
    <col min="107" max="107" width="7.85546875" customWidth="1"/>
    <col min="108" max="108" width="10" customWidth="1"/>
    <col min="109" max="109" width="7.85546875" customWidth="1"/>
    <col min="110" max="110" width="7.140625" customWidth="1"/>
    <col min="111" max="111" width="7.85546875" customWidth="1"/>
    <col min="112" max="112" width="7.28515625" customWidth="1"/>
    <col min="113" max="113" width="7.85546875" customWidth="1"/>
    <col min="114" max="114" width="6.28515625" customWidth="1"/>
    <col min="115" max="115" width="7.85546875" customWidth="1"/>
    <col min="116" max="116" width="7.28515625" customWidth="1"/>
    <col min="117" max="117" width="7.85546875" customWidth="1"/>
    <col min="118" max="118" width="6" customWidth="1"/>
    <col min="119" max="119" width="7.85546875" customWidth="1"/>
    <col min="120" max="120" width="7.28515625" customWidth="1"/>
    <col min="121" max="121" width="7.85546875" customWidth="1"/>
    <col min="122" max="122" width="7.28515625" customWidth="1"/>
    <col min="123" max="123" width="7.85546875" customWidth="1"/>
    <col min="124" max="124" width="6.28515625" customWidth="1"/>
    <col min="125" max="125" width="7.85546875" customWidth="1"/>
    <col min="126" max="126" width="7.28515625" customWidth="1"/>
    <col min="127" max="127" width="7.85546875" customWidth="1"/>
    <col min="128" max="128" width="7.140625" customWidth="1"/>
    <col min="129" max="129" width="7.85546875" customWidth="1"/>
    <col min="130" max="130" width="12" bestFit="1" customWidth="1"/>
    <col min="131" max="132" width="19.140625" customWidth="1"/>
    <col min="133" max="133" width="21.140625" customWidth="1"/>
    <col min="134" max="134" width="20.140625" customWidth="1"/>
    <col min="135" max="137" width="21.140625" customWidth="1"/>
    <col min="138" max="138" width="19.5703125" customWidth="1"/>
    <col min="139" max="140" width="20.5703125" customWidth="1"/>
    <col min="141" max="141" width="22.7109375" customWidth="1"/>
    <col min="142" max="142" width="21.7109375" customWidth="1"/>
    <col min="143" max="145" width="22.7109375" customWidth="1"/>
    <col min="146" max="146" width="18.140625" customWidth="1"/>
    <col min="147" max="148" width="19.140625" customWidth="1"/>
    <col min="149" max="149" width="21.140625" customWidth="1"/>
    <col min="150" max="150" width="20.140625" customWidth="1"/>
    <col min="151" max="153" width="21.140625" customWidth="1"/>
    <col min="154" max="154" width="20.5703125" customWidth="1"/>
    <col min="155" max="156" width="21.7109375" customWidth="1"/>
    <col min="157" max="157" width="23.7109375" customWidth="1"/>
    <col min="158" max="158" width="22.7109375" customWidth="1"/>
    <col min="159" max="161" width="23.7109375" customWidth="1"/>
    <col min="162" max="162" width="18.140625" customWidth="1"/>
    <col min="163" max="164" width="19.140625" customWidth="1"/>
    <col min="165" max="165" width="21.140625" customWidth="1"/>
    <col min="166" max="166" width="20.140625" customWidth="1"/>
    <col min="167" max="169" width="21.140625" customWidth="1"/>
    <col min="170" max="170" width="20.5703125" customWidth="1"/>
    <col min="171" max="172" width="21.7109375" customWidth="1"/>
    <col min="173" max="173" width="23.7109375" customWidth="1"/>
    <col min="174" max="174" width="22.7109375" customWidth="1"/>
    <col min="175" max="177" width="23.7109375" customWidth="1"/>
    <col min="178" max="178" width="18.140625" customWidth="1"/>
    <col min="179" max="180" width="19.140625" customWidth="1"/>
    <col min="181" max="181" width="21.140625" customWidth="1"/>
    <col min="182" max="182" width="20.140625" customWidth="1"/>
    <col min="183" max="185" width="21.140625" customWidth="1"/>
    <col min="186" max="186" width="20.5703125" customWidth="1"/>
    <col min="187" max="188" width="21.7109375" customWidth="1"/>
    <col min="189" max="189" width="23.7109375" customWidth="1"/>
    <col min="190" max="190" width="22.7109375" customWidth="1"/>
    <col min="191" max="193" width="23.7109375" customWidth="1"/>
    <col min="194" max="194" width="18.140625" customWidth="1"/>
    <col min="195" max="196" width="19.140625" customWidth="1"/>
    <col min="197" max="197" width="21.140625" customWidth="1"/>
    <col min="198" max="198" width="20.140625" customWidth="1"/>
    <col min="199" max="201" width="21.140625" customWidth="1"/>
    <col min="202" max="202" width="20.5703125" customWidth="1"/>
    <col min="203" max="204" width="21.7109375" customWidth="1"/>
    <col min="205" max="205" width="23.7109375" customWidth="1"/>
    <col min="206" max="206" width="22.7109375" customWidth="1"/>
    <col min="207" max="209" width="23.7109375" customWidth="1"/>
    <col min="210" max="210" width="18.140625" customWidth="1"/>
    <col min="211" max="212" width="19.140625" customWidth="1"/>
    <col min="213" max="213" width="21.140625" customWidth="1"/>
    <col min="214" max="214" width="20.140625" customWidth="1"/>
    <col min="215" max="217" width="21.140625" customWidth="1"/>
    <col min="218" max="218" width="20.5703125" customWidth="1"/>
    <col min="219" max="220" width="21.7109375" customWidth="1"/>
    <col min="221" max="221" width="23.7109375" customWidth="1"/>
    <col min="222" max="222" width="22.7109375" customWidth="1"/>
    <col min="223" max="225" width="23.7109375" customWidth="1"/>
    <col min="226" max="226" width="18.140625" customWidth="1"/>
    <col min="227" max="228" width="19.140625" customWidth="1"/>
    <col min="229" max="229" width="21.140625" customWidth="1"/>
    <col min="230" max="230" width="20.140625" customWidth="1"/>
    <col min="231" max="233" width="21.140625" customWidth="1"/>
    <col min="234" max="234" width="20.5703125" customWidth="1"/>
    <col min="235" max="236" width="21.7109375" customWidth="1"/>
    <col min="237" max="237" width="23.7109375" customWidth="1"/>
    <col min="238" max="238" width="22.7109375" customWidth="1"/>
    <col min="239" max="241" width="23.7109375" customWidth="1"/>
    <col min="242" max="242" width="18.140625" customWidth="1"/>
    <col min="243" max="244" width="19.140625" customWidth="1"/>
    <col min="245" max="245" width="21.140625" customWidth="1"/>
    <col min="246" max="246" width="20.140625" customWidth="1"/>
    <col min="247" max="249" width="21.140625" customWidth="1"/>
    <col min="250" max="250" width="20.5703125" customWidth="1"/>
    <col min="251" max="252" width="21.7109375" customWidth="1"/>
    <col min="253" max="253" width="23.7109375" customWidth="1"/>
    <col min="254" max="254" width="22.7109375" customWidth="1"/>
    <col min="255" max="257" width="23.7109375" customWidth="1"/>
    <col min="258" max="258" width="23.140625" customWidth="1"/>
    <col min="259" max="260" width="24.140625" customWidth="1"/>
    <col min="261" max="261" width="26.28515625" customWidth="1"/>
    <col min="262" max="262" width="25.140625" customWidth="1"/>
    <col min="263" max="265" width="26.28515625" customWidth="1"/>
    <col min="266" max="266" width="5" customWidth="1"/>
    <col min="267" max="267" width="6" customWidth="1"/>
    <col min="268" max="268" width="5" customWidth="1"/>
    <col min="269" max="269" width="6" customWidth="1"/>
    <col min="270" max="272" width="5" customWidth="1"/>
    <col min="273" max="274" width="6" customWidth="1"/>
    <col min="275" max="275" width="5" customWidth="1"/>
    <col min="276" max="276" width="6" customWidth="1"/>
    <col min="277" max="277" width="5" customWidth="1"/>
    <col min="278" max="278" width="6" customWidth="1"/>
    <col min="279" max="280" width="5" customWidth="1"/>
    <col min="281" max="282" width="6" customWidth="1"/>
    <col min="283" max="283" width="5" customWidth="1"/>
    <col min="284" max="284" width="6" customWidth="1"/>
    <col min="285" max="286" width="5" customWidth="1"/>
    <col min="287" max="287" width="6" customWidth="1"/>
    <col min="288" max="288" width="5" customWidth="1"/>
    <col min="289" max="289" width="6" customWidth="1"/>
    <col min="290" max="290" width="5" customWidth="1"/>
    <col min="291" max="292" width="6" customWidth="1"/>
    <col min="293" max="294" width="5" customWidth="1"/>
    <col min="295" max="296" width="6" customWidth="1"/>
    <col min="297" max="298" width="5" customWidth="1"/>
    <col min="299" max="299" width="6" customWidth="1"/>
    <col min="300" max="300" width="5" customWidth="1"/>
    <col min="301" max="301" width="6" customWidth="1"/>
    <col min="302" max="302" width="5" customWidth="1"/>
    <col min="303" max="303" width="6" customWidth="1"/>
    <col min="304" max="304" width="5" customWidth="1"/>
    <col min="305" max="305" width="6" customWidth="1"/>
    <col min="306" max="306" width="5" customWidth="1"/>
    <col min="307" max="307" width="6" customWidth="1"/>
    <col min="308" max="308" width="5" customWidth="1"/>
    <col min="309" max="309" width="6" customWidth="1"/>
    <col min="310" max="310" width="5" customWidth="1"/>
    <col min="311" max="312" width="6" customWidth="1"/>
    <col min="313" max="313" width="5" customWidth="1"/>
    <col min="314" max="314" width="6" customWidth="1"/>
    <col min="315" max="315" width="5" customWidth="1"/>
    <col min="316" max="316" width="6" customWidth="1"/>
    <col min="317" max="318" width="5" customWidth="1"/>
    <col min="319" max="319" width="6" customWidth="1"/>
    <col min="320" max="320" width="5" customWidth="1"/>
    <col min="321" max="321" width="6" customWidth="1"/>
    <col min="322" max="322" width="25.140625" bestFit="1" customWidth="1"/>
    <col min="323" max="325" width="26.28515625" customWidth="1"/>
    <col min="326" max="326" width="28.28515625" customWidth="1"/>
    <col min="327" max="328" width="5" customWidth="1"/>
    <col min="329" max="329" width="6" customWidth="1"/>
    <col min="330" max="330" width="5" customWidth="1"/>
    <col min="331" max="331" width="6" customWidth="1"/>
    <col min="332" max="332" width="5" customWidth="1"/>
    <col min="333" max="333" width="6" customWidth="1"/>
    <col min="334" max="336" width="5" customWidth="1"/>
    <col min="337" max="338" width="6" customWidth="1"/>
    <col min="339" max="339" width="5" customWidth="1"/>
    <col min="340" max="340" width="6" customWidth="1"/>
    <col min="341" max="341" width="5" customWidth="1"/>
    <col min="342" max="342" width="6" customWidth="1"/>
    <col min="343" max="344" width="5" customWidth="1"/>
    <col min="345" max="346" width="6" customWidth="1"/>
    <col min="347" max="347" width="5" customWidth="1"/>
    <col min="348" max="348" width="6" customWidth="1"/>
    <col min="349" max="350" width="5" customWidth="1"/>
    <col min="351" max="351" width="6" customWidth="1"/>
    <col min="352" max="352" width="5" customWidth="1"/>
    <col min="353" max="353" width="6" customWidth="1"/>
    <col min="354" max="354" width="5" customWidth="1"/>
    <col min="355" max="356" width="6" customWidth="1"/>
    <col min="357" max="358" width="5" customWidth="1"/>
    <col min="359" max="360" width="6" customWidth="1"/>
    <col min="361" max="362" width="5" customWidth="1"/>
    <col min="363" max="363" width="6" customWidth="1"/>
    <col min="364" max="364" width="5" customWidth="1"/>
    <col min="365" max="365" width="6" customWidth="1"/>
    <col min="366" max="366" width="5" customWidth="1"/>
    <col min="367" max="367" width="6" customWidth="1"/>
    <col min="368" max="368" width="5" customWidth="1"/>
    <col min="369" max="369" width="6" customWidth="1"/>
    <col min="370" max="370" width="5" customWidth="1"/>
    <col min="371" max="371" width="6" customWidth="1"/>
    <col min="372" max="372" width="5" customWidth="1"/>
    <col min="373" max="373" width="6" customWidth="1"/>
    <col min="374" max="374" width="5" customWidth="1"/>
    <col min="375" max="376" width="6" customWidth="1"/>
    <col min="377" max="377" width="5" customWidth="1"/>
    <col min="378" max="378" width="6" customWidth="1"/>
    <col min="379" max="379" width="5" customWidth="1"/>
    <col min="380" max="380" width="6" customWidth="1"/>
    <col min="381" max="382" width="5" customWidth="1"/>
    <col min="383" max="383" width="6" customWidth="1"/>
    <col min="384" max="384" width="5" customWidth="1"/>
    <col min="385" max="385" width="6" customWidth="1"/>
    <col min="386" max="386" width="25.140625" bestFit="1" customWidth="1"/>
    <col min="387" max="389" width="26.28515625" customWidth="1"/>
    <col min="390" max="390" width="27.28515625" customWidth="1"/>
    <col min="391" max="391" width="28.28515625" customWidth="1"/>
    <col min="392" max="392" width="5" customWidth="1"/>
    <col min="393" max="393" width="6" customWidth="1"/>
    <col min="394" max="394" width="5" customWidth="1"/>
    <col min="395" max="395" width="6" customWidth="1"/>
    <col min="396" max="396" width="5" customWidth="1"/>
    <col min="397" max="397" width="6" customWidth="1"/>
    <col min="398" max="400" width="5" customWidth="1"/>
    <col min="401" max="402" width="6" customWidth="1"/>
    <col min="403" max="403" width="5" customWidth="1"/>
    <col min="404" max="404" width="6" customWidth="1"/>
    <col min="405" max="405" width="5" customWidth="1"/>
    <col min="406" max="406" width="6" customWidth="1"/>
    <col min="407" max="408" width="5" customWidth="1"/>
    <col min="409" max="410" width="6" customWidth="1"/>
    <col min="411" max="411" width="5" customWidth="1"/>
    <col min="412" max="412" width="6" customWidth="1"/>
    <col min="413" max="414" width="5" customWidth="1"/>
    <col min="415" max="415" width="6" customWidth="1"/>
    <col min="416" max="416" width="5" customWidth="1"/>
    <col min="417" max="417" width="6" customWidth="1"/>
    <col min="418" max="418" width="5" customWidth="1"/>
    <col min="419" max="420" width="6" customWidth="1"/>
    <col min="421" max="422" width="5" customWidth="1"/>
    <col min="423" max="424" width="6" customWidth="1"/>
    <col min="425" max="426" width="5" customWidth="1"/>
    <col min="427" max="427" width="6" customWidth="1"/>
    <col min="428" max="428" width="5" customWidth="1"/>
    <col min="429" max="429" width="6" customWidth="1"/>
    <col min="430" max="430" width="5" customWidth="1"/>
    <col min="431" max="431" width="6" customWidth="1"/>
    <col min="432" max="432" width="5" customWidth="1"/>
    <col min="433" max="433" width="6" customWidth="1"/>
    <col min="434" max="434" width="5" customWidth="1"/>
    <col min="435" max="435" width="6" customWidth="1"/>
    <col min="436" max="436" width="5" customWidth="1"/>
    <col min="437" max="437" width="6" customWidth="1"/>
    <col min="438" max="438" width="5" customWidth="1"/>
    <col min="439" max="440" width="6" customWidth="1"/>
    <col min="441" max="441" width="5" customWidth="1"/>
    <col min="442" max="442" width="6" customWidth="1"/>
    <col min="443" max="443" width="5" customWidth="1"/>
    <col min="444" max="444" width="6" customWidth="1"/>
    <col min="445" max="446" width="5" customWidth="1"/>
    <col min="447" max="447" width="6" customWidth="1"/>
    <col min="448" max="448" width="5" customWidth="1"/>
    <col min="449" max="449" width="6" customWidth="1"/>
    <col min="450" max="450" width="25.140625" bestFit="1" customWidth="1"/>
    <col min="451" max="453" width="26.28515625" customWidth="1"/>
    <col min="454" max="454" width="27.28515625" customWidth="1"/>
    <col min="455" max="456" width="28.28515625" customWidth="1"/>
    <col min="457" max="457" width="6" customWidth="1"/>
    <col min="458" max="458" width="5" customWidth="1"/>
    <col min="459" max="459" width="6" customWidth="1"/>
    <col min="460" max="460" width="5" customWidth="1"/>
    <col min="461" max="461" width="6" customWidth="1"/>
    <col min="462" max="464" width="5" customWidth="1"/>
    <col min="465" max="466" width="6" customWidth="1"/>
    <col min="467" max="467" width="5" customWidth="1"/>
    <col min="468" max="468" width="6" customWidth="1"/>
    <col min="469" max="469" width="5" customWidth="1"/>
    <col min="470" max="470" width="6" customWidth="1"/>
    <col min="471" max="472" width="5" customWidth="1"/>
    <col min="473" max="474" width="6" customWidth="1"/>
    <col min="475" max="475" width="5" customWidth="1"/>
    <col min="476" max="476" width="6" customWidth="1"/>
    <col min="477" max="478" width="5" customWidth="1"/>
    <col min="479" max="479" width="6" customWidth="1"/>
    <col min="480" max="480" width="5" customWidth="1"/>
    <col min="481" max="481" width="6" customWidth="1"/>
    <col min="482" max="482" width="5" customWidth="1"/>
    <col min="483" max="484" width="6" customWidth="1"/>
    <col min="485" max="486" width="5" customWidth="1"/>
    <col min="487" max="488" width="6" customWidth="1"/>
    <col min="489" max="490" width="5" customWidth="1"/>
    <col min="491" max="491" width="6" customWidth="1"/>
    <col min="492" max="492" width="5" customWidth="1"/>
    <col min="493" max="493" width="6" customWidth="1"/>
    <col min="494" max="494" width="5" customWidth="1"/>
    <col min="495" max="495" width="6" customWidth="1"/>
    <col min="496" max="496" width="5" customWidth="1"/>
    <col min="497" max="497" width="6" customWidth="1"/>
    <col min="498" max="498" width="5" customWidth="1"/>
    <col min="499" max="499" width="6" customWidth="1"/>
    <col min="500" max="500" width="5" customWidth="1"/>
    <col min="501" max="501" width="6" customWidth="1"/>
    <col min="502" max="502" width="5" customWidth="1"/>
    <col min="503" max="504" width="6" customWidth="1"/>
    <col min="505" max="505" width="5" customWidth="1"/>
    <col min="506" max="506" width="6" customWidth="1"/>
    <col min="507" max="507" width="5" customWidth="1"/>
    <col min="508" max="508" width="6" customWidth="1"/>
    <col min="509" max="510" width="5" customWidth="1"/>
    <col min="511" max="511" width="6" customWidth="1"/>
    <col min="512" max="512" width="5" customWidth="1"/>
    <col min="513" max="513" width="6" customWidth="1"/>
    <col min="514" max="514" width="25.140625" bestFit="1" customWidth="1"/>
    <col min="515" max="517" width="26.28515625" bestFit="1" customWidth="1"/>
    <col min="518" max="518" width="27.28515625" bestFit="1" customWidth="1"/>
    <col min="519" max="521" width="28.28515625" bestFit="1" customWidth="1"/>
  </cols>
  <sheetData>
    <row r="3" spans="1:130">
      <c r="A3" s="5" t="s">
        <v>143</v>
      </c>
      <c r="B3" s="5" t="s">
        <v>22</v>
      </c>
    </row>
    <row r="4" spans="1:130">
      <c r="B4">
        <v>1</v>
      </c>
      <c r="C4" t="s">
        <v>77</v>
      </c>
      <c r="D4">
        <v>2</v>
      </c>
      <c r="E4" t="s">
        <v>78</v>
      </c>
      <c r="F4">
        <v>3</v>
      </c>
      <c r="G4" t="s">
        <v>79</v>
      </c>
      <c r="H4">
        <v>4</v>
      </c>
      <c r="I4" t="s">
        <v>80</v>
      </c>
      <c r="J4">
        <v>5</v>
      </c>
      <c r="K4" t="s">
        <v>81</v>
      </c>
      <c r="L4">
        <v>6</v>
      </c>
      <c r="M4" t="s">
        <v>82</v>
      </c>
      <c r="N4">
        <v>7</v>
      </c>
      <c r="O4" t="s">
        <v>83</v>
      </c>
      <c r="P4">
        <v>8</v>
      </c>
      <c r="Q4" t="s">
        <v>84</v>
      </c>
      <c r="R4">
        <v>9</v>
      </c>
      <c r="S4" t="s">
        <v>134</v>
      </c>
      <c r="T4">
        <v>10</v>
      </c>
      <c r="U4" t="s">
        <v>135</v>
      </c>
      <c r="V4">
        <v>11</v>
      </c>
      <c r="W4" t="s">
        <v>110</v>
      </c>
      <c r="X4">
        <v>12</v>
      </c>
      <c r="Y4" t="s">
        <v>111</v>
      </c>
      <c r="Z4">
        <v>13</v>
      </c>
      <c r="AA4" t="s">
        <v>112</v>
      </c>
      <c r="AB4">
        <v>14</v>
      </c>
      <c r="AC4" t="s">
        <v>113</v>
      </c>
      <c r="AD4">
        <v>15</v>
      </c>
      <c r="AE4" t="s">
        <v>130</v>
      </c>
      <c r="AF4">
        <v>16</v>
      </c>
      <c r="AG4" t="s">
        <v>126</v>
      </c>
      <c r="AH4">
        <v>17</v>
      </c>
      <c r="AI4" t="s">
        <v>85</v>
      </c>
      <c r="AJ4">
        <v>18</v>
      </c>
      <c r="AK4" t="s">
        <v>86</v>
      </c>
      <c r="AL4">
        <v>19</v>
      </c>
      <c r="AM4" t="s">
        <v>114</v>
      </c>
      <c r="AN4">
        <v>20</v>
      </c>
      <c r="AO4" t="s">
        <v>115</v>
      </c>
      <c r="AP4">
        <v>21</v>
      </c>
      <c r="AQ4" t="s">
        <v>136</v>
      </c>
      <c r="AR4">
        <v>22</v>
      </c>
      <c r="AS4" t="s">
        <v>137</v>
      </c>
      <c r="AT4">
        <v>23</v>
      </c>
      <c r="AU4" t="s">
        <v>87</v>
      </c>
      <c r="AV4">
        <v>24</v>
      </c>
      <c r="AW4" t="s">
        <v>88</v>
      </c>
      <c r="AX4">
        <v>25</v>
      </c>
      <c r="AY4" t="s">
        <v>89</v>
      </c>
      <c r="AZ4">
        <v>26</v>
      </c>
      <c r="BA4" t="s">
        <v>90</v>
      </c>
      <c r="BB4">
        <v>27</v>
      </c>
      <c r="BC4" t="s">
        <v>91</v>
      </c>
      <c r="BD4">
        <v>28</v>
      </c>
      <c r="BE4" t="s">
        <v>92</v>
      </c>
      <c r="BF4">
        <v>29</v>
      </c>
      <c r="BG4" t="s">
        <v>131</v>
      </c>
      <c r="BH4">
        <v>30</v>
      </c>
      <c r="BI4" t="s">
        <v>127</v>
      </c>
      <c r="BJ4">
        <v>31</v>
      </c>
      <c r="BK4" t="s">
        <v>116</v>
      </c>
      <c r="BL4">
        <v>32</v>
      </c>
      <c r="BM4" t="s">
        <v>117</v>
      </c>
      <c r="BN4">
        <v>33</v>
      </c>
      <c r="BO4" t="s">
        <v>118</v>
      </c>
      <c r="BP4">
        <v>34</v>
      </c>
      <c r="BQ4" t="s">
        <v>119</v>
      </c>
      <c r="BR4">
        <v>35</v>
      </c>
      <c r="BS4" t="s">
        <v>138</v>
      </c>
      <c r="BT4">
        <v>36</v>
      </c>
      <c r="BU4" t="s">
        <v>139</v>
      </c>
      <c r="BV4">
        <v>37</v>
      </c>
      <c r="BW4" t="s">
        <v>132</v>
      </c>
      <c r="BX4">
        <v>38</v>
      </c>
      <c r="BY4" t="s">
        <v>128</v>
      </c>
      <c r="BZ4">
        <v>39</v>
      </c>
      <c r="CA4" t="s">
        <v>93</v>
      </c>
      <c r="CB4">
        <v>40</v>
      </c>
      <c r="CC4" t="s">
        <v>94</v>
      </c>
      <c r="CD4">
        <v>41</v>
      </c>
      <c r="CE4" t="s">
        <v>95</v>
      </c>
      <c r="CF4">
        <v>42</v>
      </c>
      <c r="CG4" t="s">
        <v>96</v>
      </c>
      <c r="CH4">
        <v>43</v>
      </c>
      <c r="CI4" t="s">
        <v>97</v>
      </c>
      <c r="CJ4">
        <v>44</v>
      </c>
      <c r="CK4" t="s">
        <v>98</v>
      </c>
      <c r="CL4">
        <v>45</v>
      </c>
      <c r="CM4" t="s">
        <v>120</v>
      </c>
      <c r="CN4">
        <v>46</v>
      </c>
      <c r="CO4" t="s">
        <v>121</v>
      </c>
      <c r="CP4">
        <v>47</v>
      </c>
      <c r="CQ4" t="s">
        <v>99</v>
      </c>
      <c r="CR4">
        <v>48</v>
      </c>
      <c r="CS4" t="s">
        <v>100</v>
      </c>
      <c r="CT4">
        <v>49</v>
      </c>
      <c r="CU4" t="s">
        <v>101</v>
      </c>
      <c r="CV4">
        <v>50</v>
      </c>
      <c r="CW4" t="s">
        <v>102</v>
      </c>
      <c r="CX4">
        <v>51</v>
      </c>
      <c r="CY4" t="s">
        <v>103</v>
      </c>
      <c r="CZ4">
        <v>52</v>
      </c>
      <c r="DA4" t="s">
        <v>104</v>
      </c>
      <c r="DB4">
        <v>53</v>
      </c>
      <c r="DC4" t="s">
        <v>105</v>
      </c>
      <c r="DD4">
        <v>54</v>
      </c>
      <c r="DE4" t="s">
        <v>106</v>
      </c>
      <c r="DF4">
        <v>55</v>
      </c>
      <c r="DG4" t="s">
        <v>140</v>
      </c>
      <c r="DH4">
        <v>56</v>
      </c>
      <c r="DI4" t="s">
        <v>141</v>
      </c>
      <c r="DJ4">
        <v>57</v>
      </c>
      <c r="DK4" t="s">
        <v>122</v>
      </c>
      <c r="DL4">
        <v>58</v>
      </c>
      <c r="DM4" t="s">
        <v>123</v>
      </c>
      <c r="DN4">
        <v>59</v>
      </c>
      <c r="DO4" t="s">
        <v>107</v>
      </c>
      <c r="DP4">
        <v>60</v>
      </c>
      <c r="DQ4" t="s">
        <v>108</v>
      </c>
      <c r="DR4">
        <v>61</v>
      </c>
      <c r="DS4" t="s">
        <v>124</v>
      </c>
      <c r="DT4">
        <v>62</v>
      </c>
      <c r="DU4" t="s">
        <v>125</v>
      </c>
      <c r="DV4">
        <v>63</v>
      </c>
      <c r="DW4" t="s">
        <v>133</v>
      </c>
      <c r="DX4">
        <v>64</v>
      </c>
      <c r="DY4" t="s">
        <v>129</v>
      </c>
      <c r="DZ4" t="s">
        <v>21</v>
      </c>
    </row>
    <row r="5" spans="1:130">
      <c r="B5" t="s">
        <v>46</v>
      </c>
      <c r="D5" t="s">
        <v>46</v>
      </c>
      <c r="F5" t="s">
        <v>47</v>
      </c>
      <c r="H5" t="s">
        <v>47</v>
      </c>
      <c r="J5" t="s">
        <v>46</v>
      </c>
      <c r="L5" t="s">
        <v>46</v>
      </c>
      <c r="N5" t="s">
        <v>47</v>
      </c>
      <c r="P5" t="s">
        <v>47</v>
      </c>
      <c r="R5" t="s">
        <v>46</v>
      </c>
      <c r="T5" t="s">
        <v>46</v>
      </c>
      <c r="V5" t="s">
        <v>46</v>
      </c>
      <c r="X5" t="s">
        <v>46</v>
      </c>
      <c r="Z5" t="s">
        <v>47</v>
      </c>
      <c r="AB5" t="s">
        <v>47</v>
      </c>
      <c r="AD5" t="s">
        <v>47</v>
      </c>
      <c r="AF5" t="s">
        <v>47</v>
      </c>
      <c r="AH5" t="s">
        <v>47</v>
      </c>
      <c r="AJ5" t="s">
        <v>47</v>
      </c>
      <c r="AL5" t="s">
        <v>47</v>
      </c>
      <c r="AN5" t="s">
        <v>47</v>
      </c>
      <c r="AP5" t="s">
        <v>46</v>
      </c>
      <c r="AR5" t="s">
        <v>46</v>
      </c>
      <c r="AT5" t="s">
        <v>47</v>
      </c>
      <c r="AV5" t="s">
        <v>47</v>
      </c>
      <c r="AX5" t="s">
        <v>46</v>
      </c>
      <c r="AZ5" t="s">
        <v>46</v>
      </c>
      <c r="BB5" t="s">
        <v>46</v>
      </c>
      <c r="BD5" t="s">
        <v>46</v>
      </c>
      <c r="BF5" t="s">
        <v>47</v>
      </c>
      <c r="BH5" t="s">
        <v>47</v>
      </c>
      <c r="BJ5" t="s">
        <v>46</v>
      </c>
      <c r="BL5" t="s">
        <v>46</v>
      </c>
      <c r="BN5" t="s">
        <v>47</v>
      </c>
      <c r="BP5" t="s">
        <v>47</v>
      </c>
      <c r="BR5" t="s">
        <v>46</v>
      </c>
      <c r="BT5" t="s">
        <v>46</v>
      </c>
      <c r="BV5" t="s">
        <v>47</v>
      </c>
      <c r="BX5" t="s">
        <v>47</v>
      </c>
      <c r="BZ5" t="s">
        <v>46</v>
      </c>
      <c r="CB5" t="s">
        <v>46</v>
      </c>
      <c r="CD5" t="s">
        <v>47</v>
      </c>
      <c r="CF5" t="s">
        <v>47</v>
      </c>
      <c r="CH5" t="s">
        <v>47</v>
      </c>
      <c r="CJ5" t="s">
        <v>47</v>
      </c>
      <c r="CL5" t="s">
        <v>46</v>
      </c>
      <c r="CN5" t="s">
        <v>46</v>
      </c>
      <c r="CP5" t="s">
        <v>46</v>
      </c>
      <c r="CR5" t="s">
        <v>46</v>
      </c>
      <c r="CT5" t="s">
        <v>46</v>
      </c>
      <c r="CV5" t="s">
        <v>46</v>
      </c>
      <c r="CX5" t="s">
        <v>47</v>
      </c>
      <c r="CZ5" t="s">
        <v>47</v>
      </c>
      <c r="DB5" t="s">
        <v>47</v>
      </c>
      <c r="DD5" t="s">
        <v>47</v>
      </c>
      <c r="DF5" t="s">
        <v>46</v>
      </c>
      <c r="DH5" t="s">
        <v>46</v>
      </c>
      <c r="DJ5" t="s">
        <v>47</v>
      </c>
      <c r="DL5" t="s">
        <v>47</v>
      </c>
      <c r="DN5" t="s">
        <v>46</v>
      </c>
      <c r="DP5" t="s">
        <v>46</v>
      </c>
      <c r="DR5" t="s">
        <v>46</v>
      </c>
      <c r="DT5" t="s">
        <v>46</v>
      </c>
      <c r="DV5" t="s">
        <v>47</v>
      </c>
      <c r="DX5" t="s">
        <v>47</v>
      </c>
    </row>
    <row r="6" spans="1:130">
      <c r="B6" t="s">
        <v>49</v>
      </c>
      <c r="D6" t="s">
        <v>48</v>
      </c>
      <c r="F6" t="s">
        <v>48</v>
      </c>
      <c r="H6" t="s">
        <v>49</v>
      </c>
      <c r="J6" t="s">
        <v>48</v>
      </c>
      <c r="L6" t="s">
        <v>49</v>
      </c>
      <c r="N6" t="s">
        <v>49</v>
      </c>
      <c r="P6" t="s">
        <v>48</v>
      </c>
      <c r="R6" t="s">
        <v>49</v>
      </c>
      <c r="T6" t="s">
        <v>48</v>
      </c>
      <c r="V6" t="s">
        <v>49</v>
      </c>
      <c r="X6" t="s">
        <v>48</v>
      </c>
      <c r="Z6" t="s">
        <v>48</v>
      </c>
      <c r="AB6" t="s">
        <v>49</v>
      </c>
      <c r="AD6" t="s">
        <v>49</v>
      </c>
      <c r="AF6" t="s">
        <v>48</v>
      </c>
      <c r="AH6" t="s">
        <v>48</v>
      </c>
      <c r="AJ6" t="s">
        <v>49</v>
      </c>
      <c r="AL6" t="s">
        <v>48</v>
      </c>
      <c r="AN6" t="s">
        <v>49</v>
      </c>
      <c r="AP6" t="s">
        <v>48</v>
      </c>
      <c r="AR6" t="s">
        <v>49</v>
      </c>
      <c r="AT6" t="s">
        <v>49</v>
      </c>
      <c r="AV6" t="s">
        <v>48</v>
      </c>
      <c r="AX6" t="s">
        <v>48</v>
      </c>
      <c r="AZ6" t="s">
        <v>49</v>
      </c>
      <c r="BB6" t="s">
        <v>48</v>
      </c>
      <c r="BD6" t="s">
        <v>49</v>
      </c>
      <c r="BF6" t="s">
        <v>49</v>
      </c>
      <c r="BH6" t="s">
        <v>48</v>
      </c>
      <c r="BJ6" t="s">
        <v>49</v>
      </c>
      <c r="BL6" t="s">
        <v>48</v>
      </c>
      <c r="BN6" t="s">
        <v>49</v>
      </c>
      <c r="BP6" t="s">
        <v>48</v>
      </c>
      <c r="BR6" t="s">
        <v>48</v>
      </c>
      <c r="BT6" t="s">
        <v>49</v>
      </c>
      <c r="BV6" t="s">
        <v>49</v>
      </c>
      <c r="BX6" t="s">
        <v>48</v>
      </c>
      <c r="BZ6" t="s">
        <v>48</v>
      </c>
      <c r="CB6" t="s">
        <v>49</v>
      </c>
      <c r="CD6" t="s">
        <v>49</v>
      </c>
      <c r="CF6" t="s">
        <v>48</v>
      </c>
      <c r="CH6" t="s">
        <v>49</v>
      </c>
      <c r="CJ6" t="s">
        <v>48</v>
      </c>
      <c r="CL6" t="s">
        <v>49</v>
      </c>
      <c r="CN6" t="s">
        <v>48</v>
      </c>
      <c r="CP6" t="s">
        <v>49</v>
      </c>
      <c r="CR6" t="s">
        <v>48</v>
      </c>
      <c r="CT6" t="s">
        <v>49</v>
      </c>
      <c r="CV6" t="s">
        <v>48</v>
      </c>
      <c r="CX6" t="s">
        <v>49</v>
      </c>
      <c r="CZ6" t="s">
        <v>48</v>
      </c>
      <c r="DB6" t="s">
        <v>49</v>
      </c>
      <c r="DD6" t="s">
        <v>48</v>
      </c>
      <c r="DF6" t="s">
        <v>48</v>
      </c>
      <c r="DH6" t="s">
        <v>49</v>
      </c>
      <c r="DJ6" t="s">
        <v>48</v>
      </c>
      <c r="DL6" t="s">
        <v>49</v>
      </c>
      <c r="DN6" t="s">
        <v>48</v>
      </c>
      <c r="DP6" t="s">
        <v>49</v>
      </c>
      <c r="DR6" t="s">
        <v>49</v>
      </c>
      <c r="DT6" t="s">
        <v>48</v>
      </c>
      <c r="DV6" t="s">
        <v>49</v>
      </c>
      <c r="DX6" t="s">
        <v>48</v>
      </c>
    </row>
    <row r="7" spans="1:130">
      <c r="A7" s="5" t="s">
        <v>20</v>
      </c>
      <c r="B7" t="s">
        <v>40</v>
      </c>
      <c r="D7" t="s">
        <v>40</v>
      </c>
      <c r="F7" t="s">
        <v>40</v>
      </c>
      <c r="H7" t="s">
        <v>40</v>
      </c>
      <c r="J7" t="s">
        <v>39</v>
      </c>
      <c r="L7" t="s">
        <v>39</v>
      </c>
      <c r="N7" t="s">
        <v>39</v>
      </c>
      <c r="P7" t="s">
        <v>39</v>
      </c>
      <c r="R7" t="s">
        <v>41</v>
      </c>
      <c r="T7" t="s">
        <v>41</v>
      </c>
      <c r="V7" t="s">
        <v>50</v>
      </c>
      <c r="X7" t="s">
        <v>50</v>
      </c>
      <c r="Z7" t="s">
        <v>50</v>
      </c>
      <c r="AB7" t="s">
        <v>50</v>
      </c>
      <c r="AD7" t="s">
        <v>41</v>
      </c>
      <c r="AF7" t="s">
        <v>41</v>
      </c>
      <c r="AH7" t="s">
        <v>40</v>
      </c>
      <c r="AJ7" t="s">
        <v>40</v>
      </c>
      <c r="AL7" t="s">
        <v>50</v>
      </c>
      <c r="AN7" t="s">
        <v>50</v>
      </c>
      <c r="AP7" t="s">
        <v>41</v>
      </c>
      <c r="AR7" t="s">
        <v>41</v>
      </c>
      <c r="AT7" t="s">
        <v>39</v>
      </c>
      <c r="AV7" t="s">
        <v>39</v>
      </c>
      <c r="AX7" t="s">
        <v>40</v>
      </c>
      <c r="AZ7" t="s">
        <v>40</v>
      </c>
      <c r="BB7" t="s">
        <v>39</v>
      </c>
      <c r="BD7" t="s">
        <v>39</v>
      </c>
      <c r="BF7" t="s">
        <v>41</v>
      </c>
      <c r="BH7" t="s">
        <v>41</v>
      </c>
      <c r="BJ7" t="s">
        <v>50</v>
      </c>
      <c r="BL7" t="s">
        <v>50</v>
      </c>
      <c r="BN7" t="s">
        <v>50</v>
      </c>
      <c r="BP7" t="s">
        <v>50</v>
      </c>
      <c r="BR7" t="s">
        <v>41</v>
      </c>
      <c r="BT7" t="s">
        <v>41</v>
      </c>
      <c r="BV7" t="s">
        <v>41</v>
      </c>
      <c r="BX7" t="s">
        <v>41</v>
      </c>
      <c r="BZ7" t="s">
        <v>40</v>
      </c>
      <c r="CB7" t="s">
        <v>40</v>
      </c>
      <c r="CD7" t="s">
        <v>40</v>
      </c>
      <c r="CF7" t="s">
        <v>40</v>
      </c>
      <c r="CH7" t="s">
        <v>39</v>
      </c>
      <c r="CJ7" t="s">
        <v>39</v>
      </c>
      <c r="CL7" t="s">
        <v>50</v>
      </c>
      <c r="CN7" t="s">
        <v>50</v>
      </c>
      <c r="CP7" t="s">
        <v>39</v>
      </c>
      <c r="CR7" t="s">
        <v>39</v>
      </c>
      <c r="CT7" t="s">
        <v>40</v>
      </c>
      <c r="CV7" t="s">
        <v>40</v>
      </c>
      <c r="CX7" t="s">
        <v>39</v>
      </c>
      <c r="CZ7" t="s">
        <v>39</v>
      </c>
      <c r="DB7" t="s">
        <v>40</v>
      </c>
      <c r="DD7" t="s">
        <v>40</v>
      </c>
      <c r="DF7" t="s">
        <v>41</v>
      </c>
      <c r="DH7" t="s">
        <v>41</v>
      </c>
      <c r="DJ7" t="s">
        <v>50</v>
      </c>
      <c r="DL7" t="s">
        <v>50</v>
      </c>
      <c r="DN7" t="s">
        <v>39</v>
      </c>
      <c r="DP7" t="s">
        <v>39</v>
      </c>
      <c r="DR7" t="s">
        <v>50</v>
      </c>
      <c r="DT7" t="s">
        <v>50</v>
      </c>
      <c r="DV7" t="s">
        <v>41</v>
      </c>
      <c r="DX7" t="s">
        <v>41</v>
      </c>
    </row>
    <row r="8" spans="1:130">
      <c r="A8" s="6">
        <v>40109</v>
      </c>
      <c r="B8" s="4">
        <v>25.4</v>
      </c>
      <c r="C8" s="4">
        <v>25.4</v>
      </c>
      <c r="D8" s="4"/>
      <c r="E8" s="4"/>
      <c r="F8" s="4">
        <v>18.600000000000001</v>
      </c>
      <c r="G8" s="4">
        <v>18.600000000000001</v>
      </c>
      <c r="H8" s="4"/>
      <c r="I8" s="4"/>
      <c r="J8" s="4">
        <v>17</v>
      </c>
      <c r="K8" s="4">
        <v>17</v>
      </c>
      <c r="L8" s="4"/>
      <c r="M8" s="4"/>
      <c r="N8" s="4">
        <v>23.8</v>
      </c>
      <c r="O8" s="4">
        <v>23.8</v>
      </c>
      <c r="P8" s="4"/>
      <c r="Q8" s="4"/>
      <c r="R8" s="4">
        <v>28.2</v>
      </c>
      <c r="S8" s="4">
        <v>28.2</v>
      </c>
      <c r="T8" s="4"/>
      <c r="U8" s="4"/>
      <c r="V8" s="4">
        <v>32.9</v>
      </c>
      <c r="W8" s="4">
        <v>32.9</v>
      </c>
      <c r="X8" s="4"/>
      <c r="Y8" s="4"/>
      <c r="Z8" s="4">
        <v>7.8</v>
      </c>
      <c r="AA8" s="4">
        <v>7.8</v>
      </c>
      <c r="AB8" s="4"/>
      <c r="AC8" s="4"/>
      <c r="AD8" s="4">
        <v>34.6</v>
      </c>
      <c r="AE8" s="4">
        <v>34.6</v>
      </c>
      <c r="AF8" s="4"/>
      <c r="AG8" s="4"/>
      <c r="AH8" s="4">
        <v>23</v>
      </c>
      <c r="AI8" s="4">
        <v>23</v>
      </c>
      <c r="AJ8" s="4"/>
      <c r="AK8" s="4"/>
      <c r="AL8" s="4">
        <v>25.4</v>
      </c>
      <c r="AM8" s="4">
        <v>25.4</v>
      </c>
      <c r="AN8" s="4"/>
      <c r="AO8" s="4"/>
      <c r="AP8" s="4">
        <v>35.1</v>
      </c>
      <c r="AQ8" s="4">
        <v>35.1</v>
      </c>
      <c r="AR8" s="4"/>
      <c r="AS8" s="4"/>
      <c r="AT8" s="4">
        <v>31.4</v>
      </c>
      <c r="AU8" s="4">
        <v>31.4</v>
      </c>
      <c r="AV8" s="4"/>
      <c r="AW8" s="4"/>
      <c r="AX8" s="4">
        <v>31.7</v>
      </c>
      <c r="AY8" s="4">
        <v>31.7</v>
      </c>
      <c r="AZ8" s="4"/>
      <c r="BA8" s="4"/>
      <c r="BB8" s="4">
        <v>23.6</v>
      </c>
      <c r="BC8" s="4">
        <v>23.6</v>
      </c>
      <c r="BD8" s="4"/>
      <c r="BE8" s="4"/>
      <c r="BF8" s="4">
        <v>19.7</v>
      </c>
      <c r="BG8" s="4">
        <v>19.7</v>
      </c>
      <c r="BH8" s="4"/>
      <c r="BI8" s="4"/>
      <c r="BJ8" s="4">
        <v>25.5</v>
      </c>
      <c r="BK8" s="4">
        <v>25.5</v>
      </c>
      <c r="BL8" s="4"/>
      <c r="BM8" s="4"/>
      <c r="BN8" s="4">
        <v>38.1</v>
      </c>
      <c r="BO8" s="4">
        <v>38.1</v>
      </c>
      <c r="BP8" s="4"/>
      <c r="BQ8" s="4"/>
      <c r="BR8" s="4">
        <v>28.4</v>
      </c>
      <c r="BS8" s="4">
        <v>28.4</v>
      </c>
      <c r="BT8" s="4"/>
      <c r="BU8" s="4"/>
      <c r="BV8" s="4">
        <v>23.9</v>
      </c>
      <c r="BW8" s="4">
        <v>23.9</v>
      </c>
      <c r="BX8" s="4"/>
      <c r="BY8" s="4"/>
      <c r="BZ8" s="4">
        <v>18.8</v>
      </c>
      <c r="CA8" s="4">
        <v>18.8</v>
      </c>
      <c r="CB8" s="4"/>
      <c r="CC8" s="4"/>
      <c r="CD8" s="4">
        <v>29.9</v>
      </c>
      <c r="CE8" s="4">
        <v>29.9</v>
      </c>
      <c r="CF8" s="4"/>
      <c r="CG8" s="4"/>
      <c r="CH8" s="4">
        <v>15</v>
      </c>
      <c r="CI8" s="4">
        <v>15</v>
      </c>
      <c r="CJ8" s="4"/>
      <c r="CK8" s="4"/>
      <c r="CL8" s="4">
        <v>18.8</v>
      </c>
      <c r="CM8" s="4">
        <v>18.8</v>
      </c>
      <c r="CN8" s="4"/>
      <c r="CO8" s="4"/>
      <c r="CP8" s="4">
        <v>17.600000000000001</v>
      </c>
      <c r="CQ8" s="4">
        <v>17.600000000000001</v>
      </c>
      <c r="CR8" s="4"/>
      <c r="CS8" s="4"/>
      <c r="CT8" s="4">
        <v>23.5</v>
      </c>
      <c r="CU8" s="4">
        <v>23.5</v>
      </c>
      <c r="CV8" s="4"/>
      <c r="CW8" s="4"/>
      <c r="CX8" s="4">
        <v>31.5</v>
      </c>
      <c r="CY8" s="4">
        <v>31.5</v>
      </c>
      <c r="CZ8" s="4"/>
      <c r="DA8" s="4"/>
      <c r="DB8" s="4">
        <v>20.6</v>
      </c>
      <c r="DC8" s="4">
        <v>20.6</v>
      </c>
      <c r="DD8" s="4"/>
      <c r="DE8" s="4"/>
      <c r="DF8" s="4">
        <v>14</v>
      </c>
      <c r="DG8" s="4">
        <v>14</v>
      </c>
      <c r="DH8" s="4"/>
      <c r="DI8" s="4"/>
      <c r="DJ8" s="4">
        <v>20.8</v>
      </c>
      <c r="DK8" s="4">
        <v>20.8</v>
      </c>
      <c r="DL8" s="4"/>
      <c r="DM8" s="4"/>
      <c r="DN8" s="4">
        <v>18.399999999999999</v>
      </c>
      <c r="DO8" s="4">
        <v>18.399999999999999</v>
      </c>
      <c r="DP8" s="4"/>
      <c r="DQ8" s="4"/>
      <c r="DR8" s="4">
        <v>35.4</v>
      </c>
      <c r="DS8" s="4">
        <v>35.4</v>
      </c>
      <c r="DT8" s="4"/>
      <c r="DU8" s="4"/>
      <c r="DV8" s="4">
        <v>31.2</v>
      </c>
      <c r="DW8" s="4">
        <v>31.2</v>
      </c>
      <c r="DX8" s="4"/>
      <c r="DY8" s="4"/>
      <c r="DZ8" s="4">
        <v>24.674999999999997</v>
      </c>
    </row>
    <row r="9" spans="1:130">
      <c r="A9" s="6">
        <v>40123</v>
      </c>
      <c r="B9" s="4">
        <v>25.5</v>
      </c>
      <c r="C9" s="4">
        <v>25.5</v>
      </c>
      <c r="D9" s="4">
        <v>32.9</v>
      </c>
      <c r="E9" s="4">
        <v>32.9</v>
      </c>
      <c r="F9" s="4">
        <v>18.600000000000001</v>
      </c>
      <c r="G9" s="4">
        <v>18.600000000000001</v>
      </c>
      <c r="H9" s="4">
        <v>15.7</v>
      </c>
      <c r="I9" s="4">
        <v>15.7</v>
      </c>
      <c r="J9" s="4">
        <v>17</v>
      </c>
      <c r="K9" s="4">
        <v>17</v>
      </c>
      <c r="L9" s="4">
        <v>15.5</v>
      </c>
      <c r="M9" s="4">
        <v>15.5</v>
      </c>
      <c r="N9" s="4">
        <v>23.7</v>
      </c>
      <c r="O9" s="4">
        <v>23.7</v>
      </c>
      <c r="P9" s="4">
        <v>21.7</v>
      </c>
      <c r="Q9" s="4">
        <v>21.7</v>
      </c>
      <c r="R9" s="4">
        <v>27.8</v>
      </c>
      <c r="S9" s="4">
        <v>27.8</v>
      </c>
      <c r="T9" s="4">
        <v>29.1</v>
      </c>
      <c r="U9" s="4">
        <v>29.1</v>
      </c>
      <c r="V9" s="4">
        <v>33.200000000000003</v>
      </c>
      <c r="W9" s="4">
        <v>33.200000000000003</v>
      </c>
      <c r="X9" s="4">
        <v>29.7</v>
      </c>
      <c r="Y9" s="4">
        <v>29.7</v>
      </c>
      <c r="Z9" s="4">
        <v>7.3</v>
      </c>
      <c r="AA9" s="4">
        <v>7.3</v>
      </c>
      <c r="AB9" s="4">
        <v>25</v>
      </c>
      <c r="AC9" s="4">
        <v>25</v>
      </c>
      <c r="AD9" s="4">
        <v>34.5</v>
      </c>
      <c r="AE9" s="4">
        <v>34.5</v>
      </c>
      <c r="AF9" s="4">
        <v>28.5</v>
      </c>
      <c r="AG9" s="4">
        <v>28.5</v>
      </c>
      <c r="AH9" s="4">
        <v>23.2</v>
      </c>
      <c r="AI9" s="4">
        <v>23.2</v>
      </c>
      <c r="AJ9" s="4">
        <v>29.2</v>
      </c>
      <c r="AK9" s="4">
        <v>29.2</v>
      </c>
      <c r="AL9" s="4">
        <v>25.4</v>
      </c>
      <c r="AM9" s="4">
        <v>25.4</v>
      </c>
      <c r="AN9" s="4">
        <v>19.899999999999999</v>
      </c>
      <c r="AO9" s="4">
        <v>19.899999999999999</v>
      </c>
      <c r="AP9" s="4">
        <v>36.1</v>
      </c>
      <c r="AQ9" s="4">
        <v>36.1</v>
      </c>
      <c r="AR9" s="4">
        <v>32</v>
      </c>
      <c r="AS9" s="4">
        <v>32</v>
      </c>
      <c r="AT9" s="4">
        <v>31.8</v>
      </c>
      <c r="AU9" s="4">
        <v>31.8</v>
      </c>
      <c r="AV9" s="4">
        <v>29</v>
      </c>
      <c r="AW9" s="4">
        <v>29</v>
      </c>
      <c r="AX9" s="4">
        <v>31.7</v>
      </c>
      <c r="AY9" s="4">
        <v>31.7</v>
      </c>
      <c r="AZ9" s="4">
        <v>35.299999999999997</v>
      </c>
      <c r="BA9" s="4">
        <v>35.299999999999997</v>
      </c>
      <c r="BB9" s="4">
        <v>22.5</v>
      </c>
      <c r="BC9" s="4">
        <v>22.5</v>
      </c>
      <c r="BD9" s="4">
        <v>17.3</v>
      </c>
      <c r="BE9" s="4">
        <v>17.3</v>
      </c>
      <c r="BF9" s="4">
        <v>19</v>
      </c>
      <c r="BG9" s="4">
        <v>19</v>
      </c>
      <c r="BH9" s="4"/>
      <c r="BI9" s="4"/>
      <c r="BJ9" s="4">
        <v>24.3</v>
      </c>
      <c r="BK9" s="4">
        <v>24.3</v>
      </c>
      <c r="BL9" s="4">
        <v>35</v>
      </c>
      <c r="BM9" s="4">
        <v>35</v>
      </c>
      <c r="BN9" s="4">
        <v>38.1</v>
      </c>
      <c r="BO9" s="4">
        <v>38.1</v>
      </c>
      <c r="BP9" s="4">
        <v>34.5</v>
      </c>
      <c r="BQ9" s="4">
        <v>34.5</v>
      </c>
      <c r="BR9" s="4">
        <v>28.7</v>
      </c>
      <c r="BS9" s="4">
        <v>28.7</v>
      </c>
      <c r="BT9" s="4">
        <v>26.6</v>
      </c>
      <c r="BU9" s="4">
        <v>26.6</v>
      </c>
      <c r="BV9" s="4">
        <v>23.7</v>
      </c>
      <c r="BW9" s="4">
        <v>23.7</v>
      </c>
      <c r="BX9" s="4">
        <v>17.5</v>
      </c>
      <c r="BY9" s="4">
        <v>17.5</v>
      </c>
      <c r="BZ9" s="4">
        <v>18.600000000000001</v>
      </c>
      <c r="CA9" s="4">
        <v>18.600000000000001</v>
      </c>
      <c r="CB9" s="4">
        <v>20.2</v>
      </c>
      <c r="CC9" s="4">
        <v>20.2</v>
      </c>
      <c r="CD9" s="4">
        <v>29.5</v>
      </c>
      <c r="CE9" s="4">
        <v>29.5</v>
      </c>
      <c r="CF9" s="4">
        <v>30.7</v>
      </c>
      <c r="CG9" s="4">
        <v>30.7</v>
      </c>
      <c r="CH9" s="4">
        <v>14.6</v>
      </c>
      <c r="CI9" s="4">
        <v>14.6</v>
      </c>
      <c r="CJ9" s="4">
        <v>15.7</v>
      </c>
      <c r="CK9" s="4">
        <v>15.7</v>
      </c>
      <c r="CL9" s="4">
        <v>18.5</v>
      </c>
      <c r="CM9" s="4">
        <v>18.5</v>
      </c>
      <c r="CN9" s="4">
        <v>37.200000000000003</v>
      </c>
      <c r="CO9" s="4">
        <v>37.200000000000003</v>
      </c>
      <c r="CP9" s="4">
        <v>16.7</v>
      </c>
      <c r="CQ9" s="4">
        <v>16.7</v>
      </c>
      <c r="CR9" s="4">
        <v>25</v>
      </c>
      <c r="CS9" s="4">
        <v>25</v>
      </c>
      <c r="CT9" s="4">
        <v>23</v>
      </c>
      <c r="CU9" s="4">
        <v>23</v>
      </c>
      <c r="CV9" s="4">
        <v>35.6</v>
      </c>
      <c r="CW9" s="4">
        <v>35.6</v>
      </c>
      <c r="CX9" s="4">
        <v>31.6</v>
      </c>
      <c r="CY9" s="4">
        <v>31.6</v>
      </c>
      <c r="CZ9" s="4">
        <v>18.899999999999999</v>
      </c>
      <c r="DA9" s="4">
        <v>18.899999999999999</v>
      </c>
      <c r="DB9" s="4">
        <v>20.5</v>
      </c>
      <c r="DC9" s="4">
        <v>20.5</v>
      </c>
      <c r="DD9" s="4">
        <v>19.399999999999999</v>
      </c>
      <c r="DE9" s="4">
        <v>19.399999999999999</v>
      </c>
      <c r="DF9" s="4">
        <v>14.1</v>
      </c>
      <c r="DG9" s="4">
        <v>14.1</v>
      </c>
      <c r="DH9" s="4">
        <v>23.4</v>
      </c>
      <c r="DI9" s="4">
        <v>23.4</v>
      </c>
      <c r="DJ9" s="4">
        <v>21.2</v>
      </c>
      <c r="DK9" s="4">
        <v>21.2</v>
      </c>
      <c r="DL9" s="4">
        <v>22.7</v>
      </c>
      <c r="DM9" s="4">
        <v>22.7</v>
      </c>
      <c r="DN9" s="4">
        <v>18.2</v>
      </c>
      <c r="DO9" s="4">
        <v>18.2</v>
      </c>
      <c r="DP9" s="4">
        <v>16.100000000000001</v>
      </c>
      <c r="DQ9" s="4">
        <v>16.100000000000001</v>
      </c>
      <c r="DR9" s="4">
        <v>34.9</v>
      </c>
      <c r="DS9" s="4">
        <v>34.9</v>
      </c>
      <c r="DT9" s="4">
        <v>13.3</v>
      </c>
      <c r="DU9" s="4">
        <v>13.3</v>
      </c>
      <c r="DV9" s="4">
        <v>31</v>
      </c>
      <c r="DW9" s="4">
        <v>31</v>
      </c>
      <c r="DX9" s="4">
        <v>23</v>
      </c>
      <c r="DY9" s="4">
        <v>23</v>
      </c>
      <c r="DZ9" s="4">
        <v>24.763492063492066</v>
      </c>
    </row>
    <row r="10" spans="1:130">
      <c r="A10" s="6">
        <v>40127</v>
      </c>
      <c r="B10" s="4"/>
      <c r="C10" s="4"/>
      <c r="D10" s="4">
        <v>32.700000000000003</v>
      </c>
      <c r="E10" s="4">
        <v>32.700000000000003</v>
      </c>
      <c r="F10" s="4">
        <v>18</v>
      </c>
      <c r="G10" s="4">
        <v>18</v>
      </c>
      <c r="H10" s="4"/>
      <c r="I10" s="4"/>
      <c r="J10" s="4">
        <v>16.7</v>
      </c>
      <c r="K10" s="4">
        <v>16.7</v>
      </c>
      <c r="L10" s="4"/>
      <c r="M10" s="4"/>
      <c r="N10" s="4"/>
      <c r="O10" s="4"/>
      <c r="P10" s="4">
        <v>21.7</v>
      </c>
      <c r="Q10" s="4">
        <v>21.7</v>
      </c>
      <c r="R10" s="4"/>
      <c r="S10" s="4"/>
      <c r="T10" s="4">
        <v>28.6</v>
      </c>
      <c r="U10" s="4">
        <v>28.6</v>
      </c>
      <c r="V10" s="4"/>
      <c r="W10" s="4"/>
      <c r="X10" s="4">
        <v>29.4</v>
      </c>
      <c r="Y10" s="4">
        <v>29.4</v>
      </c>
      <c r="Z10" s="4">
        <v>7.1</v>
      </c>
      <c r="AA10" s="4">
        <v>7.1</v>
      </c>
      <c r="AB10" s="4"/>
      <c r="AC10" s="4"/>
      <c r="AD10" s="4"/>
      <c r="AE10" s="4"/>
      <c r="AF10" s="4">
        <v>27.9</v>
      </c>
      <c r="AG10" s="4">
        <v>27.9</v>
      </c>
      <c r="AH10" s="4">
        <v>22.4</v>
      </c>
      <c r="AI10" s="4">
        <v>22.4</v>
      </c>
      <c r="AJ10" s="4"/>
      <c r="AK10" s="4"/>
      <c r="AL10" s="4">
        <v>25.5</v>
      </c>
      <c r="AM10" s="4">
        <v>25.5</v>
      </c>
      <c r="AN10" s="4"/>
      <c r="AO10" s="4"/>
      <c r="AP10" s="4">
        <v>35.299999999999997</v>
      </c>
      <c r="AQ10" s="4">
        <v>35.299999999999997</v>
      </c>
      <c r="AR10" s="4"/>
      <c r="AS10" s="4"/>
      <c r="AT10" s="4"/>
      <c r="AU10" s="4"/>
      <c r="AV10" s="4">
        <v>28.5</v>
      </c>
      <c r="AW10" s="4">
        <v>28.5</v>
      </c>
      <c r="AX10" s="4">
        <v>31.6</v>
      </c>
      <c r="AY10" s="4">
        <v>31.6</v>
      </c>
      <c r="AZ10" s="4"/>
      <c r="BA10" s="4"/>
      <c r="BB10" s="4">
        <v>22.3</v>
      </c>
      <c r="BC10" s="4">
        <v>22.3</v>
      </c>
      <c r="BD10" s="4"/>
      <c r="BE10" s="4"/>
      <c r="BF10" s="4"/>
      <c r="BG10" s="4"/>
      <c r="BH10" s="4">
        <v>32.200000000000003</v>
      </c>
      <c r="BI10" s="4">
        <v>32.200000000000003</v>
      </c>
      <c r="BJ10" s="4"/>
      <c r="BK10" s="4"/>
      <c r="BL10" s="4">
        <v>34.9</v>
      </c>
      <c r="BM10" s="4">
        <v>34.9</v>
      </c>
      <c r="BN10" s="4"/>
      <c r="BO10" s="4"/>
      <c r="BP10" s="4">
        <v>34.299999999999997</v>
      </c>
      <c r="BQ10" s="4">
        <v>34.299999999999997</v>
      </c>
      <c r="BR10" s="4">
        <v>28.1</v>
      </c>
      <c r="BS10" s="4">
        <v>28.1</v>
      </c>
      <c r="BT10" s="4"/>
      <c r="BU10" s="4"/>
      <c r="BV10" s="4"/>
      <c r="BW10" s="4"/>
      <c r="BX10" s="4">
        <v>17.5</v>
      </c>
      <c r="BY10" s="4">
        <v>17.5</v>
      </c>
      <c r="BZ10" s="4">
        <v>18</v>
      </c>
      <c r="CA10" s="4">
        <v>18</v>
      </c>
      <c r="CB10" s="4"/>
      <c r="CC10" s="4"/>
      <c r="CD10" s="4"/>
      <c r="CE10" s="4"/>
      <c r="CF10" s="4">
        <v>29.7</v>
      </c>
      <c r="CG10" s="4">
        <v>29.7</v>
      </c>
      <c r="CH10" s="4"/>
      <c r="CI10" s="4"/>
      <c r="CJ10" s="4">
        <v>15.7</v>
      </c>
      <c r="CK10" s="4">
        <v>15.7</v>
      </c>
      <c r="CL10" s="4"/>
      <c r="CM10" s="4"/>
      <c r="CN10" s="4">
        <v>36.4</v>
      </c>
      <c r="CO10" s="4">
        <v>36.4</v>
      </c>
      <c r="CP10" s="4"/>
      <c r="CQ10" s="4"/>
      <c r="CR10" s="4">
        <v>24.5</v>
      </c>
      <c r="CS10" s="4">
        <v>24.5</v>
      </c>
      <c r="CT10" s="4"/>
      <c r="CU10" s="4"/>
      <c r="CV10" s="4"/>
      <c r="CW10" s="4"/>
      <c r="CX10" s="4"/>
      <c r="CY10" s="4"/>
      <c r="CZ10" s="4">
        <v>19.2</v>
      </c>
      <c r="DA10" s="4">
        <v>19.2</v>
      </c>
      <c r="DB10" s="4"/>
      <c r="DC10" s="4"/>
      <c r="DD10" s="4">
        <v>19.100000000000001</v>
      </c>
      <c r="DE10" s="4">
        <v>19.100000000000001</v>
      </c>
      <c r="DF10" s="4">
        <v>13.6</v>
      </c>
      <c r="DG10" s="4">
        <v>13.6</v>
      </c>
      <c r="DH10" s="4"/>
      <c r="DI10" s="4"/>
      <c r="DJ10" s="4">
        <v>20.9</v>
      </c>
      <c r="DK10" s="4">
        <v>20.9</v>
      </c>
      <c r="DL10" s="4"/>
      <c r="DM10" s="4"/>
      <c r="DN10" s="4">
        <v>17.3</v>
      </c>
      <c r="DO10" s="4">
        <v>17.3</v>
      </c>
      <c r="DP10" s="4"/>
      <c r="DQ10" s="4"/>
      <c r="DR10" s="4"/>
      <c r="DS10" s="4"/>
      <c r="DT10" s="4">
        <v>12.8</v>
      </c>
      <c r="DU10" s="4">
        <v>12.8</v>
      </c>
      <c r="DV10" s="4"/>
      <c r="DW10" s="4"/>
      <c r="DX10" s="4">
        <v>22.7</v>
      </c>
      <c r="DY10" s="4">
        <v>22.7</v>
      </c>
      <c r="DZ10" s="4">
        <v>24.019354838709681</v>
      </c>
    </row>
    <row r="11" spans="1:130">
      <c r="A11" s="6">
        <v>40133</v>
      </c>
      <c r="B11" s="4"/>
      <c r="C11" s="4"/>
      <c r="D11" s="4">
        <v>33.22</v>
      </c>
      <c r="E11" s="4">
        <v>33.22</v>
      </c>
      <c r="F11" s="4">
        <v>18.72</v>
      </c>
      <c r="G11" s="4">
        <v>18.72</v>
      </c>
      <c r="H11" s="4"/>
      <c r="I11" s="4"/>
      <c r="J11" s="4">
        <v>16.619999999999997</v>
      </c>
      <c r="K11" s="4">
        <v>16.619999999999997</v>
      </c>
      <c r="L11" s="4"/>
      <c r="M11" s="4"/>
      <c r="N11" s="4"/>
      <c r="O11" s="4"/>
      <c r="P11" s="4">
        <v>21.619999999999997</v>
      </c>
      <c r="Q11" s="4">
        <v>21.619999999999997</v>
      </c>
      <c r="R11" s="4"/>
      <c r="S11" s="4"/>
      <c r="T11" s="4">
        <v>28.619999999999997</v>
      </c>
      <c r="U11" s="4">
        <v>28.619999999999997</v>
      </c>
      <c r="V11" s="4"/>
      <c r="W11" s="4"/>
      <c r="X11" s="4">
        <v>29.32</v>
      </c>
      <c r="Y11" s="4">
        <v>29.32</v>
      </c>
      <c r="Z11" s="4">
        <v>7.22</v>
      </c>
      <c r="AA11" s="4">
        <v>7.22</v>
      </c>
      <c r="AB11" s="4"/>
      <c r="AC11" s="4"/>
      <c r="AD11" s="4"/>
      <c r="AE11" s="4"/>
      <c r="AF11" s="4">
        <v>27.92</v>
      </c>
      <c r="AG11" s="4">
        <v>27.92</v>
      </c>
      <c r="AH11" s="4">
        <v>22.82</v>
      </c>
      <c r="AI11" s="4">
        <v>22.82</v>
      </c>
      <c r="AJ11" s="4"/>
      <c r="AK11" s="4"/>
      <c r="AL11" s="4">
        <v>25.22</v>
      </c>
      <c r="AM11" s="4">
        <v>25.22</v>
      </c>
      <c r="AN11" s="4"/>
      <c r="AO11" s="4"/>
      <c r="AP11" s="4">
        <v>36.019999999999996</v>
      </c>
      <c r="AQ11" s="4">
        <v>36.019999999999996</v>
      </c>
      <c r="AR11" s="4"/>
      <c r="AS11" s="4"/>
      <c r="AT11" s="4"/>
      <c r="AU11" s="4"/>
      <c r="AV11" s="4">
        <v>28.32</v>
      </c>
      <c r="AW11" s="4">
        <v>28.32</v>
      </c>
      <c r="AX11" s="4">
        <v>31.519999999999996</v>
      </c>
      <c r="AY11" s="4">
        <v>31.519999999999996</v>
      </c>
      <c r="AZ11" s="4"/>
      <c r="BA11" s="4"/>
      <c r="BB11" s="4">
        <v>22.419999999999998</v>
      </c>
      <c r="BC11" s="4">
        <v>22.419999999999998</v>
      </c>
      <c r="BD11" s="4"/>
      <c r="BE11" s="4"/>
      <c r="BF11" s="4"/>
      <c r="BG11" s="4"/>
      <c r="BH11" s="4">
        <v>32.119999999999997</v>
      </c>
      <c r="BI11" s="4">
        <v>32.119999999999997</v>
      </c>
      <c r="BJ11" s="4"/>
      <c r="BK11" s="4"/>
      <c r="BL11" s="4">
        <v>34.92</v>
      </c>
      <c r="BM11" s="4">
        <v>34.92</v>
      </c>
      <c r="BN11" s="4"/>
      <c r="BO11" s="4"/>
      <c r="BP11" s="4">
        <v>34.32</v>
      </c>
      <c r="BQ11" s="4">
        <v>34.32</v>
      </c>
      <c r="BR11" s="4">
        <v>28.72</v>
      </c>
      <c r="BS11" s="4">
        <v>28.72</v>
      </c>
      <c r="BT11" s="4"/>
      <c r="BU11" s="4"/>
      <c r="BV11" s="4"/>
      <c r="BW11" s="4"/>
      <c r="BX11" s="4">
        <v>17.22</v>
      </c>
      <c r="BY11" s="4">
        <v>17.22</v>
      </c>
      <c r="BZ11" s="4">
        <v>18.119999999999997</v>
      </c>
      <c r="CA11" s="4">
        <v>18.119999999999997</v>
      </c>
      <c r="CB11" s="4"/>
      <c r="CC11" s="4"/>
      <c r="CD11" s="4"/>
      <c r="CE11" s="4"/>
      <c r="CF11" s="4">
        <v>30.42</v>
      </c>
      <c r="CG11" s="4">
        <v>30.42</v>
      </c>
      <c r="CH11" s="4"/>
      <c r="CI11" s="4"/>
      <c r="CJ11" s="4">
        <v>15.52</v>
      </c>
      <c r="CK11" s="4">
        <v>15.52</v>
      </c>
      <c r="CL11" s="4"/>
      <c r="CM11" s="4"/>
      <c r="CN11" s="4">
        <v>36.32</v>
      </c>
      <c r="CO11" s="4">
        <v>36.32</v>
      </c>
      <c r="CP11" s="4"/>
      <c r="CQ11" s="4"/>
      <c r="CR11" s="4">
        <v>25.02</v>
      </c>
      <c r="CS11" s="4">
        <v>25.02</v>
      </c>
      <c r="CT11" s="4"/>
      <c r="CU11" s="4"/>
      <c r="CV11" s="4">
        <v>35.019999999999996</v>
      </c>
      <c r="CW11" s="4">
        <v>35.019999999999996</v>
      </c>
      <c r="CX11" s="4"/>
      <c r="CY11" s="4"/>
      <c r="CZ11" s="4">
        <v>19.22</v>
      </c>
      <c r="DA11" s="4">
        <v>19.22</v>
      </c>
      <c r="DB11" s="4"/>
      <c r="DC11" s="4"/>
      <c r="DD11" s="4">
        <v>19.22</v>
      </c>
      <c r="DE11" s="4">
        <v>19.22</v>
      </c>
      <c r="DF11" s="4">
        <v>13.82</v>
      </c>
      <c r="DG11" s="4">
        <v>13.82</v>
      </c>
      <c r="DH11" s="4"/>
      <c r="DI11" s="4"/>
      <c r="DJ11" s="4">
        <v>20.82</v>
      </c>
      <c r="DK11" s="4">
        <v>20.82</v>
      </c>
      <c r="DL11" s="4"/>
      <c r="DM11" s="4"/>
      <c r="DN11" s="4">
        <v>17.419999999999998</v>
      </c>
      <c r="DO11" s="4">
        <v>17.419999999999998</v>
      </c>
      <c r="DP11" s="4"/>
      <c r="DQ11" s="4"/>
      <c r="DR11" s="4"/>
      <c r="DS11" s="4"/>
      <c r="DT11" s="4">
        <v>13.219999999999999</v>
      </c>
      <c r="DU11" s="4">
        <v>13.219999999999999</v>
      </c>
      <c r="DV11" s="4"/>
      <c r="DW11" s="4"/>
      <c r="DX11" s="4">
        <v>22.619999999999997</v>
      </c>
      <c r="DY11" s="4">
        <v>22.619999999999997</v>
      </c>
      <c r="DZ11" s="4">
        <v>24.488750000000003</v>
      </c>
    </row>
    <row r="12" spans="1:130">
      <c r="A12" s="6">
        <v>40137</v>
      </c>
      <c r="B12" s="4"/>
      <c r="C12" s="4"/>
      <c r="D12" s="4">
        <v>32.42</v>
      </c>
      <c r="E12" s="4">
        <v>32.42</v>
      </c>
      <c r="F12" s="4">
        <v>18.22</v>
      </c>
      <c r="G12" s="4">
        <v>18.22</v>
      </c>
      <c r="H12" s="4"/>
      <c r="I12" s="4"/>
      <c r="J12" s="4">
        <v>16.419999999999998</v>
      </c>
      <c r="K12" s="4">
        <v>16.419999999999998</v>
      </c>
      <c r="L12" s="4"/>
      <c r="M12" s="4"/>
      <c r="N12" s="4"/>
      <c r="O12" s="4"/>
      <c r="P12" s="4">
        <v>20.919999999999998</v>
      </c>
      <c r="Q12" s="4">
        <v>20.919999999999998</v>
      </c>
      <c r="R12" s="4"/>
      <c r="S12" s="4"/>
      <c r="T12" s="4">
        <v>28.119999999999997</v>
      </c>
      <c r="U12" s="4">
        <v>28.119999999999997</v>
      </c>
      <c r="V12" s="4"/>
      <c r="W12" s="4"/>
      <c r="X12" s="4">
        <v>28.32</v>
      </c>
      <c r="Y12" s="4">
        <v>28.32</v>
      </c>
      <c r="Z12" s="4">
        <v>7.0200000000000005</v>
      </c>
      <c r="AA12" s="4">
        <v>7.0200000000000005</v>
      </c>
      <c r="AB12" s="4"/>
      <c r="AC12" s="4"/>
      <c r="AD12" s="4"/>
      <c r="AE12" s="4"/>
      <c r="AF12" s="4">
        <v>28.119999999999997</v>
      </c>
      <c r="AG12" s="4">
        <v>28.119999999999997</v>
      </c>
      <c r="AH12" s="4">
        <v>22.119999999999997</v>
      </c>
      <c r="AI12" s="4">
        <v>22.119999999999997</v>
      </c>
      <c r="AJ12" s="4"/>
      <c r="AK12" s="4"/>
      <c r="AL12" s="4">
        <v>24.82</v>
      </c>
      <c r="AM12" s="4">
        <v>24.82</v>
      </c>
      <c r="AN12" s="4"/>
      <c r="AO12" s="4"/>
      <c r="AP12" s="4">
        <v>35.519999999999996</v>
      </c>
      <c r="AQ12" s="4">
        <v>35.519999999999996</v>
      </c>
      <c r="AR12" s="4"/>
      <c r="AS12" s="4"/>
      <c r="AT12" s="4"/>
      <c r="AU12" s="4"/>
      <c r="AV12" s="4">
        <v>28.119999999999997</v>
      </c>
      <c r="AW12" s="4">
        <v>28.119999999999997</v>
      </c>
      <c r="AX12" s="4">
        <v>31.32</v>
      </c>
      <c r="AY12" s="4">
        <v>31.32</v>
      </c>
      <c r="AZ12" s="4"/>
      <c r="BA12" s="4"/>
      <c r="BB12" s="4">
        <v>22.02</v>
      </c>
      <c r="BC12" s="4">
        <v>22.02</v>
      </c>
      <c r="BD12" s="4"/>
      <c r="BE12" s="4"/>
      <c r="BF12" s="4"/>
      <c r="BG12" s="4"/>
      <c r="BH12" s="4">
        <v>31.92</v>
      </c>
      <c r="BI12" s="4">
        <v>31.92</v>
      </c>
      <c r="BJ12" s="4"/>
      <c r="BK12" s="4"/>
      <c r="BL12" s="4"/>
      <c r="BM12" s="4"/>
      <c r="BN12" s="4"/>
      <c r="BO12" s="4"/>
      <c r="BP12" s="4">
        <v>33.32</v>
      </c>
      <c r="BQ12" s="4">
        <v>33.32</v>
      </c>
      <c r="BR12" s="4">
        <v>27.92</v>
      </c>
      <c r="BS12" s="4">
        <v>27.92</v>
      </c>
      <c r="BT12" s="4"/>
      <c r="BU12" s="4"/>
      <c r="BV12" s="4"/>
      <c r="BW12" s="4"/>
      <c r="BX12" s="4">
        <v>16.919999999999998</v>
      </c>
      <c r="BY12" s="4">
        <v>16.919999999999998</v>
      </c>
      <c r="BZ12" s="4">
        <v>18.22</v>
      </c>
      <c r="CA12" s="4">
        <v>18.22</v>
      </c>
      <c r="CB12" s="4"/>
      <c r="CC12" s="4"/>
      <c r="CD12" s="4"/>
      <c r="CE12" s="4"/>
      <c r="CF12" s="4">
        <v>29.82</v>
      </c>
      <c r="CG12" s="4">
        <v>29.82</v>
      </c>
      <c r="CH12" s="4"/>
      <c r="CI12" s="4"/>
      <c r="CJ12" s="4">
        <v>15.119999999999997</v>
      </c>
      <c r="CK12" s="4">
        <v>15.119999999999997</v>
      </c>
      <c r="CL12" s="4"/>
      <c r="CM12" s="4"/>
      <c r="CN12" s="4">
        <v>36.519999999999996</v>
      </c>
      <c r="CO12" s="4">
        <v>36.519999999999996</v>
      </c>
      <c r="CP12" s="4"/>
      <c r="CQ12" s="4"/>
      <c r="CR12" s="4">
        <v>24.619999999999997</v>
      </c>
      <c r="CS12" s="4">
        <v>24.619999999999997</v>
      </c>
      <c r="CT12" s="4"/>
      <c r="CU12" s="4"/>
      <c r="CV12" s="4">
        <v>34.92</v>
      </c>
      <c r="CW12" s="4">
        <v>34.92</v>
      </c>
      <c r="CX12" s="4"/>
      <c r="CY12" s="4"/>
      <c r="CZ12" s="4">
        <v>19.02</v>
      </c>
      <c r="DA12" s="4">
        <v>19.02</v>
      </c>
      <c r="DB12" s="4"/>
      <c r="DC12" s="4"/>
      <c r="DD12" s="4">
        <v>19.02</v>
      </c>
      <c r="DE12" s="4">
        <v>19.02</v>
      </c>
      <c r="DF12" s="4">
        <v>13.419999999999998</v>
      </c>
      <c r="DG12" s="4">
        <v>13.419999999999998</v>
      </c>
      <c r="DH12" s="4"/>
      <c r="DI12" s="4"/>
      <c r="DJ12" s="4">
        <v>20.52</v>
      </c>
      <c r="DK12" s="4">
        <v>20.52</v>
      </c>
      <c r="DL12" s="4"/>
      <c r="DM12" s="4"/>
      <c r="DN12" s="4">
        <v>17.32</v>
      </c>
      <c r="DO12" s="4">
        <v>17.32</v>
      </c>
      <c r="DP12" s="4"/>
      <c r="DQ12" s="4"/>
      <c r="DR12" s="4"/>
      <c r="DS12" s="4"/>
      <c r="DT12" s="4">
        <v>12.619999999999997</v>
      </c>
      <c r="DU12" s="4">
        <v>12.619999999999997</v>
      </c>
      <c r="DV12" s="4"/>
      <c r="DW12" s="4"/>
      <c r="DX12" s="4">
        <v>22.419999999999998</v>
      </c>
      <c r="DY12" s="4">
        <v>22.419999999999998</v>
      </c>
      <c r="DZ12" s="4">
        <v>23.778064516129024</v>
      </c>
    </row>
    <row r="13" spans="1:130">
      <c r="A13" s="6">
        <v>40141</v>
      </c>
      <c r="B13" s="4"/>
      <c r="C13" s="4"/>
      <c r="D13" s="4">
        <v>33.5</v>
      </c>
      <c r="E13" s="4">
        <v>33.5</v>
      </c>
      <c r="F13" s="4">
        <v>18.600000000000001</v>
      </c>
      <c r="G13" s="4">
        <v>18.600000000000001</v>
      </c>
      <c r="H13" s="4"/>
      <c r="I13" s="4"/>
      <c r="J13" s="4">
        <v>16.899999999999999</v>
      </c>
      <c r="K13" s="4">
        <v>16.899999999999999</v>
      </c>
      <c r="L13" s="4"/>
      <c r="M13" s="4"/>
      <c r="N13" s="4"/>
      <c r="O13" s="4"/>
      <c r="P13" s="4">
        <v>21.6</v>
      </c>
      <c r="Q13" s="4">
        <v>21.6</v>
      </c>
      <c r="R13" s="4"/>
      <c r="S13" s="4"/>
      <c r="T13" s="4">
        <v>28.8</v>
      </c>
      <c r="U13" s="4">
        <v>28.8</v>
      </c>
      <c r="V13" s="4"/>
      <c r="W13" s="4"/>
      <c r="X13" s="4">
        <v>28.9</v>
      </c>
      <c r="Y13" s="4">
        <v>28.9</v>
      </c>
      <c r="Z13" s="4">
        <v>7</v>
      </c>
      <c r="AA13" s="4">
        <v>7</v>
      </c>
      <c r="AB13" s="4"/>
      <c r="AC13" s="4"/>
      <c r="AD13" s="4"/>
      <c r="AE13" s="4"/>
      <c r="AF13" s="4">
        <v>28</v>
      </c>
      <c r="AG13" s="4">
        <v>28</v>
      </c>
      <c r="AH13" s="4">
        <v>22.3</v>
      </c>
      <c r="AI13" s="4">
        <v>22.3</v>
      </c>
      <c r="AJ13" s="4"/>
      <c r="AK13" s="4"/>
      <c r="AL13" s="4">
        <v>25.4</v>
      </c>
      <c r="AM13" s="4">
        <v>25.4</v>
      </c>
      <c r="AN13" s="4"/>
      <c r="AO13" s="4"/>
      <c r="AP13" s="4">
        <v>35.799999999999997</v>
      </c>
      <c r="AQ13" s="4">
        <v>35.799999999999997</v>
      </c>
      <c r="AR13" s="4"/>
      <c r="AS13" s="4"/>
      <c r="AT13" s="4"/>
      <c r="AU13" s="4"/>
      <c r="AV13" s="4">
        <v>28.1</v>
      </c>
      <c r="AW13" s="4">
        <v>28.1</v>
      </c>
      <c r="AX13" s="4">
        <v>31.1</v>
      </c>
      <c r="AY13" s="4">
        <v>31.1</v>
      </c>
      <c r="AZ13" s="4"/>
      <c r="BA13" s="4"/>
      <c r="BB13" s="4">
        <v>22.5</v>
      </c>
      <c r="BC13" s="4">
        <v>22.5</v>
      </c>
      <c r="BD13" s="4"/>
      <c r="BE13" s="4"/>
      <c r="BF13" s="4"/>
      <c r="BG13" s="4"/>
      <c r="BH13" s="4">
        <v>32.4</v>
      </c>
      <c r="BI13" s="4">
        <v>32.4</v>
      </c>
      <c r="BJ13" s="4"/>
      <c r="BK13" s="4"/>
      <c r="BL13" s="4">
        <v>34.4</v>
      </c>
      <c r="BM13" s="4">
        <v>34.4</v>
      </c>
      <c r="BN13" s="4"/>
      <c r="BO13" s="4"/>
      <c r="BP13" s="4">
        <v>33.9</v>
      </c>
      <c r="BQ13" s="4">
        <v>33.9</v>
      </c>
      <c r="BR13" s="4">
        <v>28.3</v>
      </c>
      <c r="BS13" s="4">
        <v>28.3</v>
      </c>
      <c r="BT13" s="4"/>
      <c r="BU13" s="4"/>
      <c r="BV13" s="4"/>
      <c r="BW13" s="4"/>
      <c r="BX13" s="4">
        <v>17.100000000000001</v>
      </c>
      <c r="BY13" s="4">
        <v>17.100000000000001</v>
      </c>
      <c r="BZ13" s="4">
        <v>18.2</v>
      </c>
      <c r="CA13" s="4">
        <v>18.2</v>
      </c>
      <c r="CB13" s="4"/>
      <c r="CC13" s="4"/>
      <c r="CD13" s="4"/>
      <c r="CE13" s="4"/>
      <c r="CF13" s="4">
        <v>29.6</v>
      </c>
      <c r="CG13" s="4">
        <v>29.6</v>
      </c>
      <c r="CH13" s="4"/>
      <c r="CI13" s="4"/>
      <c r="CJ13" s="4">
        <v>15.600000000000001</v>
      </c>
      <c r="CK13" s="4">
        <v>15.600000000000001</v>
      </c>
      <c r="CL13" s="4"/>
      <c r="CM13" s="4"/>
      <c r="CN13" s="4">
        <v>36.6</v>
      </c>
      <c r="CO13" s="4">
        <v>36.6</v>
      </c>
      <c r="CP13" s="4"/>
      <c r="CQ13" s="4"/>
      <c r="CR13" s="4">
        <v>24.3</v>
      </c>
      <c r="CS13" s="4">
        <v>24.3</v>
      </c>
      <c r="CT13" s="4"/>
      <c r="CU13" s="4"/>
      <c r="CV13" s="4">
        <v>35</v>
      </c>
      <c r="CW13" s="4">
        <v>35</v>
      </c>
      <c r="CX13" s="4"/>
      <c r="CY13" s="4"/>
      <c r="CZ13" s="4">
        <v>19.2</v>
      </c>
      <c r="DA13" s="4">
        <v>19.2</v>
      </c>
      <c r="DB13" s="4"/>
      <c r="DC13" s="4"/>
      <c r="DD13" s="4">
        <v>19.399999999999999</v>
      </c>
      <c r="DE13" s="4">
        <v>19.399999999999999</v>
      </c>
      <c r="DF13" s="4">
        <v>13.6</v>
      </c>
      <c r="DG13" s="4">
        <v>13.6</v>
      </c>
      <c r="DH13" s="4"/>
      <c r="DI13" s="4"/>
      <c r="DJ13" s="4">
        <v>20.5</v>
      </c>
      <c r="DK13" s="4">
        <v>20.5</v>
      </c>
      <c r="DL13" s="4"/>
      <c r="DM13" s="4"/>
      <c r="DN13" s="4">
        <v>17.5</v>
      </c>
      <c r="DO13" s="4">
        <v>17.5</v>
      </c>
      <c r="DP13" s="4"/>
      <c r="DQ13" s="4"/>
      <c r="DR13" s="4"/>
      <c r="DS13" s="4"/>
      <c r="DT13" s="4">
        <v>13.2</v>
      </c>
      <c r="DU13" s="4">
        <v>13.2</v>
      </c>
      <c r="DV13" s="4"/>
      <c r="DW13" s="4"/>
      <c r="DX13" s="4">
        <v>22.5</v>
      </c>
      <c r="DY13" s="4">
        <v>22.5</v>
      </c>
      <c r="DZ13" s="4">
        <v>24.368750000000006</v>
      </c>
    </row>
    <row r="14" spans="1:130">
      <c r="A14" s="6">
        <v>40144</v>
      </c>
      <c r="B14" s="4"/>
      <c r="C14" s="4"/>
      <c r="D14" s="4">
        <v>33.1</v>
      </c>
      <c r="E14" s="4">
        <v>33.1</v>
      </c>
      <c r="F14" s="4">
        <v>18.399999999999999</v>
      </c>
      <c r="G14" s="4">
        <v>18.399999999999999</v>
      </c>
      <c r="H14" s="4"/>
      <c r="I14" s="4"/>
      <c r="J14" s="4">
        <v>17.2</v>
      </c>
      <c r="K14" s="4">
        <v>17.2</v>
      </c>
      <c r="L14" s="4"/>
      <c r="M14" s="4"/>
      <c r="N14" s="4"/>
      <c r="O14" s="4"/>
      <c r="P14" s="4">
        <v>21.7</v>
      </c>
      <c r="Q14" s="4">
        <v>21.7</v>
      </c>
      <c r="R14" s="4"/>
      <c r="S14" s="4"/>
      <c r="T14" s="4">
        <v>29</v>
      </c>
      <c r="U14" s="4">
        <v>29</v>
      </c>
      <c r="V14" s="4"/>
      <c r="W14" s="4"/>
      <c r="X14" s="4">
        <v>29</v>
      </c>
      <c r="Y14" s="4">
        <v>29</v>
      </c>
      <c r="Z14" s="4">
        <v>7.1</v>
      </c>
      <c r="AA14" s="4">
        <v>7.1</v>
      </c>
      <c r="AB14" s="4"/>
      <c r="AC14" s="4"/>
      <c r="AD14" s="4"/>
      <c r="AE14" s="4"/>
      <c r="AF14" s="4">
        <v>28.2</v>
      </c>
      <c r="AG14" s="4">
        <v>28.2</v>
      </c>
      <c r="AH14" s="4">
        <v>22.6</v>
      </c>
      <c r="AI14" s="4">
        <v>22.6</v>
      </c>
      <c r="AJ14" s="4"/>
      <c r="AK14" s="4"/>
      <c r="AL14" s="4">
        <v>25.3</v>
      </c>
      <c r="AM14" s="4">
        <v>25.3</v>
      </c>
      <c r="AN14" s="4"/>
      <c r="AO14" s="4"/>
      <c r="AP14" s="4">
        <v>35.6</v>
      </c>
      <c r="AQ14" s="4">
        <v>35.6</v>
      </c>
      <c r="AR14" s="4"/>
      <c r="AS14" s="4"/>
      <c r="AT14" s="4"/>
      <c r="AU14" s="4"/>
      <c r="AV14" s="4">
        <v>27.2</v>
      </c>
      <c r="AW14" s="4">
        <v>27.2</v>
      </c>
      <c r="AX14" s="4">
        <v>31.3</v>
      </c>
      <c r="AY14" s="4">
        <v>31.3</v>
      </c>
      <c r="AZ14" s="4"/>
      <c r="BA14" s="4"/>
      <c r="BB14" s="4">
        <v>22.2</v>
      </c>
      <c r="BC14" s="4">
        <v>22.2</v>
      </c>
      <c r="BD14" s="4"/>
      <c r="BE14" s="4"/>
      <c r="BF14" s="4"/>
      <c r="BG14" s="4"/>
      <c r="BH14" s="4">
        <v>31.9</v>
      </c>
      <c r="BI14" s="4">
        <v>31.9</v>
      </c>
      <c r="BJ14" s="4"/>
      <c r="BK14" s="4"/>
      <c r="BL14" s="4">
        <v>34.6</v>
      </c>
      <c r="BM14" s="4">
        <v>34.6</v>
      </c>
      <c r="BN14" s="4"/>
      <c r="BO14" s="4"/>
      <c r="BP14" s="4">
        <v>34.5</v>
      </c>
      <c r="BQ14" s="4">
        <v>34.5</v>
      </c>
      <c r="BR14" s="4">
        <v>28.8</v>
      </c>
      <c r="BS14" s="4">
        <v>28.8</v>
      </c>
      <c r="BT14" s="4"/>
      <c r="BU14" s="4"/>
      <c r="BV14" s="4"/>
      <c r="BW14" s="4"/>
      <c r="BX14" s="4">
        <v>17</v>
      </c>
      <c r="BY14" s="4">
        <v>17</v>
      </c>
      <c r="BZ14" s="4">
        <v>18.2</v>
      </c>
      <c r="CA14" s="4">
        <v>18.2</v>
      </c>
      <c r="CB14" s="4"/>
      <c r="CC14" s="4"/>
      <c r="CD14" s="4"/>
      <c r="CE14" s="4"/>
      <c r="CF14" s="4">
        <v>30.3</v>
      </c>
      <c r="CG14" s="4">
        <v>30.3</v>
      </c>
      <c r="CH14" s="4"/>
      <c r="CI14" s="4"/>
      <c r="CJ14" s="4">
        <v>15.600000000000001</v>
      </c>
      <c r="CK14" s="4">
        <v>15.600000000000001</v>
      </c>
      <c r="CL14" s="4"/>
      <c r="CM14" s="4"/>
      <c r="CN14" s="4">
        <v>37</v>
      </c>
      <c r="CO14" s="4">
        <v>37</v>
      </c>
      <c r="CP14" s="4"/>
      <c r="CQ14" s="4"/>
      <c r="CR14" s="4">
        <v>24.2</v>
      </c>
      <c r="CS14" s="4">
        <v>24.2</v>
      </c>
      <c r="CT14" s="4"/>
      <c r="CU14" s="4"/>
      <c r="CV14" s="4">
        <v>34.6</v>
      </c>
      <c r="CW14" s="4">
        <v>34.6</v>
      </c>
      <c r="CX14" s="4"/>
      <c r="CY14" s="4"/>
      <c r="CZ14" s="4">
        <v>19</v>
      </c>
      <c r="DA14" s="4">
        <v>19</v>
      </c>
      <c r="DB14" s="4"/>
      <c r="DC14" s="4"/>
      <c r="DD14" s="4">
        <v>19.3</v>
      </c>
      <c r="DE14" s="4">
        <v>19.3</v>
      </c>
      <c r="DF14" s="4">
        <v>13.6</v>
      </c>
      <c r="DG14" s="4">
        <v>13.6</v>
      </c>
      <c r="DH14" s="4"/>
      <c r="DI14" s="4"/>
      <c r="DJ14" s="4">
        <v>20.6</v>
      </c>
      <c r="DK14" s="4">
        <v>20.6</v>
      </c>
      <c r="DL14" s="4"/>
      <c r="DM14" s="4"/>
      <c r="DN14" s="4">
        <v>17.600000000000001</v>
      </c>
      <c r="DO14" s="4">
        <v>17.600000000000001</v>
      </c>
      <c r="DP14" s="4"/>
      <c r="DQ14" s="4"/>
      <c r="DR14" s="4"/>
      <c r="DS14" s="4"/>
      <c r="DT14" s="4">
        <v>12.7</v>
      </c>
      <c r="DU14" s="4">
        <v>12.7</v>
      </c>
      <c r="DV14" s="4"/>
      <c r="DW14" s="4"/>
      <c r="DX14" s="4">
        <v>22.4</v>
      </c>
      <c r="DY14" s="4">
        <v>22.4</v>
      </c>
      <c r="DZ14" s="4">
        <v>24.368750000000002</v>
      </c>
    </row>
    <row r="15" spans="1:130">
      <c r="A15" s="6">
        <v>40151</v>
      </c>
      <c r="B15" s="4">
        <v>24.8</v>
      </c>
      <c r="C15" s="4">
        <v>24.8</v>
      </c>
      <c r="D15" s="4">
        <v>32.799999999999997</v>
      </c>
      <c r="E15" s="4">
        <v>32.799999999999997</v>
      </c>
      <c r="F15" s="4">
        <v>18.399999999999999</v>
      </c>
      <c r="G15" s="4">
        <v>18.399999999999999</v>
      </c>
      <c r="H15" s="4">
        <v>13.9</v>
      </c>
      <c r="I15" s="4">
        <v>13.9</v>
      </c>
      <c r="J15" s="4">
        <v>16.899999999999999</v>
      </c>
      <c r="K15" s="4">
        <v>16.899999999999999</v>
      </c>
      <c r="L15" s="4">
        <v>15.600000000000001</v>
      </c>
      <c r="M15" s="4">
        <v>15.600000000000001</v>
      </c>
      <c r="N15" s="4">
        <v>25.4</v>
      </c>
      <c r="O15" s="4">
        <v>25.4</v>
      </c>
      <c r="P15" s="4">
        <v>22</v>
      </c>
      <c r="Q15" s="4">
        <v>22</v>
      </c>
      <c r="R15" s="4">
        <v>25.5</v>
      </c>
      <c r="S15" s="4">
        <v>25.5</v>
      </c>
      <c r="T15" s="4">
        <v>28.6</v>
      </c>
      <c r="U15" s="4">
        <v>28.6</v>
      </c>
      <c r="V15" s="4">
        <v>33.200000000000003</v>
      </c>
      <c r="W15" s="4">
        <v>33.200000000000003</v>
      </c>
      <c r="X15" s="4">
        <v>28.8</v>
      </c>
      <c r="Y15" s="4">
        <v>28.8</v>
      </c>
      <c r="Z15" s="4">
        <v>6.8</v>
      </c>
      <c r="AA15" s="4">
        <v>6.8</v>
      </c>
      <c r="AB15" s="4">
        <v>24.2</v>
      </c>
      <c r="AC15" s="4">
        <v>24.2</v>
      </c>
      <c r="AD15" s="4">
        <v>33.6</v>
      </c>
      <c r="AE15" s="4">
        <v>33.6</v>
      </c>
      <c r="AF15" s="4">
        <v>28.5</v>
      </c>
      <c r="AG15" s="4">
        <v>28.5</v>
      </c>
      <c r="AH15" s="4">
        <v>22.4</v>
      </c>
      <c r="AI15" s="4">
        <v>22.4</v>
      </c>
      <c r="AJ15" s="4">
        <v>29</v>
      </c>
      <c r="AK15" s="4">
        <v>29</v>
      </c>
      <c r="AL15" s="4">
        <v>25.2</v>
      </c>
      <c r="AM15" s="4">
        <v>25.2</v>
      </c>
      <c r="AN15" s="4">
        <v>19.600000000000001</v>
      </c>
      <c r="AO15" s="4">
        <v>19.600000000000001</v>
      </c>
      <c r="AP15" s="4">
        <v>35.700000000000003</v>
      </c>
      <c r="AQ15" s="4">
        <v>35.700000000000003</v>
      </c>
      <c r="AR15" s="4">
        <v>30.5</v>
      </c>
      <c r="AS15" s="4">
        <v>30.5</v>
      </c>
      <c r="AT15" s="4">
        <v>31.9</v>
      </c>
      <c r="AU15" s="4">
        <v>31.9</v>
      </c>
      <c r="AV15" s="4">
        <v>26.7</v>
      </c>
      <c r="AW15" s="4">
        <v>26.7</v>
      </c>
      <c r="AX15" s="4">
        <v>31.8</v>
      </c>
      <c r="AY15" s="4">
        <v>31.8</v>
      </c>
      <c r="AZ15" s="4">
        <v>34.700000000000003</v>
      </c>
      <c r="BA15" s="4">
        <v>34.700000000000003</v>
      </c>
      <c r="BB15" s="4">
        <v>22.1</v>
      </c>
      <c r="BC15" s="4">
        <v>22.1</v>
      </c>
      <c r="BD15" s="4">
        <v>16.600000000000001</v>
      </c>
      <c r="BE15" s="4">
        <v>16.600000000000001</v>
      </c>
      <c r="BF15" s="4">
        <v>18.600000000000001</v>
      </c>
      <c r="BG15" s="4">
        <v>18.600000000000001</v>
      </c>
      <c r="BH15" s="4">
        <v>31.8</v>
      </c>
      <c r="BI15" s="4">
        <v>31.8</v>
      </c>
      <c r="BJ15" s="4">
        <v>21.8</v>
      </c>
      <c r="BK15" s="4">
        <v>21.8</v>
      </c>
      <c r="BL15" s="4">
        <v>35.299999999999997</v>
      </c>
      <c r="BM15" s="4">
        <v>35.299999999999997</v>
      </c>
      <c r="BN15" s="4">
        <v>37.6</v>
      </c>
      <c r="BO15" s="4">
        <v>37.6</v>
      </c>
      <c r="BP15" s="4">
        <v>33.799999999999997</v>
      </c>
      <c r="BQ15" s="4">
        <v>33.799999999999997</v>
      </c>
      <c r="BR15" s="4">
        <v>28.3</v>
      </c>
      <c r="BS15" s="4">
        <v>28.3</v>
      </c>
      <c r="BT15" s="4">
        <v>25.3</v>
      </c>
      <c r="BU15" s="4">
        <v>25.3</v>
      </c>
      <c r="BV15" s="4">
        <v>22.5</v>
      </c>
      <c r="BW15" s="4">
        <v>22.5</v>
      </c>
      <c r="BX15" s="4">
        <v>17.100000000000001</v>
      </c>
      <c r="BY15" s="4">
        <v>17.100000000000001</v>
      </c>
      <c r="BZ15" s="4">
        <v>18</v>
      </c>
      <c r="CA15" s="4">
        <v>18</v>
      </c>
      <c r="CB15" s="4">
        <v>19.2</v>
      </c>
      <c r="CC15" s="4">
        <v>19.2</v>
      </c>
      <c r="CD15" s="4">
        <v>28.2</v>
      </c>
      <c r="CE15" s="4">
        <v>28.2</v>
      </c>
      <c r="CF15" s="4">
        <v>29.9</v>
      </c>
      <c r="CG15" s="4">
        <v>29.9</v>
      </c>
      <c r="CH15" s="4">
        <v>13.7</v>
      </c>
      <c r="CI15" s="4">
        <v>13.7</v>
      </c>
      <c r="CJ15" s="4">
        <v>15.600000000000001</v>
      </c>
      <c r="CK15" s="4">
        <v>15.600000000000001</v>
      </c>
      <c r="CL15" s="4">
        <v>18</v>
      </c>
      <c r="CM15" s="4">
        <v>18</v>
      </c>
      <c r="CN15" s="4">
        <v>36.299999999999997</v>
      </c>
      <c r="CO15" s="4">
        <v>36.299999999999997</v>
      </c>
      <c r="CP15" s="4">
        <v>15.2</v>
      </c>
      <c r="CQ15" s="4">
        <v>15.2</v>
      </c>
      <c r="CR15" s="4">
        <v>24.2</v>
      </c>
      <c r="CS15" s="4">
        <v>24.2</v>
      </c>
      <c r="CT15" s="4">
        <v>22.7</v>
      </c>
      <c r="CU15" s="4">
        <v>22.7</v>
      </c>
      <c r="CV15" s="4">
        <v>34.799999999999997</v>
      </c>
      <c r="CW15" s="4">
        <v>34.799999999999997</v>
      </c>
      <c r="CX15" s="4">
        <v>31</v>
      </c>
      <c r="CY15" s="4">
        <v>31</v>
      </c>
      <c r="CZ15" s="4">
        <v>18.899999999999999</v>
      </c>
      <c r="DA15" s="4">
        <v>18.899999999999999</v>
      </c>
      <c r="DB15" s="4">
        <v>19.7</v>
      </c>
      <c r="DC15" s="4">
        <v>19.7</v>
      </c>
      <c r="DD15" s="4">
        <v>19</v>
      </c>
      <c r="DE15" s="4">
        <v>19</v>
      </c>
      <c r="DF15" s="4">
        <v>13.2</v>
      </c>
      <c r="DG15" s="4">
        <v>13.2</v>
      </c>
      <c r="DH15" s="4">
        <v>22.3</v>
      </c>
      <c r="DI15" s="4">
        <v>22.3</v>
      </c>
      <c r="DJ15" s="4">
        <v>20.2</v>
      </c>
      <c r="DK15" s="4">
        <v>20.2</v>
      </c>
      <c r="DL15" s="4">
        <v>22.7</v>
      </c>
      <c r="DM15" s="4">
        <v>22.7</v>
      </c>
      <c r="DN15" s="4">
        <v>17.2</v>
      </c>
      <c r="DO15" s="4">
        <v>17.2</v>
      </c>
      <c r="DP15" s="4">
        <v>15.7</v>
      </c>
      <c r="DQ15" s="4">
        <v>15.7</v>
      </c>
      <c r="DR15" s="4">
        <v>34.200000000000003</v>
      </c>
      <c r="DS15" s="4">
        <v>34.200000000000003</v>
      </c>
      <c r="DT15" s="4">
        <v>12.9</v>
      </c>
      <c r="DU15" s="4">
        <v>12.9</v>
      </c>
      <c r="DV15" s="4">
        <v>29.7</v>
      </c>
      <c r="DW15" s="4">
        <v>29.7</v>
      </c>
      <c r="DX15" s="4">
        <v>22.2</v>
      </c>
      <c r="DY15" s="4">
        <v>22.2</v>
      </c>
      <c r="DZ15" s="4">
        <v>24.250000000000011</v>
      </c>
    </row>
    <row r="16" spans="1:130">
      <c r="A16" s="6">
        <v>40159</v>
      </c>
      <c r="B16" s="4">
        <v>24.5</v>
      </c>
      <c r="C16" s="4">
        <v>24.5</v>
      </c>
      <c r="D16" s="4">
        <v>32.799999999999997</v>
      </c>
      <c r="E16" s="4">
        <v>32.799999999999997</v>
      </c>
      <c r="F16" s="4">
        <v>19.3</v>
      </c>
      <c r="G16" s="4">
        <v>19.3</v>
      </c>
      <c r="H16" s="4">
        <v>14</v>
      </c>
      <c r="I16" s="4">
        <v>14</v>
      </c>
      <c r="J16" s="4">
        <v>17</v>
      </c>
      <c r="K16" s="4">
        <v>17</v>
      </c>
      <c r="L16" s="4">
        <v>15.5</v>
      </c>
      <c r="M16" s="4">
        <v>15.5</v>
      </c>
      <c r="N16" s="4">
        <v>25.2</v>
      </c>
      <c r="O16" s="4">
        <v>25.2</v>
      </c>
      <c r="P16" s="4">
        <v>21.7</v>
      </c>
      <c r="Q16" s="4">
        <v>21.7</v>
      </c>
      <c r="R16" s="4">
        <v>24.7</v>
      </c>
      <c r="S16" s="4">
        <v>24.7</v>
      </c>
      <c r="T16" s="4">
        <v>27.6</v>
      </c>
      <c r="U16" s="4">
        <v>27.6</v>
      </c>
      <c r="V16" s="4">
        <v>32.9</v>
      </c>
      <c r="W16" s="4">
        <v>32.9</v>
      </c>
      <c r="X16" s="4">
        <v>28.7</v>
      </c>
      <c r="Y16" s="4">
        <v>28.7</v>
      </c>
      <c r="Z16" s="4">
        <v>6.6</v>
      </c>
      <c r="AA16" s="4">
        <v>6.6</v>
      </c>
      <c r="AB16" s="4">
        <v>23.9</v>
      </c>
      <c r="AC16" s="4">
        <v>23.9</v>
      </c>
      <c r="AD16" s="4">
        <v>33.4</v>
      </c>
      <c r="AE16" s="4">
        <v>33.4</v>
      </c>
      <c r="AF16" s="4">
        <v>28.1</v>
      </c>
      <c r="AG16" s="4">
        <v>28.1</v>
      </c>
      <c r="AH16" s="4">
        <v>21.5</v>
      </c>
      <c r="AI16" s="4">
        <v>21.5</v>
      </c>
      <c r="AJ16" s="4">
        <v>29.1</v>
      </c>
      <c r="AK16" s="4">
        <v>29.1</v>
      </c>
      <c r="AL16" s="4">
        <v>24.8</v>
      </c>
      <c r="AM16" s="4">
        <v>24.8</v>
      </c>
      <c r="AN16" s="4">
        <v>19.5</v>
      </c>
      <c r="AO16" s="4">
        <v>19.5</v>
      </c>
      <c r="AP16" s="4">
        <v>35.299999999999997</v>
      </c>
      <c r="AQ16" s="4">
        <v>35.299999999999997</v>
      </c>
      <c r="AR16" s="4">
        <v>29.4</v>
      </c>
      <c r="AS16" s="4">
        <v>29.4</v>
      </c>
      <c r="AT16" s="4">
        <v>31.7</v>
      </c>
      <c r="AU16" s="4">
        <v>31.7</v>
      </c>
      <c r="AV16" s="4">
        <v>25.8</v>
      </c>
      <c r="AW16" s="4">
        <v>25.8</v>
      </c>
      <c r="AX16" s="4">
        <v>31.5</v>
      </c>
      <c r="AY16" s="4">
        <v>31.5</v>
      </c>
      <c r="AZ16" s="4">
        <v>34.200000000000003</v>
      </c>
      <c r="BA16" s="4">
        <v>34.200000000000003</v>
      </c>
      <c r="BB16" s="4">
        <v>21.7</v>
      </c>
      <c r="BC16" s="4">
        <v>21.7</v>
      </c>
      <c r="BD16" s="4">
        <v>16.600000000000001</v>
      </c>
      <c r="BE16" s="4">
        <v>16.600000000000001</v>
      </c>
      <c r="BF16" s="4">
        <v>18.3</v>
      </c>
      <c r="BG16" s="4">
        <v>18.3</v>
      </c>
      <c r="BH16" s="4">
        <v>31.5</v>
      </c>
      <c r="BI16" s="4">
        <v>31.5</v>
      </c>
      <c r="BJ16" s="4">
        <v>20.9</v>
      </c>
      <c r="BK16" s="4">
        <v>20.9</v>
      </c>
      <c r="BL16" s="4">
        <v>34.700000000000003</v>
      </c>
      <c r="BM16" s="4">
        <v>34.700000000000003</v>
      </c>
      <c r="BN16" s="4">
        <v>37.1</v>
      </c>
      <c r="BO16" s="4">
        <v>37.1</v>
      </c>
      <c r="BP16" s="4">
        <v>33.4</v>
      </c>
      <c r="BQ16" s="4">
        <v>33.4</v>
      </c>
      <c r="BR16" s="4">
        <v>28.1</v>
      </c>
      <c r="BS16" s="4">
        <v>28.1</v>
      </c>
      <c r="BT16" s="4">
        <v>24.9</v>
      </c>
      <c r="BU16" s="4">
        <v>24.9</v>
      </c>
      <c r="BV16" s="4">
        <v>21.8</v>
      </c>
      <c r="BW16" s="4">
        <v>21.8</v>
      </c>
      <c r="BX16" s="4">
        <v>16.7</v>
      </c>
      <c r="BY16" s="4">
        <v>16.7</v>
      </c>
      <c r="BZ16" s="4">
        <v>17.7</v>
      </c>
      <c r="CA16" s="4">
        <v>17.7</v>
      </c>
      <c r="CB16" s="4">
        <v>18.7</v>
      </c>
      <c r="CC16" s="4">
        <v>18.7</v>
      </c>
      <c r="CD16" s="4">
        <v>28</v>
      </c>
      <c r="CE16" s="4">
        <v>28</v>
      </c>
      <c r="CF16" s="4">
        <v>30</v>
      </c>
      <c r="CG16" s="4">
        <v>30</v>
      </c>
      <c r="CH16" s="4">
        <v>13.7</v>
      </c>
      <c r="CI16" s="4">
        <v>13.7</v>
      </c>
      <c r="CJ16" s="4">
        <v>15.600000000000001</v>
      </c>
      <c r="CK16" s="4">
        <v>15.600000000000001</v>
      </c>
      <c r="CL16" s="4">
        <v>17.5</v>
      </c>
      <c r="CM16" s="4">
        <v>17.5</v>
      </c>
      <c r="CN16" s="4">
        <v>36</v>
      </c>
      <c r="CO16" s="4">
        <v>36</v>
      </c>
      <c r="CP16" s="4">
        <v>14.7</v>
      </c>
      <c r="CQ16" s="4">
        <v>14.7</v>
      </c>
      <c r="CR16" s="4">
        <v>23.9</v>
      </c>
      <c r="CS16" s="4">
        <v>23.9</v>
      </c>
      <c r="CT16" s="4">
        <v>22.5</v>
      </c>
      <c r="CU16" s="4">
        <v>22.5</v>
      </c>
      <c r="CV16" s="4">
        <v>34.700000000000003</v>
      </c>
      <c r="CW16" s="4">
        <v>34.700000000000003</v>
      </c>
      <c r="CX16" s="4">
        <v>30.5</v>
      </c>
      <c r="CY16" s="4">
        <v>30.5</v>
      </c>
      <c r="CZ16" s="4">
        <v>18.8</v>
      </c>
      <c r="DA16" s="4">
        <v>18.8</v>
      </c>
      <c r="DB16" s="4">
        <v>19.7</v>
      </c>
      <c r="DC16" s="4">
        <v>19.7</v>
      </c>
      <c r="DD16" s="4">
        <v>18.7</v>
      </c>
      <c r="DE16" s="4">
        <v>18.7</v>
      </c>
      <c r="DF16" s="4">
        <v>13.2</v>
      </c>
      <c r="DG16" s="4">
        <v>13.2</v>
      </c>
      <c r="DH16" s="4">
        <v>21.2</v>
      </c>
      <c r="DI16" s="4">
        <v>21.2</v>
      </c>
      <c r="DJ16" s="4">
        <v>20.2</v>
      </c>
      <c r="DK16" s="4">
        <v>20.2</v>
      </c>
      <c r="DL16" s="4">
        <v>21.9</v>
      </c>
      <c r="DM16" s="4">
        <v>21.9</v>
      </c>
      <c r="DN16" s="4">
        <v>17.100000000000001</v>
      </c>
      <c r="DO16" s="4">
        <v>17.100000000000001</v>
      </c>
      <c r="DP16" s="4">
        <v>15.3</v>
      </c>
      <c r="DQ16" s="4">
        <v>15.3</v>
      </c>
      <c r="DR16" s="4">
        <v>34.799999999999997</v>
      </c>
      <c r="DS16" s="4">
        <v>34.799999999999997</v>
      </c>
      <c r="DT16" s="4">
        <v>12.3</v>
      </c>
      <c r="DU16" s="4">
        <v>12.3</v>
      </c>
      <c r="DV16" s="4">
        <v>29</v>
      </c>
      <c r="DW16" s="4">
        <v>29</v>
      </c>
      <c r="DX16" s="4">
        <v>21.7</v>
      </c>
      <c r="DY16" s="4">
        <v>21.7</v>
      </c>
      <c r="DZ16" s="4">
        <v>23.934375000000006</v>
      </c>
    </row>
    <row r="17" spans="1:130">
      <c r="A17" s="6">
        <v>40165</v>
      </c>
      <c r="B17" s="4">
        <v>24.5</v>
      </c>
      <c r="C17" s="4">
        <v>24.5</v>
      </c>
      <c r="D17" s="4">
        <v>32.5</v>
      </c>
      <c r="E17" s="4">
        <v>32.5</v>
      </c>
      <c r="F17" s="4">
        <v>17.8</v>
      </c>
      <c r="G17" s="4">
        <v>17.8</v>
      </c>
      <c r="H17" s="4">
        <v>13</v>
      </c>
      <c r="I17" s="4">
        <v>13</v>
      </c>
      <c r="J17" s="4">
        <v>16.7</v>
      </c>
      <c r="K17" s="4">
        <v>16.7</v>
      </c>
      <c r="L17" s="4">
        <v>15.3</v>
      </c>
      <c r="M17" s="4">
        <v>15.3</v>
      </c>
      <c r="N17" s="4">
        <v>24.9</v>
      </c>
      <c r="O17" s="4">
        <v>24.9</v>
      </c>
      <c r="P17" s="4">
        <v>21.6</v>
      </c>
      <c r="Q17" s="4">
        <v>21.6</v>
      </c>
      <c r="R17" s="4">
        <v>23.7</v>
      </c>
      <c r="S17" s="4">
        <v>23.7</v>
      </c>
      <c r="T17" s="4">
        <v>26.8</v>
      </c>
      <c r="U17" s="4">
        <v>26.8</v>
      </c>
      <c r="V17" s="4">
        <v>32.799999999999997</v>
      </c>
      <c r="W17" s="4">
        <v>32.799999999999997</v>
      </c>
      <c r="X17" s="4">
        <v>28.3</v>
      </c>
      <c r="Y17" s="4">
        <v>28.3</v>
      </c>
      <c r="Z17" s="4">
        <v>6.3</v>
      </c>
      <c r="AA17" s="4">
        <v>6.3</v>
      </c>
      <c r="AB17" s="4">
        <v>23.8</v>
      </c>
      <c r="AC17" s="4">
        <v>23.8</v>
      </c>
      <c r="AD17" s="4">
        <v>33</v>
      </c>
      <c r="AE17" s="4">
        <v>33</v>
      </c>
      <c r="AF17" s="4">
        <v>28.2</v>
      </c>
      <c r="AG17" s="4">
        <v>28.2</v>
      </c>
      <c r="AH17" s="4">
        <v>21.4</v>
      </c>
      <c r="AI17" s="4">
        <v>21.4</v>
      </c>
      <c r="AJ17" s="4">
        <v>28.7</v>
      </c>
      <c r="AK17" s="4">
        <v>28.7</v>
      </c>
      <c r="AL17" s="4">
        <v>24.7</v>
      </c>
      <c r="AM17" s="4">
        <v>24.7</v>
      </c>
      <c r="AN17" s="4">
        <v>19.5</v>
      </c>
      <c r="AO17" s="4">
        <v>19.5</v>
      </c>
      <c r="AP17" s="4">
        <v>35</v>
      </c>
      <c r="AQ17" s="4">
        <v>35</v>
      </c>
      <c r="AR17" s="4">
        <v>27.9</v>
      </c>
      <c r="AS17" s="4">
        <v>27.9</v>
      </c>
      <c r="AT17" s="4">
        <v>31.1</v>
      </c>
      <c r="AU17" s="4">
        <v>31.1</v>
      </c>
      <c r="AV17" s="4">
        <v>24.4</v>
      </c>
      <c r="AW17" s="4">
        <v>24.4</v>
      </c>
      <c r="AX17" s="4">
        <v>30.8</v>
      </c>
      <c r="AY17" s="4">
        <v>30.8</v>
      </c>
      <c r="AZ17" s="4">
        <v>33.799999999999997</v>
      </c>
      <c r="BA17" s="4">
        <v>33.799999999999997</v>
      </c>
      <c r="BB17" s="4">
        <v>21.4</v>
      </c>
      <c r="BC17" s="4">
        <v>21.4</v>
      </c>
      <c r="BD17" s="4">
        <v>16.600000000000001</v>
      </c>
      <c r="BE17" s="4">
        <v>16.600000000000001</v>
      </c>
      <c r="BF17" s="4">
        <v>18</v>
      </c>
      <c r="BG17" s="4">
        <v>18</v>
      </c>
      <c r="BH17" s="4">
        <v>31.6</v>
      </c>
      <c r="BI17" s="4">
        <v>31.6</v>
      </c>
      <c r="BJ17" s="4">
        <v>19.8</v>
      </c>
      <c r="BK17" s="4">
        <v>19.8</v>
      </c>
      <c r="BL17" s="4">
        <v>34.700000000000003</v>
      </c>
      <c r="BM17" s="4">
        <v>34.700000000000003</v>
      </c>
      <c r="BN17" s="4">
        <v>36.1</v>
      </c>
      <c r="BO17" s="4">
        <v>36.1</v>
      </c>
      <c r="BP17" s="4">
        <v>32.299999999999997</v>
      </c>
      <c r="BQ17" s="4">
        <v>32.299999999999997</v>
      </c>
      <c r="BR17" s="4">
        <v>27.6</v>
      </c>
      <c r="BS17" s="4">
        <v>27.6</v>
      </c>
      <c r="BT17" s="4">
        <v>24.6</v>
      </c>
      <c r="BU17" s="4">
        <v>24.6</v>
      </c>
      <c r="BV17" s="4">
        <v>21.2</v>
      </c>
      <c r="BW17" s="4">
        <v>21.2</v>
      </c>
      <c r="BX17" s="4">
        <v>16.600000000000001</v>
      </c>
      <c r="BY17" s="4">
        <v>16.600000000000001</v>
      </c>
      <c r="BZ17" s="4">
        <v>17.600000000000001</v>
      </c>
      <c r="CA17" s="4">
        <v>17.600000000000001</v>
      </c>
      <c r="CB17" s="4">
        <v>18.3</v>
      </c>
      <c r="CC17" s="4">
        <v>18.3</v>
      </c>
      <c r="CD17" s="4">
        <v>27.5</v>
      </c>
      <c r="CE17" s="4">
        <v>27.5</v>
      </c>
      <c r="CF17" s="4">
        <v>29.9</v>
      </c>
      <c r="CG17" s="4">
        <v>29.9</v>
      </c>
      <c r="CH17" s="4">
        <v>13.5</v>
      </c>
      <c r="CI17" s="4">
        <v>13.5</v>
      </c>
      <c r="CJ17" s="4">
        <v>15.3</v>
      </c>
      <c r="CK17" s="4">
        <v>15.3</v>
      </c>
      <c r="CL17" s="4">
        <v>17.7</v>
      </c>
      <c r="CM17" s="4">
        <v>17.7</v>
      </c>
      <c r="CN17" s="4">
        <v>36</v>
      </c>
      <c r="CO17" s="4">
        <v>36</v>
      </c>
      <c r="CP17" s="4">
        <v>13.6</v>
      </c>
      <c r="CQ17" s="4">
        <v>13.6</v>
      </c>
      <c r="CR17" s="4">
        <v>23.4</v>
      </c>
      <c r="CS17" s="4">
        <v>23.4</v>
      </c>
      <c r="CT17" s="4">
        <v>22.5</v>
      </c>
      <c r="CU17" s="4">
        <v>22.5</v>
      </c>
      <c r="CV17" s="4">
        <v>34.299999999999997</v>
      </c>
      <c r="CW17" s="4">
        <v>34.299999999999997</v>
      </c>
      <c r="CX17" s="4">
        <v>30</v>
      </c>
      <c r="CY17" s="4">
        <v>30</v>
      </c>
      <c r="CZ17" s="4">
        <v>18.2</v>
      </c>
      <c r="DA17" s="4">
        <v>18.2</v>
      </c>
      <c r="DB17" s="4">
        <v>19.600000000000001</v>
      </c>
      <c r="DC17" s="4">
        <v>19.600000000000001</v>
      </c>
      <c r="DD17" s="4">
        <v>18.399999999999999</v>
      </c>
      <c r="DE17" s="4">
        <v>18.399999999999999</v>
      </c>
      <c r="DF17" s="4">
        <v>13</v>
      </c>
      <c r="DG17" s="4">
        <v>13</v>
      </c>
      <c r="DH17" s="4">
        <v>21.1</v>
      </c>
      <c r="DI17" s="4">
        <v>21.1</v>
      </c>
      <c r="DJ17" s="4">
        <v>20.2</v>
      </c>
      <c r="DK17" s="4">
        <v>20.2</v>
      </c>
      <c r="DL17" s="4">
        <v>21.7</v>
      </c>
      <c r="DM17" s="4">
        <v>21.7</v>
      </c>
      <c r="DN17" s="4">
        <v>16.600000000000001</v>
      </c>
      <c r="DO17" s="4">
        <v>16.600000000000001</v>
      </c>
      <c r="DP17" s="4">
        <v>15.400000000000002</v>
      </c>
      <c r="DQ17" s="4">
        <v>15.400000000000002</v>
      </c>
      <c r="DR17" s="4">
        <v>34</v>
      </c>
      <c r="DS17" s="4">
        <v>34</v>
      </c>
      <c r="DT17" s="4">
        <v>12.5</v>
      </c>
      <c r="DU17" s="4">
        <v>12.5</v>
      </c>
      <c r="DV17" s="4">
        <v>28.3</v>
      </c>
      <c r="DW17" s="4">
        <v>28.3</v>
      </c>
      <c r="DX17" s="4">
        <v>22.2</v>
      </c>
      <c r="DY17" s="4">
        <v>22.2</v>
      </c>
      <c r="DZ17" s="4">
        <v>23.559374999999999</v>
      </c>
    </row>
    <row r="18" spans="1:130">
      <c r="A18" s="6">
        <v>40175</v>
      </c>
      <c r="B18" s="4">
        <v>24.1</v>
      </c>
      <c r="C18" s="4">
        <v>24.1</v>
      </c>
      <c r="D18" s="4">
        <v>32.299999999999997</v>
      </c>
      <c r="E18" s="4">
        <v>32.299999999999997</v>
      </c>
      <c r="F18" s="4">
        <v>17.899999999999999</v>
      </c>
      <c r="G18" s="4">
        <v>17.899999999999999</v>
      </c>
      <c r="H18" s="4">
        <v>12.1</v>
      </c>
      <c r="I18" s="4">
        <v>12.1</v>
      </c>
      <c r="J18" s="4">
        <v>16.5</v>
      </c>
      <c r="K18" s="4">
        <v>16.5</v>
      </c>
      <c r="L18" s="4">
        <v>14.900000000000002</v>
      </c>
      <c r="M18" s="4">
        <v>14.900000000000002</v>
      </c>
      <c r="N18" s="4">
        <v>24.9</v>
      </c>
      <c r="O18" s="4">
        <v>24.9</v>
      </c>
      <c r="P18" s="4">
        <v>21.3</v>
      </c>
      <c r="Q18" s="4">
        <v>21.3</v>
      </c>
      <c r="R18" s="4">
        <v>21.5</v>
      </c>
      <c r="S18" s="4">
        <v>21.5</v>
      </c>
      <c r="T18" s="4">
        <v>24.4</v>
      </c>
      <c r="U18" s="4">
        <v>24.4</v>
      </c>
      <c r="V18" s="4">
        <v>32.5</v>
      </c>
      <c r="W18" s="4">
        <v>32.5</v>
      </c>
      <c r="X18" s="4">
        <v>27.3</v>
      </c>
      <c r="Y18" s="4">
        <v>27.3</v>
      </c>
      <c r="Z18" s="4">
        <v>6</v>
      </c>
      <c r="AA18" s="4">
        <v>6</v>
      </c>
      <c r="AB18" s="4">
        <v>23.1</v>
      </c>
      <c r="AC18" s="4">
        <v>23.1</v>
      </c>
      <c r="AD18" s="4">
        <v>32.4</v>
      </c>
      <c r="AE18" s="4">
        <v>32.4</v>
      </c>
      <c r="AF18" s="4">
        <v>27.5</v>
      </c>
      <c r="AG18" s="4">
        <v>27.5</v>
      </c>
      <c r="AH18" s="4">
        <v>21.1</v>
      </c>
      <c r="AI18" s="4">
        <v>21.1</v>
      </c>
      <c r="AJ18" s="4">
        <v>28.2</v>
      </c>
      <c r="AK18" s="4">
        <v>28.2</v>
      </c>
      <c r="AL18" s="4">
        <v>24.6</v>
      </c>
      <c r="AM18" s="4">
        <v>24.6</v>
      </c>
      <c r="AN18" s="4">
        <v>19.3</v>
      </c>
      <c r="AO18" s="4">
        <v>19.3</v>
      </c>
      <c r="AP18" s="4">
        <v>35</v>
      </c>
      <c r="AQ18" s="4">
        <v>35</v>
      </c>
      <c r="AR18" s="4">
        <v>24.9</v>
      </c>
      <c r="AS18" s="4">
        <v>24.9</v>
      </c>
      <c r="AT18" s="4">
        <v>31.2</v>
      </c>
      <c r="AU18" s="4">
        <v>31.2</v>
      </c>
      <c r="AV18" s="4">
        <v>22.2</v>
      </c>
      <c r="AW18" s="4">
        <v>22.2</v>
      </c>
      <c r="AX18" s="4">
        <v>30</v>
      </c>
      <c r="AY18" s="4">
        <v>30</v>
      </c>
      <c r="AZ18" s="4">
        <v>32.799999999999997</v>
      </c>
      <c r="BA18" s="4">
        <v>32.799999999999997</v>
      </c>
      <c r="BB18" s="4">
        <v>20.2</v>
      </c>
      <c r="BC18" s="4">
        <v>20.2</v>
      </c>
      <c r="BD18" s="4">
        <v>16.3</v>
      </c>
      <c r="BE18" s="4">
        <v>16.3</v>
      </c>
      <c r="BF18" s="4">
        <v>17.7</v>
      </c>
      <c r="BG18" s="4">
        <v>17.7</v>
      </c>
      <c r="BH18" s="4">
        <v>30.6</v>
      </c>
      <c r="BI18" s="4">
        <v>30.6</v>
      </c>
      <c r="BJ18" s="4">
        <v>17.899999999999999</v>
      </c>
      <c r="BK18" s="4">
        <v>17.899999999999999</v>
      </c>
      <c r="BL18" s="4">
        <v>34.200000000000003</v>
      </c>
      <c r="BM18" s="4">
        <v>34.200000000000003</v>
      </c>
      <c r="BN18" s="4">
        <v>35</v>
      </c>
      <c r="BO18" s="4">
        <v>35</v>
      </c>
      <c r="BP18" s="4">
        <v>30.9</v>
      </c>
      <c r="BQ18" s="4">
        <v>30.9</v>
      </c>
      <c r="BR18" s="4">
        <v>26.8</v>
      </c>
      <c r="BS18" s="4">
        <v>26.8</v>
      </c>
      <c r="BT18" s="4">
        <v>23.8</v>
      </c>
      <c r="BU18" s="4">
        <v>23.8</v>
      </c>
      <c r="BV18" s="4">
        <v>20.3</v>
      </c>
      <c r="BW18" s="4">
        <v>20.3</v>
      </c>
      <c r="BX18" s="4">
        <v>16.5</v>
      </c>
      <c r="BY18" s="4">
        <v>16.5</v>
      </c>
      <c r="BZ18" s="4">
        <v>17</v>
      </c>
      <c r="CA18" s="4">
        <v>17</v>
      </c>
      <c r="CB18" s="4">
        <v>17.5</v>
      </c>
      <c r="CC18" s="4">
        <v>17.5</v>
      </c>
      <c r="CD18" s="4">
        <v>26.5</v>
      </c>
      <c r="CE18" s="4">
        <v>26.5</v>
      </c>
      <c r="CF18" s="4">
        <v>29</v>
      </c>
      <c r="CG18" s="4">
        <v>29</v>
      </c>
      <c r="CH18" s="4">
        <v>13.1</v>
      </c>
      <c r="CI18" s="4">
        <v>13.1</v>
      </c>
      <c r="CJ18" s="4">
        <v>15.100000000000001</v>
      </c>
      <c r="CK18" s="4">
        <v>15.100000000000001</v>
      </c>
      <c r="CL18" s="4">
        <v>17.2</v>
      </c>
      <c r="CM18" s="4">
        <v>17.2</v>
      </c>
      <c r="CN18" s="4">
        <v>36.200000000000003</v>
      </c>
      <c r="CO18" s="4">
        <v>36.200000000000003</v>
      </c>
      <c r="CP18" s="4">
        <v>12.9</v>
      </c>
      <c r="CQ18" s="4">
        <v>12.9</v>
      </c>
      <c r="CR18" s="4">
        <v>22.9</v>
      </c>
      <c r="CS18" s="4">
        <v>22.9</v>
      </c>
      <c r="CT18" s="4">
        <v>21.8</v>
      </c>
      <c r="CU18" s="4">
        <v>21.8</v>
      </c>
      <c r="CV18" s="4">
        <v>33</v>
      </c>
      <c r="CW18" s="4">
        <v>33</v>
      </c>
      <c r="CX18" s="4">
        <v>28.9</v>
      </c>
      <c r="CY18" s="4">
        <v>28.9</v>
      </c>
      <c r="CZ18" s="4">
        <v>17.899999999999999</v>
      </c>
      <c r="DA18" s="4">
        <v>17.899999999999999</v>
      </c>
      <c r="DB18" s="4">
        <v>19.3</v>
      </c>
      <c r="DC18" s="4">
        <v>19.3</v>
      </c>
      <c r="DD18" s="4">
        <v>18.399999999999999</v>
      </c>
      <c r="DE18" s="4">
        <v>18.399999999999999</v>
      </c>
      <c r="DF18" s="4">
        <v>12.9</v>
      </c>
      <c r="DG18" s="4">
        <v>12.9</v>
      </c>
      <c r="DH18" s="4">
        <v>19.7</v>
      </c>
      <c r="DI18" s="4">
        <v>19.7</v>
      </c>
      <c r="DJ18" s="4">
        <v>20</v>
      </c>
      <c r="DK18" s="4">
        <v>20</v>
      </c>
      <c r="DL18" s="4">
        <v>21.4</v>
      </c>
      <c r="DM18" s="4">
        <v>21.4</v>
      </c>
      <c r="DN18" s="4">
        <v>16.3</v>
      </c>
      <c r="DO18" s="4">
        <v>16.3</v>
      </c>
      <c r="DP18" s="4">
        <v>15.100000000000001</v>
      </c>
      <c r="DQ18" s="4">
        <v>15.100000000000001</v>
      </c>
      <c r="DR18" s="4">
        <v>34.299999999999997</v>
      </c>
      <c r="DS18" s="4">
        <v>34.299999999999997</v>
      </c>
      <c r="DT18" s="4">
        <v>11.9</v>
      </c>
      <c r="DU18" s="4">
        <v>11.9</v>
      </c>
      <c r="DV18" s="4">
        <v>27.1</v>
      </c>
      <c r="DW18" s="4">
        <v>27.1</v>
      </c>
      <c r="DX18" s="4">
        <v>21.5</v>
      </c>
      <c r="DY18" s="4">
        <v>21.5</v>
      </c>
      <c r="DZ18" s="4">
        <v>22.892187500000006</v>
      </c>
    </row>
    <row r="19" spans="1:130">
      <c r="A19" s="6">
        <v>40518</v>
      </c>
      <c r="B19" s="4">
        <v>22.8</v>
      </c>
      <c r="C19" s="4">
        <v>22.8</v>
      </c>
      <c r="D19" s="4">
        <v>31.4</v>
      </c>
      <c r="E19" s="4">
        <v>31.4</v>
      </c>
      <c r="F19" s="4">
        <v>17.399999999999999</v>
      </c>
      <c r="G19" s="4">
        <v>17.399999999999999</v>
      </c>
      <c r="H19" s="4">
        <v>11.1</v>
      </c>
      <c r="I19" s="4">
        <v>11.1</v>
      </c>
      <c r="J19" s="4">
        <v>15.600000000000001</v>
      </c>
      <c r="K19" s="4">
        <v>15.600000000000001</v>
      </c>
      <c r="L19" s="4">
        <v>14.4</v>
      </c>
      <c r="M19" s="4">
        <v>14.4</v>
      </c>
      <c r="N19" s="4">
        <v>24.1</v>
      </c>
      <c r="O19" s="4">
        <v>24.1</v>
      </c>
      <c r="P19" s="4">
        <v>20.8</v>
      </c>
      <c r="Q19" s="4">
        <v>20.8</v>
      </c>
      <c r="R19" s="4">
        <v>18.2</v>
      </c>
      <c r="S19" s="4">
        <v>18.2</v>
      </c>
      <c r="T19" s="4">
        <v>22.1</v>
      </c>
      <c r="U19" s="4">
        <v>22.1</v>
      </c>
      <c r="V19" s="4">
        <v>31.7</v>
      </c>
      <c r="W19" s="4">
        <v>31.7</v>
      </c>
      <c r="X19" s="4">
        <v>25.2</v>
      </c>
      <c r="Y19" s="4">
        <v>25.2</v>
      </c>
      <c r="Z19" s="4">
        <v>5.5</v>
      </c>
      <c r="AA19" s="4">
        <v>5.5</v>
      </c>
      <c r="AB19" s="4">
        <v>22.1</v>
      </c>
      <c r="AC19" s="4">
        <v>22.1</v>
      </c>
      <c r="AD19" s="4">
        <v>31.3</v>
      </c>
      <c r="AE19" s="4">
        <v>31.3</v>
      </c>
      <c r="AF19" s="4">
        <v>27.1</v>
      </c>
      <c r="AG19" s="4">
        <v>27.1</v>
      </c>
      <c r="AH19" s="4">
        <v>20.100000000000001</v>
      </c>
      <c r="AI19" s="4">
        <v>20.100000000000001</v>
      </c>
      <c r="AJ19" s="4">
        <v>27.9</v>
      </c>
      <c r="AK19" s="4">
        <v>27.9</v>
      </c>
      <c r="AL19" s="4">
        <v>23.6</v>
      </c>
      <c r="AM19" s="4">
        <v>23.6</v>
      </c>
      <c r="AN19" s="4">
        <v>19</v>
      </c>
      <c r="AO19" s="4">
        <v>19</v>
      </c>
      <c r="AP19" s="4">
        <v>33.6</v>
      </c>
      <c r="AQ19" s="4">
        <v>33.6</v>
      </c>
      <c r="AR19" s="4">
        <v>22.8</v>
      </c>
      <c r="AS19" s="4">
        <v>22.8</v>
      </c>
      <c r="AT19" s="4">
        <v>31.2</v>
      </c>
      <c r="AU19" s="4">
        <v>31.2</v>
      </c>
      <c r="AV19" s="4">
        <v>20</v>
      </c>
      <c r="AW19" s="4">
        <v>20</v>
      </c>
      <c r="AX19" s="4">
        <v>29.2</v>
      </c>
      <c r="AY19" s="4">
        <v>29.2</v>
      </c>
      <c r="AZ19" s="4">
        <v>31.6</v>
      </c>
      <c r="BA19" s="4">
        <v>31.6</v>
      </c>
      <c r="BB19" s="4">
        <v>19.5</v>
      </c>
      <c r="BC19" s="4">
        <v>19.5</v>
      </c>
      <c r="BD19" s="4">
        <v>15.7</v>
      </c>
      <c r="BE19" s="4">
        <v>15.7</v>
      </c>
      <c r="BF19" s="4">
        <v>17</v>
      </c>
      <c r="BG19" s="4">
        <v>17</v>
      </c>
      <c r="BH19" s="4">
        <v>29.8</v>
      </c>
      <c r="BI19" s="4">
        <v>29.8</v>
      </c>
      <c r="BJ19" s="4">
        <v>16.600000000000001</v>
      </c>
      <c r="BK19" s="4">
        <v>16.600000000000001</v>
      </c>
      <c r="BL19" s="4">
        <v>33.700000000000003</v>
      </c>
      <c r="BM19" s="4">
        <v>33.700000000000003</v>
      </c>
      <c r="BN19" s="4">
        <v>33</v>
      </c>
      <c r="BO19" s="4">
        <v>33</v>
      </c>
      <c r="BP19" s="4">
        <v>29.6</v>
      </c>
      <c r="BQ19" s="4">
        <v>29.6</v>
      </c>
      <c r="BR19" s="4">
        <v>26.2</v>
      </c>
      <c r="BS19" s="4">
        <v>26.2</v>
      </c>
      <c r="BT19" s="4">
        <v>22.7</v>
      </c>
      <c r="BU19" s="4">
        <v>22.7</v>
      </c>
      <c r="BV19" s="4">
        <v>19.3</v>
      </c>
      <c r="BW19" s="4">
        <v>19.3</v>
      </c>
      <c r="BX19" s="4">
        <v>15.900000000000002</v>
      </c>
      <c r="BY19" s="4">
        <v>15.900000000000002</v>
      </c>
      <c r="BZ19" s="4">
        <v>16.5</v>
      </c>
      <c r="CA19" s="4">
        <v>16.5</v>
      </c>
      <c r="CB19" s="4">
        <v>16.399999999999999</v>
      </c>
      <c r="CC19" s="4">
        <v>16.399999999999999</v>
      </c>
      <c r="CD19" s="4">
        <v>25.4</v>
      </c>
      <c r="CE19" s="4">
        <v>25.4</v>
      </c>
      <c r="CF19" s="4">
        <v>28.2</v>
      </c>
      <c r="CG19" s="4">
        <v>28.2</v>
      </c>
      <c r="CH19" s="4">
        <v>12.8</v>
      </c>
      <c r="CI19" s="4">
        <v>12.8</v>
      </c>
      <c r="CJ19" s="4">
        <v>14.5</v>
      </c>
      <c r="CK19" s="4">
        <v>14.5</v>
      </c>
      <c r="CL19" s="4">
        <v>16.5</v>
      </c>
      <c r="CM19" s="4">
        <v>16.5</v>
      </c>
      <c r="CN19" s="4">
        <v>34.1</v>
      </c>
      <c r="CO19" s="4">
        <v>34.1</v>
      </c>
      <c r="CP19" s="4">
        <v>11.6</v>
      </c>
      <c r="CQ19" s="4">
        <v>11.6</v>
      </c>
      <c r="CR19" s="4">
        <v>21.9</v>
      </c>
      <c r="CS19" s="4">
        <v>21.9</v>
      </c>
      <c r="CT19" s="4">
        <v>20.9</v>
      </c>
      <c r="CU19" s="4">
        <v>20.9</v>
      </c>
      <c r="CV19" s="4">
        <v>32.299999999999997</v>
      </c>
      <c r="CW19" s="4">
        <v>32.299999999999997</v>
      </c>
      <c r="CX19" s="4">
        <v>28.1</v>
      </c>
      <c r="CY19" s="4">
        <v>28.1</v>
      </c>
      <c r="CZ19" s="4">
        <v>17.3</v>
      </c>
      <c r="DA19" s="4">
        <v>17.3</v>
      </c>
      <c r="DB19" s="4">
        <v>18.100000000000001</v>
      </c>
      <c r="DC19" s="4">
        <v>18.100000000000001</v>
      </c>
      <c r="DD19" s="4">
        <v>17.2</v>
      </c>
      <c r="DE19" s="4">
        <v>17.2</v>
      </c>
      <c r="DF19" s="4">
        <v>12</v>
      </c>
      <c r="DG19" s="4">
        <v>12</v>
      </c>
      <c r="DH19" s="4">
        <v>18.7</v>
      </c>
      <c r="DI19" s="4">
        <v>18.7</v>
      </c>
      <c r="DJ19" s="4">
        <v>19.399999999999999</v>
      </c>
      <c r="DK19" s="4">
        <v>19.399999999999999</v>
      </c>
      <c r="DL19" s="4">
        <v>20</v>
      </c>
      <c r="DM19" s="4">
        <v>20</v>
      </c>
      <c r="DN19" s="4">
        <v>15.100000000000001</v>
      </c>
      <c r="DO19" s="4">
        <v>15.100000000000001</v>
      </c>
      <c r="DP19" s="4">
        <v>14.1</v>
      </c>
      <c r="DQ19" s="4">
        <v>14.1</v>
      </c>
      <c r="DR19" s="4">
        <v>33</v>
      </c>
      <c r="DS19" s="4">
        <v>33</v>
      </c>
      <c r="DT19" s="4">
        <v>11.6</v>
      </c>
      <c r="DU19" s="4">
        <v>11.6</v>
      </c>
      <c r="DV19" s="4">
        <v>25.7</v>
      </c>
      <c r="DW19" s="4">
        <v>25.7</v>
      </c>
      <c r="DX19" s="4">
        <v>20.6</v>
      </c>
      <c r="DY19" s="4">
        <v>20.6</v>
      </c>
      <c r="DZ19" s="4">
        <v>21.887499999999999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13"/>
  <sheetViews>
    <sheetView topLeftCell="Q1" workbookViewId="0">
      <selection activeCell="R4" sqref="R4"/>
    </sheetView>
  </sheetViews>
  <sheetFormatPr defaultRowHeight="15"/>
  <cols>
    <col min="1" max="1" width="20" customWidth="1"/>
    <col min="2" max="2" width="16.28515625" bestFit="1" customWidth="1"/>
    <col min="3" max="3" width="9.7109375" bestFit="1" customWidth="1"/>
    <col min="4" max="4" width="3" customWidth="1"/>
    <col min="5" max="5" width="10.7109375" customWidth="1"/>
    <col min="6" max="6" width="9.7109375" customWidth="1"/>
    <col min="7" max="7" width="10.7109375" customWidth="1"/>
    <col min="8" max="9" width="10.7109375" bestFit="1" customWidth="1"/>
    <col min="10" max="11" width="10.7109375" customWidth="1"/>
    <col min="12" max="12" width="9.7109375" customWidth="1"/>
    <col min="13" max="15" width="10.7109375" customWidth="1"/>
    <col min="16" max="16" width="9.7109375" customWidth="1"/>
    <col min="17" max="17" width="10.7109375" customWidth="1"/>
    <col min="18" max="18" width="21" customWidth="1"/>
    <col min="19" max="28" width="12" customWidth="1"/>
    <col min="29" max="29" width="6" customWidth="1"/>
    <col min="30" max="30" width="15" customWidth="1"/>
    <col min="31" max="31" width="12" customWidth="1"/>
    <col min="32" max="32" width="22.42578125" customWidth="1"/>
    <col min="33" max="37" width="24.85546875" customWidth="1"/>
    <col min="38" max="38" width="23.85546875" customWidth="1"/>
    <col min="39" max="52" width="19" customWidth="1"/>
    <col min="53" max="53" width="21.42578125" customWidth="1"/>
    <col min="54" max="58" width="23.85546875" customWidth="1"/>
    <col min="59" max="59" width="22.85546875" customWidth="1"/>
    <col min="60" max="73" width="19" customWidth="1"/>
    <col min="74" max="74" width="23.28515625" customWidth="1"/>
    <col min="75" max="79" width="25.85546875" customWidth="1"/>
    <col min="80" max="80" width="24.7109375" customWidth="1"/>
    <col min="81" max="94" width="19" customWidth="1"/>
    <col min="95" max="95" width="26.28515625" customWidth="1"/>
    <col min="96" max="100" width="28.7109375" customWidth="1"/>
    <col min="101" max="101" width="27.7109375" customWidth="1"/>
    <col min="102" max="102" width="21.5703125" customWidth="1"/>
    <col min="103" max="107" width="24" customWidth="1"/>
    <col min="108" max="108" width="23" customWidth="1"/>
    <col min="109" max="112" width="10.7109375" customWidth="1"/>
    <col min="113" max="113" width="9.7109375" customWidth="1"/>
    <col min="114" max="114" width="12" customWidth="1"/>
    <col min="115" max="115" width="9.7109375" customWidth="1"/>
    <col min="116" max="119" width="10.7109375" customWidth="1"/>
    <col min="120" max="120" width="9.7109375" customWidth="1"/>
    <col min="121" max="121" width="12" customWidth="1"/>
    <col min="122" max="122" width="9.7109375" customWidth="1"/>
    <col min="123" max="127" width="10.7109375" customWidth="1"/>
    <col min="128" max="128" width="9.7109375" customWidth="1"/>
    <col min="129" max="129" width="12" customWidth="1"/>
    <col min="130" max="130" width="10.7109375" customWidth="1"/>
    <col min="131" max="131" width="9.7109375" customWidth="1"/>
    <col min="132" max="136" width="10.7109375" customWidth="1"/>
    <col min="137" max="137" width="9.7109375" customWidth="1"/>
    <col min="138" max="138" width="7.85546875" customWidth="1"/>
    <col min="139" max="139" width="9.7109375" customWidth="1"/>
    <col min="140" max="144" width="10.7109375" customWidth="1"/>
    <col min="145" max="145" width="9.7109375" customWidth="1"/>
    <col min="146" max="146" width="12" customWidth="1"/>
    <col min="147" max="147" width="10.7109375" customWidth="1"/>
    <col min="148" max="148" width="9.7109375" customWidth="1"/>
    <col min="149" max="153" width="10.7109375" customWidth="1"/>
    <col min="154" max="154" width="9.7109375" customWidth="1"/>
    <col min="155" max="155" width="7.85546875" customWidth="1"/>
    <col min="156" max="156" width="9.7109375" customWidth="1"/>
    <col min="157" max="161" width="10.7109375" customWidth="1"/>
    <col min="162" max="162" width="9.7109375" customWidth="1"/>
    <col min="163" max="163" width="12" customWidth="1"/>
    <col min="164" max="164" width="9.7109375" customWidth="1"/>
    <col min="165" max="169" width="10.7109375" customWidth="1"/>
    <col min="170" max="170" width="9.7109375" customWidth="1"/>
    <col min="171" max="171" width="12" customWidth="1"/>
    <col min="172" max="172" width="9.7109375" customWidth="1"/>
    <col min="173" max="177" width="10.7109375" customWidth="1"/>
    <col min="178" max="178" width="9.7109375" customWidth="1"/>
    <col min="179" max="179" width="12" customWidth="1"/>
    <col min="180" max="180" width="9.7109375" customWidth="1"/>
    <col min="181" max="181" width="10.7109375" customWidth="1"/>
    <col min="182" max="182" width="10.7109375" bestFit="1" customWidth="1"/>
    <col min="183" max="185" width="10.7109375" customWidth="1"/>
    <col min="186" max="186" width="9.7109375" customWidth="1"/>
    <col min="187" max="187" width="12" customWidth="1"/>
    <col min="188" max="188" width="9.7109375" customWidth="1"/>
    <col min="189" max="189" width="10.7109375" customWidth="1"/>
    <col min="190" max="190" width="10.7109375" bestFit="1" customWidth="1"/>
    <col min="191" max="192" width="10.7109375" customWidth="1"/>
    <col min="193" max="193" width="9.7109375" customWidth="1"/>
    <col min="194" max="194" width="12" customWidth="1"/>
    <col min="195" max="195" width="9.7109375" customWidth="1"/>
    <col min="196" max="197" width="10.7109375" customWidth="1"/>
    <col min="198" max="198" width="10.7109375" bestFit="1" customWidth="1"/>
    <col min="199" max="200" width="10.7109375" customWidth="1"/>
    <col min="201" max="201" width="9.7109375" customWidth="1"/>
    <col min="202" max="202" width="12" customWidth="1"/>
    <col min="203" max="203" width="9.7109375" customWidth="1"/>
    <col min="204" max="208" width="10.7109375" customWidth="1"/>
    <col min="209" max="209" width="9.7109375" customWidth="1"/>
    <col min="210" max="210" width="12" bestFit="1" customWidth="1"/>
    <col min="211" max="211" width="10.7109375" customWidth="1"/>
    <col min="212" max="212" width="9.7109375" customWidth="1"/>
    <col min="213" max="217" width="10.7109375" customWidth="1"/>
    <col min="218" max="218" width="9.7109375" customWidth="1"/>
    <col min="219" max="219" width="7.85546875" customWidth="1"/>
    <col min="220" max="220" width="10.7109375" customWidth="1"/>
    <col min="221" max="221" width="9.7109375" customWidth="1"/>
    <col min="222" max="224" width="10.7109375" customWidth="1"/>
    <col min="225" max="226" width="10.7109375" bestFit="1" customWidth="1"/>
    <col min="227" max="227" width="9.7109375" customWidth="1"/>
    <col min="228" max="228" width="12" customWidth="1"/>
    <col min="229" max="229" width="10.7109375" customWidth="1"/>
    <col min="230" max="230" width="9.7109375" customWidth="1"/>
    <col min="231" max="235" width="10.7109375" customWidth="1"/>
    <col min="236" max="236" width="9.7109375" customWidth="1"/>
    <col min="237" max="237" width="7.85546875" customWidth="1"/>
    <col min="238" max="238" width="9.7109375" customWidth="1"/>
    <col min="239" max="243" width="10.7109375" customWidth="1"/>
    <col min="244" max="244" width="9.7109375" customWidth="1"/>
    <col min="245" max="245" width="12" bestFit="1" customWidth="1"/>
    <col min="246" max="246" width="9.7109375" bestFit="1" customWidth="1"/>
    <col min="247" max="251" width="10.7109375" bestFit="1" customWidth="1"/>
    <col min="252" max="252" width="9.7109375" bestFit="1" customWidth="1"/>
    <col min="253" max="253" width="12" bestFit="1" customWidth="1"/>
  </cols>
  <sheetData>
    <row r="1" spans="1:27"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</row>
    <row r="2" spans="1:27">
      <c r="D2" t="s">
        <v>67</v>
      </c>
      <c r="G2">
        <f>SUMIF('Met data'!$A$2:$A$129,G1,'Met data'!$N$2:$N$133)</f>
        <v>17</v>
      </c>
      <c r="H2">
        <f>SUMIF('Met data'!$A$2:$A$129,H1,'Met data'!$N$2:$N$133)</f>
        <v>23.799999999999997</v>
      </c>
      <c r="I2">
        <f>SUMIF('Met data'!$A$2:$A$129,I1,'Met data'!$N$2:$N$133)</f>
        <v>15.3</v>
      </c>
      <c r="J2">
        <f>SUMIF('Met data'!$A$2:$A$129,J1,'Met data'!$N$2:$N$133)</f>
        <v>18.2</v>
      </c>
      <c r="K2">
        <f>SUMIF('Met data'!$A$2:$A$129,K1,'Met data'!$N$2:$N$133)</f>
        <v>20.5</v>
      </c>
      <c r="L2">
        <f>SUMIF('Met data'!$A$2:$A$129,L1,'Met data'!$N$2:$N$133)</f>
        <v>16.799999999999997</v>
      </c>
      <c r="M2">
        <f>SUMIF('Met data'!$A$2:$A$129,M1,'Met data'!$N$2:$N$133)</f>
        <v>33</v>
      </c>
      <c r="N2">
        <f>SUMIF('Met data'!$A$2:$A$129,N1,'Met data'!$N$2:$N$133)</f>
        <v>30.3</v>
      </c>
      <c r="O2">
        <f>SUMIF('Met data'!$A$2:$A$129,O1,'Met data'!$N$2:$N$133)</f>
        <v>33.6</v>
      </c>
      <c r="P2">
        <f>SUMIF('Met data'!$A$2:$A$129,P1,'Met data'!$N$2:$N$133)</f>
        <v>0</v>
      </c>
    </row>
    <row r="3" spans="1:27">
      <c r="D3" t="s">
        <v>63</v>
      </c>
      <c r="G3">
        <f>SUMIF('Met data'!$A$2:$A$129,'Water use calculations'!G1,'Met data'!$F$2:$F$133)</f>
        <v>0</v>
      </c>
      <c r="H3">
        <f>SUMIF('Met data'!$A$2:$A$129,'Water use calculations'!H1,'Met data'!$F$2:$F$133)</f>
        <v>1.5999999999999999</v>
      </c>
      <c r="I3">
        <f>SUMIF('Met data'!$A$2:$A$129,'Water use calculations'!I1,'Met data'!$F$2:$F$133)</f>
        <v>0.2</v>
      </c>
      <c r="J3">
        <f>SUMIF('Met data'!$A$2:$A$129,'Water use calculations'!J1,'Met data'!$F$2:$F$133)</f>
        <v>0.4</v>
      </c>
      <c r="K3">
        <f>SUMIF('Met data'!$A$2:$A$129,'Water use calculations'!K1,'Met data'!$F$2:$F$133)</f>
        <v>0</v>
      </c>
      <c r="L3">
        <f>SUMIF('Met data'!$A$2:$A$129,'Water use calculations'!L1,'Met data'!$F$2:$F$133)</f>
        <v>13.2</v>
      </c>
      <c r="M3">
        <f>SUMIF('Met data'!$A$2:$A$129,'Water use calculations'!M1,'Met data'!$F$2:$F$133)</f>
        <v>0.5</v>
      </c>
      <c r="N3">
        <f>SUMIF('Met data'!$A$2:$A$129,'Water use calculations'!N1,'Met data'!$F$2:$F$133)</f>
        <v>15.4</v>
      </c>
      <c r="O3">
        <f>SUMIF('Met data'!$A$2:$A$129,'Water use calculations'!O1,'Met data'!$F$2:$F$133)</f>
        <v>9.4</v>
      </c>
      <c r="P3">
        <f>SUMIF('Met data'!$A$2:$A$129,'Water use calculations'!P1,'Met data'!$F$2:$F$133)</f>
        <v>0</v>
      </c>
    </row>
    <row r="4" spans="1:27">
      <c r="D4" t="s">
        <v>75</v>
      </c>
      <c r="G4">
        <f>SUMIF('Met data'!$A$2:$A$129,'Water use calculations'!G1,'Met data'!$O$2:$O$133)</f>
        <v>0</v>
      </c>
      <c r="J4">
        <f>SUMIF('Met data'!$A$2:$A$129,'Water use calculations'!J1,'Met data'!$O$2:$O$133)</f>
        <v>5</v>
      </c>
    </row>
    <row r="5" spans="1:27">
      <c r="D5" t="s">
        <v>35</v>
      </c>
      <c r="G5">
        <f>SUMIF('Met data'!$A$2:$A$129,'Water use calculations'!G1,'Met data'!$O$2:$O$133)</f>
        <v>0</v>
      </c>
      <c r="H5">
        <f>SUMIF('Met data'!$A$2:$A$129,'Water use calculations'!H1,'Met data'!$O$2:$O$133)</f>
        <v>20</v>
      </c>
      <c r="I5">
        <f>SUMIF('Met data'!$A$2:$A$129,'Water use calculations'!I1,'Met data'!$O$2:$O$133)</f>
        <v>25</v>
      </c>
      <c r="K5">
        <f>SUMIF('Met data'!$A$2:$A$129,'Water use calculations'!K1,'Met data'!$O$2:$O$133)</f>
        <v>25</v>
      </c>
      <c r="L5">
        <f>SUMIF('Met data'!$A$2:$A$129,'Water use calculations'!L1,'Met data'!$O$2:$O$133)</f>
        <v>0</v>
      </c>
      <c r="M5">
        <f>SUMIF('Met data'!$A$2:$A$129,'Water use calculations'!M1,'Met data'!$O$2:$O$133)</f>
        <v>20</v>
      </c>
      <c r="N5">
        <f>SUMIF('Met data'!$A$2:$A$129,'Water use calculations'!N1,'Met data'!$O$2:$O$133)</f>
        <v>0</v>
      </c>
      <c r="O5">
        <f>SUMIF('Met data'!$A$2:$A$129,'Water use calculations'!O1,'Met data'!$O$2:$O$133)</f>
        <v>35</v>
      </c>
      <c r="P5">
        <f>SUMIF('Met data'!$A$2:$A$129,'Water use calculations'!P1,'Met data'!$O$2:$O$133)</f>
        <v>75</v>
      </c>
    </row>
    <row r="6" spans="1:27">
      <c r="A6" s="5" t="s">
        <v>62</v>
      </c>
    </row>
    <row r="7" spans="1:27">
      <c r="E7" s="1">
        <v>40109</v>
      </c>
      <c r="F7" s="1">
        <v>40123</v>
      </c>
      <c r="G7" s="1">
        <v>40127</v>
      </c>
      <c r="H7" s="1">
        <v>40133</v>
      </c>
      <c r="I7" s="1">
        <v>40137</v>
      </c>
      <c r="J7" s="1">
        <v>40141</v>
      </c>
      <c r="K7" s="1">
        <v>40144</v>
      </c>
      <c r="L7" s="1">
        <v>40151</v>
      </c>
      <c r="M7" s="1">
        <v>40159</v>
      </c>
      <c r="N7" s="1">
        <v>40165</v>
      </c>
      <c r="O7" s="1">
        <v>40175</v>
      </c>
      <c r="P7" s="1">
        <v>40184</v>
      </c>
      <c r="S7" s="5" t="s">
        <v>34</v>
      </c>
      <c r="T7" s="5" t="s">
        <v>35</v>
      </c>
    </row>
    <row r="8" spans="1:27">
      <c r="A8" t="s">
        <v>48</v>
      </c>
      <c r="B8" t="s">
        <v>50</v>
      </c>
      <c r="C8" t="s">
        <v>46</v>
      </c>
      <c r="D8">
        <v>12</v>
      </c>
      <c r="E8" s="4"/>
      <c r="F8" s="4">
        <v>446.8</v>
      </c>
      <c r="G8" s="4">
        <v>432</v>
      </c>
      <c r="H8" s="4">
        <v>419.88000000000005</v>
      </c>
      <c r="I8" s="4">
        <v>401.68</v>
      </c>
      <c r="J8" s="4">
        <v>405.8</v>
      </c>
      <c r="K8" s="4">
        <v>388.59999999999997</v>
      </c>
      <c r="L8" s="4">
        <v>395.2</v>
      </c>
      <c r="M8" s="4">
        <v>365.40000000000003</v>
      </c>
      <c r="N8" s="4">
        <v>360.20000000000005</v>
      </c>
      <c r="O8" s="4">
        <v>333.6</v>
      </c>
      <c r="P8" s="4">
        <v>303.59999999999997</v>
      </c>
      <c r="S8" t="s">
        <v>50</v>
      </c>
      <c r="U8" t="s">
        <v>39</v>
      </c>
      <c r="W8" t="s">
        <v>41</v>
      </c>
      <c r="Y8" t="s">
        <v>40</v>
      </c>
      <c r="AA8" t="s">
        <v>21</v>
      </c>
    </row>
    <row r="9" spans="1:27">
      <c r="D9">
        <v>32</v>
      </c>
      <c r="E9" s="4"/>
      <c r="F9" s="4">
        <v>433.8</v>
      </c>
      <c r="G9" s="4">
        <v>420</v>
      </c>
      <c r="H9" s="4">
        <v>410.88000000000005</v>
      </c>
      <c r="I9" s="4"/>
      <c r="J9" s="4">
        <v>391.40000000000003</v>
      </c>
      <c r="K9" s="4">
        <v>382.00000000000006</v>
      </c>
      <c r="L9" s="4">
        <v>397.4</v>
      </c>
      <c r="M9" s="4">
        <v>369.7999999999999</v>
      </c>
      <c r="N9" s="4">
        <v>354.8</v>
      </c>
      <c r="O9" s="4">
        <v>330</v>
      </c>
      <c r="P9" s="4">
        <v>306.2</v>
      </c>
      <c r="R9" s="5" t="s">
        <v>38</v>
      </c>
      <c r="S9" t="s">
        <v>46</v>
      </c>
      <c r="T9" t="s">
        <v>47</v>
      </c>
      <c r="U9" t="s">
        <v>46</v>
      </c>
      <c r="V9" t="s">
        <v>47</v>
      </c>
      <c r="W9" t="s">
        <v>46</v>
      </c>
      <c r="X9" t="s">
        <v>47</v>
      </c>
      <c r="Y9" t="s">
        <v>46</v>
      </c>
      <c r="Z9" t="s">
        <v>47</v>
      </c>
    </row>
    <row r="10" spans="1:27">
      <c r="D10">
        <v>46</v>
      </c>
      <c r="E10" s="4"/>
      <c r="F10" s="4">
        <v>452</v>
      </c>
      <c r="G10" s="4">
        <v>436.80000000000007</v>
      </c>
      <c r="H10" s="4">
        <v>420.28</v>
      </c>
      <c r="I10" s="4">
        <v>404.28</v>
      </c>
      <c r="J10" s="4">
        <v>402.59999999999997</v>
      </c>
      <c r="K10" s="4">
        <v>390</v>
      </c>
      <c r="L10" s="4">
        <v>391.39999999999992</v>
      </c>
      <c r="M10" s="4">
        <v>362.79999999999995</v>
      </c>
      <c r="N10" s="4">
        <v>351.2</v>
      </c>
      <c r="O10" s="4">
        <v>325</v>
      </c>
      <c r="P10" s="4">
        <v>297.60000000000002</v>
      </c>
      <c r="R10" t="s">
        <v>68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</row>
    <row r="11" spans="1:27">
      <c r="D11">
        <v>62</v>
      </c>
      <c r="E11" s="4"/>
      <c r="F11" s="4">
        <v>403.40000000000003</v>
      </c>
      <c r="G11" s="4">
        <v>384.6</v>
      </c>
      <c r="H11" s="4">
        <v>367.47999999999996</v>
      </c>
      <c r="I11" s="4">
        <v>352.67999999999995</v>
      </c>
      <c r="J11" s="4">
        <v>348.4</v>
      </c>
      <c r="K11" s="4">
        <v>334</v>
      </c>
      <c r="L11" s="4">
        <v>336.4</v>
      </c>
      <c r="M11" s="4">
        <v>309.39999999999998</v>
      </c>
      <c r="N11" s="4">
        <v>295.2</v>
      </c>
      <c r="O11" s="4">
        <v>272.8</v>
      </c>
      <c r="P11" s="4">
        <v>246.2</v>
      </c>
      <c r="R11" t="s">
        <v>69</v>
      </c>
      <c r="S11" s="4">
        <v>16.266666666666652</v>
      </c>
      <c r="T11" s="4">
        <v>12.650000000000034</v>
      </c>
      <c r="U11" s="4">
        <v>14.333333333333277</v>
      </c>
      <c r="V11" s="4">
        <v>10.649999999999991</v>
      </c>
      <c r="W11" s="4">
        <v>16.149999999999991</v>
      </c>
      <c r="X11" s="4">
        <v>19.333333333333353</v>
      </c>
      <c r="Y11" s="4">
        <v>14.066666666666663</v>
      </c>
      <c r="Z11" s="4">
        <v>13.950000000000017</v>
      </c>
      <c r="AA11" s="4">
        <v>14.485714285714284</v>
      </c>
    </row>
    <row r="12" spans="1:27">
      <c r="C12" t="s">
        <v>47</v>
      </c>
      <c r="D12">
        <v>13</v>
      </c>
      <c r="E12" s="4">
        <v>311.40000000000003</v>
      </c>
      <c r="F12" s="4">
        <v>307</v>
      </c>
      <c r="G12" s="4">
        <v>292</v>
      </c>
      <c r="H12" s="4">
        <v>289.47999999999996</v>
      </c>
      <c r="I12" s="4">
        <v>296.48</v>
      </c>
      <c r="J12" s="4">
        <v>287.2</v>
      </c>
      <c r="K12" s="4">
        <v>293.60000000000002</v>
      </c>
      <c r="L12" s="4">
        <v>301.20000000000005</v>
      </c>
      <c r="M12" s="4">
        <v>279.2</v>
      </c>
      <c r="N12" s="4">
        <v>259.8</v>
      </c>
      <c r="O12" s="4">
        <v>246.4</v>
      </c>
      <c r="P12" s="4">
        <v>261.39999999999998</v>
      </c>
      <c r="R12" t="s">
        <v>70</v>
      </c>
      <c r="S12" s="4">
        <v>33.120000000000026</v>
      </c>
      <c r="T12" s="4">
        <v>34.970000000000034</v>
      </c>
      <c r="U12" s="4">
        <v>32.319999999999972</v>
      </c>
      <c r="V12" s="4">
        <v>32.420000000000023</v>
      </c>
      <c r="W12" s="4">
        <v>32.069999999999986</v>
      </c>
      <c r="X12" s="4">
        <v>34.253333333333387</v>
      </c>
      <c r="Y12" s="4">
        <v>27.386666666666713</v>
      </c>
      <c r="Z12" s="4">
        <v>33.720000000000034</v>
      </c>
      <c r="AA12" s="4">
        <v>32.641428571428598</v>
      </c>
    </row>
    <row r="13" spans="1:27">
      <c r="D13">
        <v>19</v>
      </c>
      <c r="E13" s="4" t="e">
        <v>#DIV/0!</v>
      </c>
      <c r="F13" s="4">
        <v>424.8</v>
      </c>
      <c r="G13" s="4">
        <v>415.59999999999997</v>
      </c>
      <c r="H13" s="4">
        <v>415.08</v>
      </c>
      <c r="I13" s="4">
        <v>423.28</v>
      </c>
      <c r="J13" s="4">
        <v>416.59999999999997</v>
      </c>
      <c r="K13" s="4">
        <v>429.2</v>
      </c>
      <c r="L13" s="4">
        <v>437.6</v>
      </c>
      <c r="M13" s="4">
        <v>421.00000000000006</v>
      </c>
      <c r="N13" s="4">
        <v>393.40000000000003</v>
      </c>
      <c r="O13" s="4">
        <v>396.8</v>
      </c>
      <c r="P13" s="4">
        <v>418.6</v>
      </c>
      <c r="R13" t="s">
        <v>71</v>
      </c>
      <c r="S13" s="4">
        <v>49.653333333333364</v>
      </c>
      <c r="T13" s="4">
        <v>56.27000000000001</v>
      </c>
      <c r="U13" s="4">
        <v>50.986666666666643</v>
      </c>
      <c r="V13" s="4">
        <v>59.02000000000001</v>
      </c>
      <c r="W13" s="4">
        <v>51.169999999999973</v>
      </c>
      <c r="X13" s="4">
        <v>55.986666666666657</v>
      </c>
      <c r="Y13" s="4">
        <v>44.920000000000016</v>
      </c>
      <c r="Z13" s="4">
        <v>59.82000000000005</v>
      </c>
      <c r="AA13" s="4">
        <v>53.920000000000016</v>
      </c>
    </row>
    <row r="14" spans="1:27">
      <c r="D14">
        <v>34</v>
      </c>
      <c r="E14" s="4"/>
      <c r="F14" s="4">
        <v>428.6</v>
      </c>
      <c r="G14" s="4">
        <v>416.2</v>
      </c>
      <c r="H14" s="4">
        <v>415.08</v>
      </c>
      <c r="I14" s="4">
        <v>410.48</v>
      </c>
      <c r="J14" s="4">
        <v>394.59999999999997</v>
      </c>
      <c r="K14" s="4">
        <v>401.8</v>
      </c>
      <c r="L14" s="4">
        <v>415.40000000000003</v>
      </c>
      <c r="M14" s="4">
        <v>389.2</v>
      </c>
      <c r="N14" s="4">
        <v>374.59999999999997</v>
      </c>
      <c r="O14" s="4">
        <v>354.99999999999994</v>
      </c>
      <c r="P14" s="4">
        <v>343</v>
      </c>
      <c r="R14" t="s">
        <v>72</v>
      </c>
      <c r="S14" s="4">
        <v>55.666666666666693</v>
      </c>
      <c r="T14" s="4">
        <v>72.500000000000028</v>
      </c>
      <c r="U14" s="4">
        <v>61.599999999999909</v>
      </c>
      <c r="V14" s="4">
        <v>63.500000000000014</v>
      </c>
      <c r="W14" s="4">
        <v>54.449999999999967</v>
      </c>
      <c r="X14" s="4">
        <v>67.800000000000011</v>
      </c>
      <c r="Y14" s="4">
        <v>52.133333333333354</v>
      </c>
      <c r="Z14" s="4">
        <v>68.800000000000054</v>
      </c>
      <c r="AA14" s="4">
        <v>62.450000000000024</v>
      </c>
    </row>
    <row r="15" spans="1:27">
      <c r="D15">
        <v>57</v>
      </c>
      <c r="E15" s="4" t="e">
        <v>#DIV/0!</v>
      </c>
      <c r="F15" s="4">
        <v>397.8</v>
      </c>
      <c r="G15" s="4">
        <v>383.79999999999995</v>
      </c>
      <c r="H15" s="4">
        <v>385.08</v>
      </c>
      <c r="I15" s="4">
        <v>390.08</v>
      </c>
      <c r="J15" s="4">
        <v>378.6</v>
      </c>
      <c r="K15" s="4">
        <v>387.80000000000007</v>
      </c>
      <c r="L15" s="4">
        <v>385.59999999999997</v>
      </c>
      <c r="M15" s="4">
        <v>370.6</v>
      </c>
      <c r="N15" s="4">
        <v>341.6</v>
      </c>
      <c r="O15" s="4">
        <v>340.4</v>
      </c>
      <c r="P15" s="4">
        <v>336.2</v>
      </c>
      <c r="R15" t="s">
        <v>73</v>
      </c>
      <c r="S15" s="4">
        <v>70.40000000000002</v>
      </c>
      <c r="T15" s="4">
        <v>88.649999999999977</v>
      </c>
      <c r="U15" s="4">
        <v>78.266666666666595</v>
      </c>
      <c r="V15" s="4">
        <v>86.9</v>
      </c>
      <c r="W15" s="4">
        <v>71.499999999999943</v>
      </c>
      <c r="X15" s="4">
        <v>88.066666666666649</v>
      </c>
      <c r="Y15" s="4">
        <v>65.666666666666728</v>
      </c>
      <c r="Z15" s="4">
        <v>86.7</v>
      </c>
      <c r="AA15" s="4">
        <v>80.078571428571408</v>
      </c>
    </row>
    <row r="16" spans="1:27">
      <c r="B16" t="s">
        <v>39</v>
      </c>
      <c r="C16" t="s">
        <v>46</v>
      </c>
      <c r="D16">
        <v>5</v>
      </c>
      <c r="E16" s="4">
        <v>381.99999999999994</v>
      </c>
      <c r="F16" s="4">
        <v>381.00000000000006</v>
      </c>
      <c r="G16" s="4" t="e">
        <v>#DIV/0!</v>
      </c>
      <c r="H16" s="4" t="e">
        <v>#DIV/0!</v>
      </c>
      <c r="I16" s="4">
        <v>336.87999999999994</v>
      </c>
      <c r="J16" s="4">
        <v>342.79999999999995</v>
      </c>
      <c r="K16" s="4">
        <v>319.99999999999994</v>
      </c>
      <c r="L16" s="4">
        <v>340.4</v>
      </c>
      <c r="M16" s="4">
        <v>299</v>
      </c>
      <c r="N16" s="4">
        <v>289.59999999999997</v>
      </c>
      <c r="O16" s="4">
        <v>269.2</v>
      </c>
      <c r="P16" s="4">
        <v>232.6</v>
      </c>
      <c r="R16" t="s">
        <v>74</v>
      </c>
      <c r="S16" s="4">
        <v>80.133333333333383</v>
      </c>
      <c r="T16" s="4">
        <v>94.999999999999986</v>
      </c>
      <c r="U16" s="4">
        <v>91.46666666666664</v>
      </c>
      <c r="V16" s="4">
        <v>92.700000000000017</v>
      </c>
      <c r="W16" s="4">
        <v>80.249999999999929</v>
      </c>
      <c r="X16" s="4">
        <v>97.733333333333348</v>
      </c>
      <c r="Y16" s="4">
        <v>67.133333333333383</v>
      </c>
      <c r="Z16" s="4">
        <v>93.800000000000026</v>
      </c>
      <c r="AA16" s="4">
        <v>87.728571428571442</v>
      </c>
    </row>
    <row r="17" spans="2:27">
      <c r="D17">
        <v>27</v>
      </c>
      <c r="E17" s="4">
        <v>427.59999999999997</v>
      </c>
      <c r="F17" s="4">
        <v>426.59999999999991</v>
      </c>
      <c r="G17" s="4">
        <v>414.40000000000003</v>
      </c>
      <c r="H17" s="4">
        <v>401.47999999999996</v>
      </c>
      <c r="I17" s="4">
        <v>384.68</v>
      </c>
      <c r="J17" s="4">
        <v>387.40000000000003</v>
      </c>
      <c r="K17" s="4">
        <v>368.8</v>
      </c>
      <c r="L17" s="4">
        <v>375.40000000000003</v>
      </c>
      <c r="M17" s="4">
        <v>342</v>
      </c>
      <c r="N17" s="4">
        <v>332.4</v>
      </c>
      <c r="O17" s="4">
        <v>301.39999999999998</v>
      </c>
      <c r="P17" s="4">
        <v>272</v>
      </c>
      <c r="R17" t="s">
        <v>76</v>
      </c>
      <c r="S17" s="4">
        <v>109.10000000000002</v>
      </c>
      <c r="T17" s="4">
        <v>135.44999999999999</v>
      </c>
      <c r="U17" s="4">
        <v>122.36666666666663</v>
      </c>
      <c r="V17" s="4">
        <v>137.6</v>
      </c>
      <c r="W17" s="4">
        <v>113.04999999999994</v>
      </c>
      <c r="X17" s="4">
        <v>141.36666666666667</v>
      </c>
      <c r="Y17" s="4">
        <v>98.833333333333329</v>
      </c>
      <c r="Z17" s="4">
        <v>137.00000000000003</v>
      </c>
      <c r="AA17" s="4">
        <v>125.26428571428571</v>
      </c>
    </row>
    <row r="18" spans="2:27">
      <c r="D18">
        <v>48</v>
      </c>
      <c r="E18" s="4"/>
      <c r="F18" s="4">
        <v>444</v>
      </c>
      <c r="G18" s="4">
        <v>430.2</v>
      </c>
      <c r="H18" s="4">
        <v>410.68</v>
      </c>
      <c r="I18" s="4">
        <v>392.47999999999996</v>
      </c>
      <c r="J18" s="4">
        <v>380</v>
      </c>
      <c r="K18" s="4">
        <v>364.8</v>
      </c>
      <c r="L18" s="4">
        <v>356.59999999999997</v>
      </c>
      <c r="M18" s="4">
        <v>330.2</v>
      </c>
      <c r="N18" s="4">
        <v>315.59999999999997</v>
      </c>
      <c r="O18" s="4">
        <v>285.8</v>
      </c>
      <c r="P18" s="4">
        <v>257.8</v>
      </c>
      <c r="R18" t="s">
        <v>109</v>
      </c>
      <c r="S18" s="4">
        <v>134.83333333333334</v>
      </c>
      <c r="T18" s="4">
        <v>173.5</v>
      </c>
      <c r="U18" s="4">
        <v>149.96666666666664</v>
      </c>
      <c r="V18" s="4">
        <v>168.5</v>
      </c>
      <c r="W18" s="4">
        <v>142.54999999999995</v>
      </c>
      <c r="X18" s="4">
        <v>176.83333333333334</v>
      </c>
      <c r="Y18" s="4">
        <v>128.43333333333331</v>
      </c>
      <c r="Z18" s="4">
        <v>172.4</v>
      </c>
      <c r="AA18" s="4">
        <v>157.07142857142861</v>
      </c>
    </row>
    <row r="19" spans="2:27">
      <c r="D19">
        <v>59</v>
      </c>
      <c r="E19" s="4">
        <v>429</v>
      </c>
      <c r="F19" s="4">
        <v>420.79999999999995</v>
      </c>
      <c r="G19" s="4">
        <v>403.8</v>
      </c>
      <c r="H19" s="4">
        <v>387.08</v>
      </c>
      <c r="I19" s="4">
        <v>366.67999999999995</v>
      </c>
      <c r="J19" s="4">
        <v>360.80000000000007</v>
      </c>
      <c r="K19" s="4">
        <v>344.6</v>
      </c>
      <c r="L19" s="4">
        <v>346.19999999999993</v>
      </c>
      <c r="M19" s="4">
        <v>314.79999999999995</v>
      </c>
      <c r="N19" s="4">
        <v>302.39999999999998</v>
      </c>
      <c r="O19" s="4">
        <v>272.2</v>
      </c>
      <c r="P19" s="4">
        <v>229</v>
      </c>
      <c r="R19" t="s">
        <v>142</v>
      </c>
      <c r="S19" s="4">
        <v>169.29999999999998</v>
      </c>
      <c r="T19" s="4">
        <v>225.60000000000002</v>
      </c>
      <c r="U19" s="4">
        <v>189.69999999999996</v>
      </c>
      <c r="V19" s="4">
        <v>222.15000000000003</v>
      </c>
      <c r="W19" s="4">
        <v>186.25</v>
      </c>
      <c r="X19" s="4">
        <v>232.23333333333338</v>
      </c>
      <c r="Y19" s="4">
        <v>162.43333333333331</v>
      </c>
      <c r="Z19" s="4">
        <v>225.7</v>
      </c>
      <c r="AA19" s="4">
        <v>203.56428571428575</v>
      </c>
    </row>
    <row r="20" spans="2:27">
      <c r="C20" t="s">
        <v>47</v>
      </c>
      <c r="D20">
        <v>8</v>
      </c>
      <c r="E20" s="4"/>
      <c r="F20" s="4">
        <v>428.4</v>
      </c>
      <c r="G20" s="4">
        <v>421</v>
      </c>
      <c r="H20" s="4">
        <v>429.68</v>
      </c>
      <c r="I20" s="4">
        <v>438.67999999999995</v>
      </c>
      <c r="J20" s="4">
        <v>438.2</v>
      </c>
      <c r="K20" s="4">
        <v>446.40000000000003</v>
      </c>
      <c r="L20" s="4">
        <v>459.8</v>
      </c>
      <c r="M20" s="4">
        <v>429.6</v>
      </c>
      <c r="N20" s="4">
        <v>419.8</v>
      </c>
      <c r="O20" s="4">
        <v>409.8</v>
      </c>
      <c r="P20" s="4">
        <v>423.8</v>
      </c>
      <c r="R20" t="s">
        <v>144</v>
      </c>
      <c r="S20" s="4">
        <v>197.30000000000004</v>
      </c>
      <c r="T20" s="4">
        <v>295.45</v>
      </c>
      <c r="U20" s="4">
        <v>223.23333333333326</v>
      </c>
      <c r="V20" s="4">
        <v>290.55000000000007</v>
      </c>
      <c r="W20" s="4">
        <v>218.74999999999994</v>
      </c>
      <c r="X20" s="4">
        <v>300.36666666666667</v>
      </c>
      <c r="Y20" s="4">
        <v>190.76666666666674</v>
      </c>
      <c r="Z20" s="4">
        <v>291.10000000000002</v>
      </c>
      <c r="AA20" s="4">
        <v>254.22857142857146</v>
      </c>
    </row>
    <row r="21" spans="2:27">
      <c r="D21">
        <v>24</v>
      </c>
      <c r="E21" s="4"/>
      <c r="F21" s="4">
        <v>392</v>
      </c>
      <c r="G21" s="4">
        <v>379</v>
      </c>
      <c r="H21" s="4">
        <v>375.27999999999992</v>
      </c>
      <c r="I21" s="4">
        <v>376.87999999999994</v>
      </c>
      <c r="J21" s="4">
        <v>373.59999999999997</v>
      </c>
      <c r="K21" s="4">
        <v>374.4</v>
      </c>
      <c r="L21" s="4">
        <v>381.2</v>
      </c>
      <c r="M21" s="4">
        <v>356.8</v>
      </c>
      <c r="N21" s="4">
        <v>334.20000000000005</v>
      </c>
      <c r="O21" s="4">
        <v>327.39999999999998</v>
      </c>
      <c r="P21" s="4">
        <v>333.4</v>
      </c>
    </row>
    <row r="22" spans="2:27">
      <c r="D22">
        <v>44</v>
      </c>
      <c r="E22" s="4"/>
      <c r="F22" s="4">
        <v>393.59999999999997</v>
      </c>
      <c r="G22" s="4">
        <v>381</v>
      </c>
      <c r="H22" s="4">
        <v>378.68</v>
      </c>
      <c r="I22" s="4">
        <v>367.68</v>
      </c>
      <c r="J22" s="4">
        <v>372.4</v>
      </c>
      <c r="K22" s="4">
        <v>375.2</v>
      </c>
      <c r="L22" s="4">
        <v>378.4</v>
      </c>
      <c r="M22" s="4">
        <v>357.4</v>
      </c>
      <c r="N22" s="4">
        <v>344.8</v>
      </c>
      <c r="O22" s="4">
        <v>335</v>
      </c>
      <c r="P22" s="4">
        <v>355</v>
      </c>
    </row>
    <row r="23" spans="2:27">
      <c r="D23">
        <v>52</v>
      </c>
      <c r="E23" s="4"/>
      <c r="F23" s="4">
        <v>409.40000000000003</v>
      </c>
      <c r="G23" s="4">
        <v>399.8</v>
      </c>
      <c r="H23" s="4">
        <v>396.47999999999996</v>
      </c>
      <c r="I23" s="4">
        <v>391.28000000000003</v>
      </c>
      <c r="J23" s="4">
        <v>394</v>
      </c>
      <c r="K23" s="4">
        <v>388.59999999999997</v>
      </c>
      <c r="L23" s="4">
        <v>394.8</v>
      </c>
      <c r="M23" s="4">
        <v>372.80000000000007</v>
      </c>
      <c r="N23" s="4">
        <v>355.8</v>
      </c>
      <c r="O23" s="4">
        <v>345.40000000000003</v>
      </c>
      <c r="P23" s="4">
        <v>331.79999999999995</v>
      </c>
    </row>
    <row r="24" spans="2:27">
      <c r="B24" t="s">
        <v>41</v>
      </c>
      <c r="C24" t="s">
        <v>46</v>
      </c>
      <c r="D24">
        <v>10</v>
      </c>
      <c r="E24" s="4"/>
      <c r="F24" s="4">
        <v>337.2</v>
      </c>
      <c r="G24" s="4">
        <v>323.2</v>
      </c>
      <c r="H24" s="4">
        <v>307.47999999999996</v>
      </c>
      <c r="I24" s="4">
        <v>293.88</v>
      </c>
      <c r="J24" s="4">
        <v>294.2</v>
      </c>
      <c r="K24" s="4">
        <v>275</v>
      </c>
      <c r="L24" s="4">
        <v>286.60000000000002</v>
      </c>
      <c r="M24" s="4">
        <v>242.20000000000002</v>
      </c>
      <c r="N24" s="4">
        <v>223</v>
      </c>
      <c r="O24" s="4">
        <v>176.79999999999998</v>
      </c>
      <c r="P24" s="4">
        <v>142</v>
      </c>
    </row>
    <row r="25" spans="2:27">
      <c r="D25">
        <v>21</v>
      </c>
      <c r="E25" s="4">
        <v>460.8</v>
      </c>
      <c r="F25" s="4">
        <v>452.99999999999994</v>
      </c>
      <c r="G25" s="4">
        <v>434</v>
      </c>
      <c r="H25" s="4">
        <v>420.67999999999995</v>
      </c>
      <c r="I25" s="4">
        <v>403.28</v>
      </c>
      <c r="J25" s="4">
        <v>399</v>
      </c>
      <c r="K25" s="4">
        <v>382.6</v>
      </c>
      <c r="L25" s="4">
        <v>387.60000000000008</v>
      </c>
      <c r="M25" s="4">
        <v>349.20000000000005</v>
      </c>
      <c r="N25" s="4">
        <v>335.40000000000003</v>
      </c>
      <c r="O25" s="4">
        <v>303.2</v>
      </c>
      <c r="P25" s="4">
        <v>272.2</v>
      </c>
    </row>
    <row r="26" spans="2:27">
      <c r="D26">
        <v>35</v>
      </c>
      <c r="E26" s="4">
        <v>430.4</v>
      </c>
      <c r="F26" s="4">
        <v>421.2</v>
      </c>
      <c r="G26" s="4">
        <v>407</v>
      </c>
      <c r="H26" s="4">
        <v>393.08</v>
      </c>
      <c r="I26" s="4">
        <v>367.08000000000004</v>
      </c>
      <c r="J26" s="4">
        <v>376.40000000000003</v>
      </c>
      <c r="K26" s="4">
        <v>361.8</v>
      </c>
      <c r="L26" s="4">
        <v>365.60000000000008</v>
      </c>
      <c r="M26" s="4">
        <v>341.2</v>
      </c>
      <c r="N26" s="4">
        <v>329</v>
      </c>
      <c r="O26" s="4">
        <v>299.99999999999994</v>
      </c>
      <c r="P26" s="4">
        <v>268.40000000000003</v>
      </c>
    </row>
    <row r="27" spans="2:27">
      <c r="D27">
        <v>55</v>
      </c>
      <c r="E27" s="4">
        <v>430.59999999999997</v>
      </c>
      <c r="F27" s="4">
        <v>422.4</v>
      </c>
      <c r="G27" s="4">
        <v>404.99999999999994</v>
      </c>
      <c r="H27" s="4">
        <v>390.68000000000006</v>
      </c>
      <c r="I27" s="4">
        <v>372.08</v>
      </c>
      <c r="J27" s="4">
        <v>375.2</v>
      </c>
      <c r="K27" s="4">
        <v>357.20000000000005</v>
      </c>
      <c r="L27" s="4">
        <v>354.59999999999997</v>
      </c>
      <c r="M27" s="4">
        <v>332.6</v>
      </c>
      <c r="N27" s="4">
        <v>321.39999999999998</v>
      </c>
      <c r="O27" s="4">
        <v>291.59999999999997</v>
      </c>
      <c r="P27" s="4">
        <v>259</v>
      </c>
    </row>
    <row r="28" spans="2:27">
      <c r="C28" t="s">
        <v>47</v>
      </c>
      <c r="D28">
        <v>16</v>
      </c>
      <c r="E28" s="4"/>
      <c r="F28" s="4">
        <v>428.2</v>
      </c>
      <c r="G28" s="4">
        <v>409.79999999999995</v>
      </c>
      <c r="H28" s="4">
        <v>410.87999999999994</v>
      </c>
      <c r="I28" s="4">
        <v>417.47999999999996</v>
      </c>
      <c r="J28" s="4">
        <v>409.8</v>
      </c>
      <c r="K28" s="4">
        <v>414.4</v>
      </c>
      <c r="L28" s="4">
        <v>423.2</v>
      </c>
      <c r="M28" s="4">
        <v>395.19999999999993</v>
      </c>
      <c r="N28" s="4">
        <v>377.40000000000003</v>
      </c>
      <c r="O28" s="4">
        <v>361.8</v>
      </c>
      <c r="P28" s="4">
        <v>382.59999999999997</v>
      </c>
    </row>
    <row r="29" spans="2:27">
      <c r="D29">
        <v>30</v>
      </c>
      <c r="E29" s="4"/>
      <c r="F29" s="4"/>
      <c r="G29" s="4">
        <v>383</v>
      </c>
      <c r="H29" s="4">
        <v>378.67999999999995</v>
      </c>
      <c r="I29" s="4">
        <v>384.47999999999996</v>
      </c>
      <c r="J29" s="4">
        <v>379.80000000000007</v>
      </c>
      <c r="K29" s="4">
        <v>385.40000000000003</v>
      </c>
      <c r="L29" s="4">
        <v>383.8</v>
      </c>
      <c r="M29" s="4">
        <v>369.8</v>
      </c>
      <c r="N29" s="4">
        <v>346.40000000000003</v>
      </c>
      <c r="O29" s="4">
        <v>334.8</v>
      </c>
      <c r="P29" s="4">
        <v>346.79999999999995</v>
      </c>
    </row>
    <row r="30" spans="2:27">
      <c r="D30">
        <v>38</v>
      </c>
      <c r="E30" s="4"/>
      <c r="F30" s="4">
        <v>406.8</v>
      </c>
      <c r="G30" s="4">
        <v>381</v>
      </c>
      <c r="H30" s="4">
        <v>403.47999999999996</v>
      </c>
      <c r="I30" s="4">
        <v>409.68</v>
      </c>
      <c r="J30" s="4">
        <v>402.59999999999997</v>
      </c>
      <c r="K30" s="4">
        <v>410.8</v>
      </c>
      <c r="L30" s="4">
        <v>403.6</v>
      </c>
      <c r="M30" s="4">
        <v>386.79999999999995</v>
      </c>
      <c r="N30" s="4">
        <v>367.00000000000006</v>
      </c>
      <c r="O30" s="4">
        <v>358.99999999999994</v>
      </c>
      <c r="P30" s="4">
        <v>374.80000000000007</v>
      </c>
    </row>
    <row r="31" spans="2:27">
      <c r="D31">
        <v>64</v>
      </c>
      <c r="E31" s="4"/>
      <c r="F31" s="4">
        <v>422.8</v>
      </c>
      <c r="G31" s="4">
        <v>409</v>
      </c>
      <c r="H31" s="4">
        <v>405.47999999999996</v>
      </c>
      <c r="I31" s="4">
        <v>403.08000000000004</v>
      </c>
      <c r="J31" s="4">
        <v>398.6</v>
      </c>
      <c r="K31" s="4">
        <v>400.00000000000006</v>
      </c>
      <c r="L31" s="4">
        <v>409</v>
      </c>
      <c r="M31" s="4">
        <v>384.40000000000003</v>
      </c>
      <c r="N31" s="4">
        <v>361.8</v>
      </c>
      <c r="O31" s="4">
        <v>352.39999999999992</v>
      </c>
      <c r="P31" s="4">
        <v>336.4</v>
      </c>
    </row>
    <row r="32" spans="2:27">
      <c r="B32" t="s">
        <v>40</v>
      </c>
      <c r="C32" t="s">
        <v>46</v>
      </c>
      <c r="D32">
        <v>2</v>
      </c>
      <c r="E32" s="4"/>
      <c r="F32" s="4">
        <v>460.60000000000008</v>
      </c>
      <c r="G32" s="4">
        <v>447</v>
      </c>
      <c r="H32" s="4">
        <v>434.88</v>
      </c>
      <c r="I32" s="4">
        <v>414.48</v>
      </c>
      <c r="J32" s="4">
        <v>411.40000000000003</v>
      </c>
      <c r="K32" s="4">
        <v>401.59999999999997</v>
      </c>
      <c r="L32" s="4">
        <v>414.19999999999993</v>
      </c>
      <c r="M32" s="4">
        <v>383.40000000000003</v>
      </c>
      <c r="N32" s="4">
        <v>368.6</v>
      </c>
      <c r="O32" s="4">
        <v>346.20000000000005</v>
      </c>
      <c r="P32" s="4">
        <v>321.39999999999998</v>
      </c>
    </row>
    <row r="33" spans="3:16">
      <c r="D33">
        <v>25</v>
      </c>
      <c r="E33" s="4">
        <v>427.8</v>
      </c>
      <c r="F33" s="4">
        <v>426</v>
      </c>
      <c r="G33" s="4">
        <v>413.40000000000003</v>
      </c>
      <c r="H33" s="4">
        <v>404.08</v>
      </c>
      <c r="I33" s="4">
        <v>387.08</v>
      </c>
      <c r="J33" s="4">
        <v>389.59999999999997</v>
      </c>
      <c r="K33" s="4">
        <v>372.99999999999994</v>
      </c>
      <c r="L33" s="4">
        <v>391.4</v>
      </c>
      <c r="M33" s="4">
        <v>363.6</v>
      </c>
      <c r="N33" s="4">
        <v>346.6</v>
      </c>
      <c r="O33" s="4">
        <v>326</v>
      </c>
      <c r="P33" s="4">
        <v>300.59999999999997</v>
      </c>
    </row>
    <row r="34" spans="3:16">
      <c r="D34">
        <v>39</v>
      </c>
      <c r="E34" s="4">
        <v>415.59999999999997</v>
      </c>
      <c r="F34" s="4">
        <v>411.2</v>
      </c>
      <c r="G34" s="4">
        <v>395.20000000000005</v>
      </c>
      <c r="H34" s="4">
        <v>381.47999999999996</v>
      </c>
      <c r="I34" s="4">
        <v>366.88</v>
      </c>
      <c r="J34" s="4">
        <v>362</v>
      </c>
      <c r="K34" s="4">
        <v>347.79999999999995</v>
      </c>
      <c r="L34" s="4">
        <v>352</v>
      </c>
      <c r="M34" s="4">
        <v>317</v>
      </c>
      <c r="N34" s="4">
        <v>306.2</v>
      </c>
      <c r="O34" s="4">
        <v>275.40000000000003</v>
      </c>
      <c r="P34" s="4">
        <v>240.59999999999997</v>
      </c>
    </row>
    <row r="35" spans="3:16">
      <c r="D35">
        <v>50</v>
      </c>
      <c r="E35" s="4"/>
      <c r="F35" s="4">
        <v>443.8</v>
      </c>
      <c r="G35" s="4"/>
      <c r="H35" s="4">
        <v>411.07999999999993</v>
      </c>
      <c r="I35" s="4">
        <v>394.07999999999993</v>
      </c>
      <c r="J35" s="4">
        <v>393.2</v>
      </c>
      <c r="K35" s="4">
        <v>375.20000000000005</v>
      </c>
      <c r="L35" s="4">
        <v>388.79999999999995</v>
      </c>
      <c r="M35" s="4">
        <v>349.6</v>
      </c>
      <c r="N35" s="4">
        <v>340.4</v>
      </c>
      <c r="O35" s="4">
        <v>304.8</v>
      </c>
      <c r="P35" s="4">
        <v>277.2</v>
      </c>
    </row>
    <row r="36" spans="3:16">
      <c r="C36" t="s">
        <v>47</v>
      </c>
      <c r="D36">
        <v>3</v>
      </c>
      <c r="E36" s="4">
        <v>348.99999999999994</v>
      </c>
      <c r="F36" s="4">
        <v>352</v>
      </c>
      <c r="G36" s="4">
        <v>341.8</v>
      </c>
      <c r="H36" s="4">
        <v>346.28</v>
      </c>
      <c r="I36" s="4">
        <v>346.88</v>
      </c>
      <c r="J36" s="4">
        <v>345.40000000000003</v>
      </c>
      <c r="K36" s="4">
        <v>349.6</v>
      </c>
      <c r="L36" s="4">
        <v>357.40000000000003</v>
      </c>
      <c r="M36" s="4">
        <v>338.2</v>
      </c>
      <c r="N36" s="4">
        <v>321</v>
      </c>
      <c r="O36" s="4">
        <v>312.60000000000002</v>
      </c>
      <c r="P36" s="4">
        <v>337.40000000000003</v>
      </c>
    </row>
    <row r="37" spans="3:16">
      <c r="D37">
        <v>17</v>
      </c>
      <c r="E37" s="4" t="e">
        <v>#DIV/0!</v>
      </c>
      <c r="F37" s="4">
        <v>410.80000000000007</v>
      </c>
      <c r="G37" s="4">
        <v>393</v>
      </c>
      <c r="H37" s="4">
        <v>392.68</v>
      </c>
      <c r="I37" s="4">
        <v>395.68</v>
      </c>
      <c r="J37" s="4">
        <v>381.99999999999994</v>
      </c>
      <c r="K37" s="4">
        <v>388.6</v>
      </c>
      <c r="L37" s="4">
        <v>387</v>
      </c>
      <c r="M37" s="4">
        <v>369.4</v>
      </c>
      <c r="N37" s="4">
        <v>345.2</v>
      </c>
      <c r="O37" s="4">
        <v>335</v>
      </c>
      <c r="P37" s="4">
        <v>344</v>
      </c>
    </row>
    <row r="38" spans="3:16">
      <c r="D38">
        <v>42</v>
      </c>
      <c r="E38" s="4"/>
      <c r="F38" s="4">
        <v>430.6</v>
      </c>
      <c r="G38" s="4">
        <v>415.40000000000003</v>
      </c>
      <c r="H38" s="4">
        <v>417.08</v>
      </c>
      <c r="I38" s="4">
        <v>410.07999999999993</v>
      </c>
      <c r="J38" s="4">
        <v>410.99999999999994</v>
      </c>
      <c r="K38" s="4">
        <v>410.6</v>
      </c>
      <c r="L38" s="4">
        <v>419.4</v>
      </c>
      <c r="M38" s="4">
        <v>391.2</v>
      </c>
      <c r="N38" s="4">
        <v>375.59999999999997</v>
      </c>
      <c r="O38" s="4">
        <v>363.2</v>
      </c>
      <c r="P38" s="4">
        <v>376.59999999999997</v>
      </c>
    </row>
    <row r="39" spans="3:16">
      <c r="D39">
        <v>54</v>
      </c>
      <c r="E39" s="4"/>
      <c r="F39" s="4">
        <v>415</v>
      </c>
      <c r="G39" s="4">
        <v>402.4</v>
      </c>
      <c r="H39" s="4">
        <v>403.88</v>
      </c>
      <c r="I39" s="4">
        <v>403.67999999999995</v>
      </c>
      <c r="J39" s="4">
        <v>403.59999999999997</v>
      </c>
      <c r="K39" s="4">
        <v>421.6</v>
      </c>
      <c r="L39" s="4">
        <v>430.99999999999994</v>
      </c>
      <c r="M39" s="4">
        <v>405.2</v>
      </c>
      <c r="N39" s="4">
        <v>382.20000000000005</v>
      </c>
      <c r="O39" s="4">
        <v>377.6</v>
      </c>
      <c r="P39" s="4">
        <v>368.8</v>
      </c>
    </row>
    <row r="41" spans="3:16">
      <c r="F41" s="20" t="s">
        <v>65</v>
      </c>
      <c r="G41" s="20"/>
      <c r="H41" s="20"/>
      <c r="I41" s="20"/>
      <c r="J41" s="20"/>
      <c r="K41" s="20"/>
      <c r="L41" s="20"/>
    </row>
    <row r="42" spans="3:16">
      <c r="F42" s="20"/>
      <c r="G42" s="20"/>
      <c r="H42" s="20"/>
      <c r="I42" s="20"/>
      <c r="J42" s="20"/>
      <c r="K42" s="20"/>
      <c r="L42" s="20"/>
    </row>
    <row r="43" spans="3:16">
      <c r="F43" s="20"/>
      <c r="G43" s="20"/>
      <c r="H43" s="20"/>
      <c r="I43" s="20"/>
      <c r="J43" s="20"/>
      <c r="K43" s="20"/>
      <c r="L43" s="20"/>
    </row>
    <row r="44" spans="3:16">
      <c r="F44" s="18">
        <v>40123</v>
      </c>
      <c r="G44" s="18">
        <v>40127</v>
      </c>
      <c r="H44" s="18">
        <v>40133</v>
      </c>
      <c r="I44" s="18">
        <v>40137</v>
      </c>
      <c r="J44" s="18">
        <v>40141</v>
      </c>
      <c r="K44" s="18">
        <v>40144</v>
      </c>
      <c r="L44" s="18">
        <v>40151</v>
      </c>
      <c r="M44" s="18">
        <f>M7</f>
        <v>40159</v>
      </c>
      <c r="N44" s="18">
        <f>N7</f>
        <v>40165</v>
      </c>
      <c r="O44" s="18">
        <f>O7</f>
        <v>40175</v>
      </c>
      <c r="P44" s="18">
        <f>P7</f>
        <v>40184</v>
      </c>
    </row>
    <row r="45" spans="3:16">
      <c r="F45">
        <v>0</v>
      </c>
      <c r="G45">
        <f t="shared" ref="G45:M48" si="0">(F8-G8)+SUM(G$3:G$4)</f>
        <v>14.800000000000011</v>
      </c>
      <c r="H45">
        <f t="shared" si="0"/>
        <v>13.719999999999947</v>
      </c>
      <c r="I45">
        <f t="shared" si="0"/>
        <v>18.400000000000045</v>
      </c>
      <c r="J45">
        <f t="shared" si="0"/>
        <v>1.2799999999999958</v>
      </c>
      <c r="K45">
        <f t="shared" si="0"/>
        <v>17.200000000000045</v>
      </c>
      <c r="L45">
        <f t="shared" si="0"/>
        <v>6.5999999999999766</v>
      </c>
      <c r="M45">
        <f t="shared" si="0"/>
        <v>30.299999999999955</v>
      </c>
      <c r="N45">
        <f t="shared" ref="N45:P45" si="1">(M8-N8)+SUM(N$3:N$4)</f>
        <v>20.599999999999987</v>
      </c>
      <c r="O45">
        <f t="shared" si="1"/>
        <v>36.000000000000021</v>
      </c>
      <c r="P45">
        <f t="shared" si="1"/>
        <v>30.000000000000057</v>
      </c>
    </row>
    <row r="46" spans="3:16">
      <c r="F46">
        <v>0</v>
      </c>
      <c r="G46">
        <f t="shared" si="0"/>
        <v>13.800000000000011</v>
      </c>
      <c r="H46">
        <f t="shared" si="0"/>
        <v>10.719999999999947</v>
      </c>
      <c r="I46">
        <f t="shared" si="0"/>
        <v>411.08000000000004</v>
      </c>
      <c r="J46">
        <f t="shared" si="0"/>
        <v>-386.00000000000006</v>
      </c>
      <c r="K46">
        <f t="shared" si="0"/>
        <v>9.3999999999999773</v>
      </c>
      <c r="L46">
        <f t="shared" si="0"/>
        <v>-2.1999999999999211</v>
      </c>
      <c r="M46">
        <f t="shared" si="0"/>
        <v>28.10000000000008</v>
      </c>
      <c r="N46">
        <f t="shared" ref="N46:P46" si="2">(M9-N9)+SUM(N$3:N$4)</f>
        <v>30.399999999999885</v>
      </c>
      <c r="O46">
        <f t="shared" si="2"/>
        <v>34.20000000000001</v>
      </c>
      <c r="P46">
        <f t="shared" si="2"/>
        <v>23.800000000000011</v>
      </c>
    </row>
    <row r="47" spans="3:16">
      <c r="F47">
        <v>0</v>
      </c>
      <c r="G47">
        <f t="shared" si="0"/>
        <v>15.199999999999932</v>
      </c>
      <c r="H47">
        <f t="shared" si="0"/>
        <v>18.120000000000097</v>
      </c>
      <c r="I47">
        <f t="shared" si="0"/>
        <v>16.2</v>
      </c>
      <c r="J47">
        <f t="shared" si="0"/>
        <v>7.0800000000000072</v>
      </c>
      <c r="K47">
        <f t="shared" si="0"/>
        <v>12.599999999999966</v>
      </c>
      <c r="L47">
        <f t="shared" si="0"/>
        <v>11.800000000000079</v>
      </c>
      <c r="M47">
        <f t="shared" si="0"/>
        <v>29.099999999999966</v>
      </c>
      <c r="N47">
        <f t="shared" ref="N47:P47" si="3">(M10-N10)+SUM(N$3:N$4)</f>
        <v>26.999999999999964</v>
      </c>
      <c r="O47">
        <f t="shared" si="3"/>
        <v>35.599999999999987</v>
      </c>
      <c r="P47">
        <f t="shared" si="3"/>
        <v>27.399999999999977</v>
      </c>
    </row>
    <row r="48" spans="3:16">
      <c r="F48">
        <v>0</v>
      </c>
      <c r="G48">
        <f t="shared" si="0"/>
        <v>18.800000000000011</v>
      </c>
      <c r="H48">
        <f t="shared" si="0"/>
        <v>18.720000000000063</v>
      </c>
      <c r="I48">
        <f t="shared" si="0"/>
        <v>15.000000000000011</v>
      </c>
      <c r="J48">
        <f t="shared" si="0"/>
        <v>9.6799999999999731</v>
      </c>
      <c r="K48">
        <f t="shared" si="0"/>
        <v>14.399999999999977</v>
      </c>
      <c r="L48">
        <f t="shared" si="0"/>
        <v>10.800000000000022</v>
      </c>
      <c r="M48">
        <f t="shared" si="0"/>
        <v>27.5</v>
      </c>
      <c r="N48">
        <f t="shared" ref="N48:P48" si="4">(M11-N11)+SUM(N$3:N$4)</f>
        <v>29.599999999999987</v>
      </c>
      <c r="O48">
        <f t="shared" si="4"/>
        <v>31.799999999999976</v>
      </c>
      <c r="P48">
        <f t="shared" si="4"/>
        <v>26.600000000000023</v>
      </c>
    </row>
    <row r="49" spans="6:16">
      <c r="F49">
        <v>0</v>
      </c>
      <c r="G49">
        <f t="shared" ref="G49:M52" si="5">(F12-G12)+SUM(G$3:G$5)</f>
        <v>15</v>
      </c>
      <c r="H49">
        <f t="shared" si="5"/>
        <v>24.12000000000004</v>
      </c>
      <c r="I49">
        <f t="shared" si="5"/>
        <v>18.199999999999942</v>
      </c>
      <c r="J49">
        <f t="shared" si="5"/>
        <v>14.68000000000003</v>
      </c>
      <c r="K49">
        <f t="shared" si="5"/>
        <v>18.599999999999966</v>
      </c>
      <c r="L49">
        <f t="shared" si="5"/>
        <v>5.5999999999999766</v>
      </c>
      <c r="M49">
        <f t="shared" si="5"/>
        <v>42.500000000000057</v>
      </c>
      <c r="N49">
        <f t="shared" ref="N49:P49" si="6">(M12-N12)+SUM(N$3:N$5)</f>
        <v>34.799999999999976</v>
      </c>
      <c r="O49">
        <f t="shared" si="6"/>
        <v>57.800000000000004</v>
      </c>
      <c r="P49">
        <f t="shared" si="6"/>
        <v>60.000000000000028</v>
      </c>
    </row>
    <row r="50" spans="6:16">
      <c r="F50">
        <v>0</v>
      </c>
      <c r="G50">
        <f t="shared" si="5"/>
        <v>9.2000000000000455</v>
      </c>
      <c r="H50">
        <f t="shared" si="5"/>
        <v>22.119999999999983</v>
      </c>
      <c r="I50">
        <f t="shared" si="5"/>
        <v>17.000000000000011</v>
      </c>
      <c r="J50">
        <f t="shared" si="5"/>
        <v>12.080000000000007</v>
      </c>
      <c r="K50">
        <f t="shared" si="5"/>
        <v>12.399999999999977</v>
      </c>
      <c r="L50">
        <f t="shared" si="5"/>
        <v>4.7999999999999652</v>
      </c>
      <c r="M50">
        <f t="shared" si="5"/>
        <v>37.099999999999966</v>
      </c>
      <c r="N50">
        <f t="shared" ref="N50:P50" si="7">(M13-N13)+SUM(N$3:N$5)</f>
        <v>43.000000000000021</v>
      </c>
      <c r="O50">
        <f t="shared" si="7"/>
        <v>41.000000000000021</v>
      </c>
      <c r="P50">
        <f t="shared" si="7"/>
        <v>53.199999999999989</v>
      </c>
    </row>
    <row r="51" spans="6:16">
      <c r="F51">
        <v>0</v>
      </c>
      <c r="G51">
        <f t="shared" si="5"/>
        <v>12.400000000000034</v>
      </c>
      <c r="H51">
        <f t="shared" si="5"/>
        <v>22.720000000000006</v>
      </c>
      <c r="I51">
        <f t="shared" si="5"/>
        <v>29.799999999999965</v>
      </c>
      <c r="J51">
        <f t="shared" si="5"/>
        <v>21.280000000000051</v>
      </c>
      <c r="K51">
        <f t="shared" si="5"/>
        <v>17.799999999999955</v>
      </c>
      <c r="L51">
        <f t="shared" si="5"/>
        <v>-0.40000000000002345</v>
      </c>
      <c r="M51">
        <f t="shared" si="5"/>
        <v>46.700000000000045</v>
      </c>
      <c r="N51">
        <f t="shared" ref="N51:P51" si="8">(M14-N14)+SUM(N$3:N$5)</f>
        <v>30.000000000000021</v>
      </c>
      <c r="O51">
        <f t="shared" si="8"/>
        <v>64.000000000000028</v>
      </c>
      <c r="P51">
        <f t="shared" si="8"/>
        <v>86.999999999999943</v>
      </c>
    </row>
    <row r="52" spans="6:16">
      <c r="F52">
        <v>0</v>
      </c>
      <c r="G52">
        <f t="shared" si="5"/>
        <v>14.000000000000057</v>
      </c>
      <c r="H52">
        <f t="shared" si="5"/>
        <v>20.319999999999972</v>
      </c>
      <c r="I52">
        <f t="shared" si="5"/>
        <v>20.2</v>
      </c>
      <c r="J52">
        <f t="shared" si="5"/>
        <v>16.87999999999996</v>
      </c>
      <c r="K52">
        <f t="shared" si="5"/>
        <v>15.799999999999955</v>
      </c>
      <c r="L52">
        <f t="shared" si="5"/>
        <v>15.400000000000102</v>
      </c>
      <c r="M52">
        <f t="shared" si="5"/>
        <v>35.499999999999943</v>
      </c>
      <c r="N52">
        <f t="shared" ref="N52:P52" si="9">(M15-N15)+SUM(N$3:N$5)</f>
        <v>44.4</v>
      </c>
      <c r="O52">
        <f t="shared" si="9"/>
        <v>45.600000000000044</v>
      </c>
      <c r="P52">
        <f t="shared" si="9"/>
        <v>79.199999999999989</v>
      </c>
    </row>
    <row r="53" spans="6:16">
      <c r="F53">
        <v>0</v>
      </c>
      <c r="G53" t="e">
        <f t="shared" ref="G53:M56" si="10">(F16-G16)+SUM(G$3:G$4)</f>
        <v>#DIV/0!</v>
      </c>
      <c r="H53" t="e">
        <f t="shared" si="10"/>
        <v>#DIV/0!</v>
      </c>
      <c r="I53" t="e">
        <f t="shared" si="10"/>
        <v>#DIV/0!</v>
      </c>
      <c r="J53">
        <f t="shared" si="10"/>
        <v>-0.52000000000001556</v>
      </c>
      <c r="K53">
        <f t="shared" si="10"/>
        <v>22.800000000000011</v>
      </c>
      <c r="L53">
        <f t="shared" si="10"/>
        <v>-7.2000000000000348</v>
      </c>
      <c r="M53">
        <f t="shared" si="10"/>
        <v>41.899999999999977</v>
      </c>
      <c r="N53">
        <f t="shared" ref="N53:P53" si="11">(M16-N16)+SUM(N$3:N$4)</f>
        <v>24.800000000000033</v>
      </c>
      <c r="O53">
        <f t="shared" si="11"/>
        <v>29.799999999999976</v>
      </c>
      <c r="P53">
        <f t="shared" si="11"/>
        <v>36.599999999999994</v>
      </c>
    </row>
    <row r="54" spans="6:16">
      <c r="F54">
        <v>0</v>
      </c>
      <c r="G54">
        <f t="shared" si="10"/>
        <v>12.199999999999875</v>
      </c>
      <c r="H54">
        <f t="shared" si="10"/>
        <v>14.520000000000072</v>
      </c>
      <c r="I54">
        <f t="shared" si="10"/>
        <v>16.999999999999954</v>
      </c>
      <c r="J54">
        <f t="shared" si="10"/>
        <v>2.6799999999999731</v>
      </c>
      <c r="K54">
        <f t="shared" si="10"/>
        <v>18.600000000000023</v>
      </c>
      <c r="L54">
        <f t="shared" si="10"/>
        <v>6.5999999999999766</v>
      </c>
      <c r="M54">
        <f t="shared" si="10"/>
        <v>33.900000000000034</v>
      </c>
      <c r="N54">
        <f t="shared" ref="N54:P54" si="12">(M17-N17)+SUM(N$3:N$4)</f>
        <v>25.000000000000021</v>
      </c>
      <c r="O54">
        <f t="shared" si="12"/>
        <v>40.4</v>
      </c>
      <c r="P54">
        <f t="shared" si="12"/>
        <v>29.399999999999977</v>
      </c>
    </row>
    <row r="55" spans="6:16">
      <c r="F55">
        <v>0</v>
      </c>
      <c r="G55">
        <f t="shared" si="10"/>
        <v>13.800000000000011</v>
      </c>
      <c r="H55">
        <f t="shared" si="10"/>
        <v>21.119999999999983</v>
      </c>
      <c r="I55">
        <f t="shared" si="10"/>
        <v>18.400000000000045</v>
      </c>
      <c r="J55">
        <f t="shared" si="10"/>
        <v>17.87999999999996</v>
      </c>
      <c r="K55">
        <f t="shared" si="10"/>
        <v>15.199999999999989</v>
      </c>
      <c r="L55">
        <f t="shared" si="10"/>
        <v>21.400000000000045</v>
      </c>
      <c r="M55">
        <f t="shared" si="10"/>
        <v>26.899999999999977</v>
      </c>
      <c r="N55">
        <f t="shared" ref="N55:P55" si="13">(M18-N18)+SUM(N$3:N$4)</f>
        <v>30.000000000000021</v>
      </c>
      <c r="O55">
        <f t="shared" si="13"/>
        <v>39.199999999999953</v>
      </c>
      <c r="P55">
        <f t="shared" si="13"/>
        <v>28</v>
      </c>
    </row>
    <row r="56" spans="6:16">
      <c r="F56">
        <v>0</v>
      </c>
      <c r="G56">
        <f t="shared" si="10"/>
        <v>16.999999999999943</v>
      </c>
      <c r="H56">
        <f t="shared" si="10"/>
        <v>18.320000000000029</v>
      </c>
      <c r="I56">
        <f t="shared" si="10"/>
        <v>20.600000000000033</v>
      </c>
      <c r="J56">
        <f t="shared" si="10"/>
        <v>11.279999999999882</v>
      </c>
      <c r="K56">
        <f t="shared" si="10"/>
        <v>16.200000000000045</v>
      </c>
      <c r="L56">
        <f t="shared" si="10"/>
        <v>11.60000000000009</v>
      </c>
      <c r="M56">
        <f t="shared" si="10"/>
        <v>31.899999999999977</v>
      </c>
      <c r="N56">
        <f t="shared" ref="N56:P56" si="14">(M19-N19)+SUM(N$3:N$4)</f>
        <v>27.799999999999976</v>
      </c>
      <c r="O56">
        <f t="shared" si="14"/>
        <v>39.599999999999987</v>
      </c>
      <c r="P56">
        <f t="shared" si="14"/>
        <v>43.199999999999989</v>
      </c>
    </row>
    <row r="57" spans="6:16">
      <c r="F57">
        <v>0</v>
      </c>
      <c r="G57">
        <f t="shared" ref="G57:M60" si="15">(F20-G20)+SUM(G$3:G$5)</f>
        <v>7.3999999999999773</v>
      </c>
      <c r="H57">
        <f t="shared" si="15"/>
        <v>12.919999999999995</v>
      </c>
      <c r="I57">
        <f t="shared" si="15"/>
        <v>16.200000000000056</v>
      </c>
      <c r="J57">
        <f t="shared" si="15"/>
        <v>5.8799999999999617</v>
      </c>
      <c r="K57">
        <f t="shared" si="15"/>
        <v>16.799999999999955</v>
      </c>
      <c r="L57">
        <f t="shared" si="15"/>
        <v>-0.19999999999997797</v>
      </c>
      <c r="M57">
        <f t="shared" si="15"/>
        <v>50.699999999999989</v>
      </c>
      <c r="N57">
        <f t="shared" ref="N57:P57" si="16">(M20-N20)+SUM(N$3:N$5)</f>
        <v>25.20000000000001</v>
      </c>
      <c r="O57">
        <f t="shared" si="16"/>
        <v>54.4</v>
      </c>
      <c r="P57">
        <f t="shared" si="16"/>
        <v>61</v>
      </c>
    </row>
    <row r="58" spans="6:16">
      <c r="F58">
        <v>0</v>
      </c>
      <c r="G58">
        <f t="shared" si="15"/>
        <v>13</v>
      </c>
      <c r="H58">
        <f t="shared" si="15"/>
        <v>25.320000000000086</v>
      </c>
      <c r="I58">
        <f t="shared" si="15"/>
        <v>23.599999999999977</v>
      </c>
      <c r="J58">
        <f t="shared" si="15"/>
        <v>8.6799999999999731</v>
      </c>
      <c r="K58">
        <f t="shared" si="15"/>
        <v>24.199999999999989</v>
      </c>
      <c r="L58">
        <f t="shared" si="15"/>
        <v>6.3999999999999879</v>
      </c>
      <c r="M58">
        <f t="shared" si="15"/>
        <v>44.899999999999977</v>
      </c>
      <c r="N58">
        <f t="shared" ref="N58:P58" si="17">(M21-N21)+SUM(N$3:N$5)</f>
        <v>37.999999999999964</v>
      </c>
      <c r="O58">
        <f t="shared" si="17"/>
        <v>51.200000000000067</v>
      </c>
      <c r="P58">
        <f t="shared" si="17"/>
        <v>69</v>
      </c>
    </row>
    <row r="59" spans="6:16">
      <c r="F59">
        <v>0</v>
      </c>
      <c r="G59">
        <f t="shared" si="15"/>
        <v>12.599999999999966</v>
      </c>
      <c r="H59">
        <f t="shared" si="15"/>
        <v>23.919999999999995</v>
      </c>
      <c r="I59">
        <f t="shared" si="15"/>
        <v>36.200000000000003</v>
      </c>
      <c r="J59">
        <f t="shared" si="15"/>
        <v>0.68000000000002991</v>
      </c>
      <c r="K59">
        <f t="shared" si="15"/>
        <v>22.199999999999989</v>
      </c>
      <c r="L59">
        <f t="shared" si="15"/>
        <v>10.000000000000011</v>
      </c>
      <c r="M59">
        <f t="shared" si="15"/>
        <v>41.5</v>
      </c>
      <c r="N59">
        <f t="shared" ref="N59:P59" si="18">(M22-N22)+SUM(N$3:N$5)</f>
        <v>27.999999999999964</v>
      </c>
      <c r="O59">
        <f t="shared" si="18"/>
        <v>54.20000000000001</v>
      </c>
      <c r="P59">
        <f t="shared" si="18"/>
        <v>55</v>
      </c>
    </row>
    <row r="60" spans="6:16">
      <c r="F60">
        <v>0</v>
      </c>
      <c r="G60">
        <f t="shared" si="15"/>
        <v>9.6000000000000227</v>
      </c>
      <c r="H60">
        <f t="shared" si="15"/>
        <v>24.920000000000051</v>
      </c>
      <c r="I60">
        <f t="shared" si="15"/>
        <v>30.399999999999931</v>
      </c>
      <c r="J60">
        <f t="shared" si="15"/>
        <v>2.6800000000000299</v>
      </c>
      <c r="K60">
        <f t="shared" si="15"/>
        <v>30.400000000000034</v>
      </c>
      <c r="L60">
        <f t="shared" si="15"/>
        <v>6.9999999999999538</v>
      </c>
      <c r="M60">
        <f t="shared" si="15"/>
        <v>42.499999999999943</v>
      </c>
      <c r="N60">
        <f t="shared" ref="N60:P60" si="19">(M23-N23)+SUM(N$3:N$5)</f>
        <v>32.400000000000055</v>
      </c>
      <c r="O60">
        <f t="shared" si="19"/>
        <v>54.799999999999976</v>
      </c>
      <c r="P60">
        <f t="shared" si="19"/>
        <v>88.60000000000008</v>
      </c>
    </row>
    <row r="61" spans="6:16">
      <c r="F61">
        <v>0</v>
      </c>
      <c r="G61">
        <f t="shared" ref="G61:M64" si="20">(F24-G24)+SUM(G$3:G$4)</f>
        <v>14</v>
      </c>
      <c r="H61">
        <f t="shared" si="20"/>
        <v>17.320000000000029</v>
      </c>
      <c r="I61">
        <f t="shared" si="20"/>
        <v>13.799999999999965</v>
      </c>
      <c r="J61">
        <f t="shared" si="20"/>
        <v>5.0800000000000072</v>
      </c>
      <c r="K61">
        <f t="shared" si="20"/>
        <v>19.199999999999989</v>
      </c>
      <c r="L61">
        <f t="shared" si="20"/>
        <v>1.5999999999999766</v>
      </c>
      <c r="M61">
        <f t="shared" si="20"/>
        <v>44.900000000000006</v>
      </c>
      <c r="N61">
        <f t="shared" ref="N61:P61" si="21">(M24-N24)+SUM(N$3:N$4)</f>
        <v>34.600000000000016</v>
      </c>
      <c r="O61">
        <f t="shared" si="21"/>
        <v>55.600000000000016</v>
      </c>
      <c r="P61">
        <f t="shared" si="21"/>
        <v>34.799999999999983</v>
      </c>
    </row>
    <row r="62" spans="6:16">
      <c r="F62">
        <v>0</v>
      </c>
      <c r="G62">
        <f t="shared" si="20"/>
        <v>18.999999999999943</v>
      </c>
      <c r="H62">
        <f t="shared" si="20"/>
        <v>14.92000000000005</v>
      </c>
      <c r="I62">
        <f t="shared" si="20"/>
        <v>17.599999999999977</v>
      </c>
      <c r="J62">
        <f t="shared" si="20"/>
        <v>9.6799999999999731</v>
      </c>
      <c r="K62">
        <f t="shared" si="20"/>
        <v>16.399999999999977</v>
      </c>
      <c r="L62">
        <f t="shared" si="20"/>
        <v>8.1999999999999424</v>
      </c>
      <c r="M62">
        <f t="shared" si="20"/>
        <v>38.900000000000034</v>
      </c>
      <c r="N62">
        <f t="shared" ref="N62:P62" si="22">(M25-N25)+SUM(N$3:N$4)</f>
        <v>29.20000000000001</v>
      </c>
      <c r="O62">
        <f t="shared" si="22"/>
        <v>41.600000000000044</v>
      </c>
      <c r="P62">
        <f t="shared" si="22"/>
        <v>31</v>
      </c>
    </row>
    <row r="63" spans="6:16">
      <c r="F63">
        <v>0</v>
      </c>
      <c r="G63">
        <f t="shared" si="20"/>
        <v>14.199999999999989</v>
      </c>
      <c r="H63">
        <f t="shared" si="20"/>
        <v>15.520000000000016</v>
      </c>
      <c r="I63">
        <f t="shared" si="20"/>
        <v>26.199999999999942</v>
      </c>
      <c r="J63">
        <f t="shared" si="20"/>
        <v>-3.9199999999999928</v>
      </c>
      <c r="K63">
        <f t="shared" si="20"/>
        <v>14.600000000000023</v>
      </c>
      <c r="L63">
        <f t="shared" si="20"/>
        <v>9.3999999999999311</v>
      </c>
      <c r="M63">
        <f t="shared" si="20"/>
        <v>24.900000000000091</v>
      </c>
      <c r="N63">
        <f t="shared" ref="N63:P63" si="23">(M26-N26)+SUM(N$3:N$4)</f>
        <v>27.599999999999987</v>
      </c>
      <c r="O63">
        <f t="shared" si="23"/>
        <v>38.400000000000055</v>
      </c>
      <c r="P63">
        <f t="shared" si="23"/>
        <v>31.599999999999909</v>
      </c>
    </row>
    <row r="64" spans="6:16">
      <c r="F64">
        <v>0</v>
      </c>
      <c r="G64">
        <f t="shared" si="20"/>
        <v>17.400000000000034</v>
      </c>
      <c r="H64">
        <f t="shared" si="20"/>
        <v>15.919999999999879</v>
      </c>
      <c r="I64">
        <f t="shared" si="20"/>
        <v>18.800000000000079</v>
      </c>
      <c r="J64">
        <f t="shared" si="20"/>
        <v>2.2799999999999958</v>
      </c>
      <c r="K64">
        <f t="shared" si="20"/>
        <v>17.999999999999943</v>
      </c>
      <c r="L64">
        <f t="shared" si="20"/>
        <v>15.800000000000079</v>
      </c>
      <c r="M64">
        <f t="shared" si="20"/>
        <v>22.499999999999943</v>
      </c>
      <c r="N64">
        <f t="shared" ref="N64:P64" si="24">(M27-N27)+SUM(N$3:N$4)</f>
        <v>26.600000000000044</v>
      </c>
      <c r="O64">
        <f t="shared" si="24"/>
        <v>39.20000000000001</v>
      </c>
      <c r="P64">
        <f t="shared" si="24"/>
        <v>32.599999999999966</v>
      </c>
    </row>
    <row r="65" spans="6:16">
      <c r="F65">
        <v>0</v>
      </c>
      <c r="G65">
        <f t="shared" ref="G65:M68" si="25">(F28-G28)+SUM(G$3:G$5)</f>
        <v>18.400000000000034</v>
      </c>
      <c r="H65">
        <f t="shared" si="25"/>
        <v>20.520000000000017</v>
      </c>
      <c r="I65">
        <f t="shared" si="25"/>
        <v>18.599999999999977</v>
      </c>
      <c r="J65">
        <f t="shared" si="25"/>
        <v>13.07999999999995</v>
      </c>
      <c r="K65">
        <f t="shared" si="25"/>
        <v>20.400000000000034</v>
      </c>
      <c r="L65">
        <f t="shared" si="25"/>
        <v>4.3999999999999879</v>
      </c>
      <c r="M65">
        <f t="shared" si="25"/>
        <v>48.500000000000057</v>
      </c>
      <c r="N65">
        <f t="shared" ref="N65:P65" si="26">(M28-N28)+SUM(N$3:N$5)</f>
        <v>33.199999999999896</v>
      </c>
      <c r="O65">
        <f t="shared" si="26"/>
        <v>60.000000000000021</v>
      </c>
      <c r="P65">
        <f t="shared" si="26"/>
        <v>54.200000000000045</v>
      </c>
    </row>
    <row r="66" spans="6:16">
      <c r="F66">
        <v>0</v>
      </c>
      <c r="G66">
        <f t="shared" si="25"/>
        <v>-383</v>
      </c>
      <c r="H66">
        <f t="shared" si="25"/>
        <v>25.920000000000051</v>
      </c>
      <c r="I66">
        <f t="shared" si="25"/>
        <v>19.399999999999988</v>
      </c>
      <c r="J66">
        <f t="shared" si="25"/>
        <v>10.079999999999893</v>
      </c>
      <c r="K66">
        <f t="shared" si="25"/>
        <v>19.400000000000034</v>
      </c>
      <c r="L66">
        <f t="shared" si="25"/>
        <v>14.800000000000022</v>
      </c>
      <c r="M66">
        <f t="shared" si="25"/>
        <v>34.5</v>
      </c>
      <c r="N66">
        <f t="shared" ref="N66:P66" si="27">(M29-N29)+SUM(N$3:N$5)</f>
        <v>38.799999999999976</v>
      </c>
      <c r="O66">
        <f t="shared" si="27"/>
        <v>56.000000000000021</v>
      </c>
      <c r="P66">
        <f t="shared" si="27"/>
        <v>63.000000000000057</v>
      </c>
    </row>
    <row r="67" spans="6:16">
      <c r="F67">
        <v>0</v>
      </c>
      <c r="G67">
        <f t="shared" si="25"/>
        <v>25.800000000000011</v>
      </c>
      <c r="H67">
        <f t="shared" si="25"/>
        <v>-0.87999999999995993</v>
      </c>
      <c r="I67">
        <f t="shared" si="25"/>
        <v>18.999999999999954</v>
      </c>
      <c r="J67">
        <f t="shared" si="25"/>
        <v>12.480000000000041</v>
      </c>
      <c r="K67">
        <f t="shared" si="25"/>
        <v>16.799999999999955</v>
      </c>
      <c r="L67">
        <f t="shared" si="25"/>
        <v>20.399999999999988</v>
      </c>
      <c r="M67">
        <f t="shared" si="25"/>
        <v>37.300000000000068</v>
      </c>
      <c r="N67">
        <f t="shared" ref="N67:P67" si="28">(M30-N30)+SUM(N$3:N$5)</f>
        <v>35.199999999999896</v>
      </c>
      <c r="O67">
        <f t="shared" si="28"/>
        <v>52.400000000000112</v>
      </c>
      <c r="P67">
        <f t="shared" si="28"/>
        <v>59.199999999999875</v>
      </c>
    </row>
    <row r="68" spans="6:16">
      <c r="F68">
        <v>0</v>
      </c>
      <c r="G68">
        <f t="shared" si="25"/>
        <v>13.800000000000011</v>
      </c>
      <c r="H68">
        <f t="shared" si="25"/>
        <v>25.12000000000004</v>
      </c>
      <c r="I68">
        <f t="shared" si="25"/>
        <v>27.59999999999992</v>
      </c>
      <c r="J68">
        <f t="shared" si="25"/>
        <v>9.8800000000000185</v>
      </c>
      <c r="K68">
        <f t="shared" si="25"/>
        <v>23.599999999999966</v>
      </c>
      <c r="L68">
        <f t="shared" si="25"/>
        <v>4.2000000000000561</v>
      </c>
      <c r="M68">
        <f t="shared" si="25"/>
        <v>45.099999999999966</v>
      </c>
      <c r="N68">
        <f t="shared" ref="N68:P68" si="29">(M31-N31)+SUM(N$3:N$5)</f>
        <v>38.000000000000021</v>
      </c>
      <c r="O68">
        <f t="shared" si="29"/>
        <v>53.80000000000009</v>
      </c>
      <c r="P68">
        <f t="shared" si="29"/>
        <v>90.999999999999943</v>
      </c>
    </row>
    <row r="69" spans="6:16">
      <c r="F69">
        <v>0</v>
      </c>
      <c r="G69">
        <f t="shared" ref="G69:M72" si="30">(F32-G32)+SUM(G$3:G$4)</f>
        <v>13.60000000000008</v>
      </c>
      <c r="H69">
        <f t="shared" si="30"/>
        <v>13.720000000000004</v>
      </c>
      <c r="I69">
        <f t="shared" si="30"/>
        <v>20.599999999999977</v>
      </c>
      <c r="J69">
        <f t="shared" si="30"/>
        <v>8.4799999999999844</v>
      </c>
      <c r="K69">
        <f t="shared" si="30"/>
        <v>9.8000000000000682</v>
      </c>
      <c r="L69">
        <f t="shared" si="30"/>
        <v>0.6000000000000334</v>
      </c>
      <c r="M69">
        <f t="shared" si="30"/>
        <v>31.299999999999898</v>
      </c>
      <c r="N69">
        <f t="shared" ref="N69:P69" si="31">(M32-N32)+SUM(N$3:N$4)</f>
        <v>30.20000000000001</v>
      </c>
      <c r="O69">
        <f t="shared" si="31"/>
        <v>31.799999999999976</v>
      </c>
      <c r="P69">
        <f t="shared" si="31"/>
        <v>24.800000000000068</v>
      </c>
    </row>
    <row r="70" spans="6:16">
      <c r="F70">
        <v>0</v>
      </c>
      <c r="G70">
        <f t="shared" si="30"/>
        <v>12.599999999999966</v>
      </c>
      <c r="H70">
        <f t="shared" si="30"/>
        <v>10.92000000000005</v>
      </c>
      <c r="I70">
        <f t="shared" si="30"/>
        <v>17.2</v>
      </c>
      <c r="J70">
        <f t="shared" si="30"/>
        <v>2.8800000000000185</v>
      </c>
      <c r="K70">
        <f t="shared" si="30"/>
        <v>16.600000000000023</v>
      </c>
      <c r="L70">
        <f t="shared" si="30"/>
        <v>-5.2000000000000348</v>
      </c>
      <c r="M70">
        <f t="shared" si="30"/>
        <v>28.299999999999955</v>
      </c>
      <c r="N70">
        <f t="shared" ref="N70:P70" si="32">(M33-N33)+SUM(N$3:N$4)</f>
        <v>32.4</v>
      </c>
      <c r="O70">
        <f t="shared" si="32"/>
        <v>30.000000000000021</v>
      </c>
      <c r="P70">
        <f t="shared" si="32"/>
        <v>25.400000000000034</v>
      </c>
    </row>
    <row r="71" spans="6:16">
      <c r="F71">
        <v>0</v>
      </c>
      <c r="G71">
        <f t="shared" si="30"/>
        <v>15.999999999999943</v>
      </c>
      <c r="H71">
        <f t="shared" si="30"/>
        <v>15.320000000000084</v>
      </c>
      <c r="I71">
        <f t="shared" si="30"/>
        <v>14.799999999999965</v>
      </c>
      <c r="J71">
        <f t="shared" si="30"/>
        <v>10.279999999999996</v>
      </c>
      <c r="K71">
        <f t="shared" si="30"/>
        <v>14.200000000000045</v>
      </c>
      <c r="L71">
        <f t="shared" si="30"/>
        <v>8.9999999999999538</v>
      </c>
      <c r="M71">
        <f t="shared" si="30"/>
        <v>35.5</v>
      </c>
      <c r="N71">
        <f t="shared" ref="N71:P71" si="33">(M34-N34)+SUM(N$3:N$4)</f>
        <v>26.20000000000001</v>
      </c>
      <c r="O71">
        <f t="shared" si="33"/>
        <v>40.199999999999953</v>
      </c>
      <c r="P71">
        <f t="shared" si="33"/>
        <v>34.800000000000068</v>
      </c>
    </row>
    <row r="72" spans="6:16">
      <c r="F72">
        <v>0</v>
      </c>
      <c r="G72">
        <f t="shared" si="30"/>
        <v>443.8</v>
      </c>
      <c r="H72">
        <f t="shared" si="30"/>
        <v>-409.4799999999999</v>
      </c>
      <c r="I72">
        <f t="shared" si="30"/>
        <v>17.2</v>
      </c>
      <c r="J72">
        <f t="shared" si="30"/>
        <v>6.279999999999939</v>
      </c>
      <c r="K72">
        <f t="shared" si="30"/>
        <v>17.999999999999943</v>
      </c>
      <c r="L72">
        <f t="shared" si="30"/>
        <v>-0.39999999999990976</v>
      </c>
      <c r="M72">
        <f t="shared" si="30"/>
        <v>39.699999999999932</v>
      </c>
      <c r="N72">
        <f t="shared" ref="N72:P72" si="34">(M35-N35)+SUM(N$3:N$4)</f>
        <v>24.600000000000044</v>
      </c>
      <c r="O72">
        <f t="shared" si="34"/>
        <v>44.999999999999964</v>
      </c>
      <c r="P72">
        <f t="shared" si="34"/>
        <v>27.600000000000023</v>
      </c>
    </row>
    <row r="73" spans="6:16">
      <c r="F73">
        <v>0</v>
      </c>
      <c r="G73">
        <f t="shared" ref="G73:M76" si="35">(F36-G36)+SUM(G$3:G$5)</f>
        <v>10.199999999999989</v>
      </c>
      <c r="H73">
        <f t="shared" si="35"/>
        <v>17.12000000000004</v>
      </c>
      <c r="I73">
        <f t="shared" si="35"/>
        <v>24.599999999999977</v>
      </c>
      <c r="J73">
        <f t="shared" si="35"/>
        <v>6.8799999999999617</v>
      </c>
      <c r="K73">
        <f t="shared" si="35"/>
        <v>20.800000000000011</v>
      </c>
      <c r="L73">
        <f t="shared" si="35"/>
        <v>5.3999999999999879</v>
      </c>
      <c r="M73">
        <f t="shared" si="35"/>
        <v>39.700000000000045</v>
      </c>
      <c r="N73">
        <f t="shared" ref="N73:P73" si="36">(M36-N36)+SUM(N$3:N$5)</f>
        <v>32.599999999999987</v>
      </c>
      <c r="O73">
        <f t="shared" si="36"/>
        <v>52.799999999999976</v>
      </c>
      <c r="P73">
        <f t="shared" si="36"/>
        <v>50.199999999999989</v>
      </c>
    </row>
    <row r="74" spans="6:16">
      <c r="F74">
        <v>0</v>
      </c>
      <c r="G74">
        <f t="shared" si="35"/>
        <v>17.800000000000068</v>
      </c>
      <c r="H74">
        <f t="shared" si="35"/>
        <v>21.919999999999995</v>
      </c>
      <c r="I74">
        <f t="shared" si="35"/>
        <v>22.2</v>
      </c>
      <c r="J74">
        <f t="shared" si="35"/>
        <v>19.080000000000062</v>
      </c>
      <c r="K74">
        <f t="shared" si="35"/>
        <v>18.39999999999992</v>
      </c>
      <c r="L74">
        <f t="shared" si="35"/>
        <v>14.800000000000022</v>
      </c>
      <c r="M74">
        <f t="shared" si="35"/>
        <v>38.100000000000023</v>
      </c>
      <c r="N74">
        <f t="shared" ref="N74:P74" si="37">(M37-N37)+SUM(N$3:N$5)</f>
        <v>39.599999999999987</v>
      </c>
      <c r="O74">
        <f t="shared" si="37"/>
        <v>54.599999999999987</v>
      </c>
      <c r="P74">
        <f t="shared" si="37"/>
        <v>66</v>
      </c>
    </row>
    <row r="75" spans="6:16">
      <c r="F75">
        <v>0</v>
      </c>
      <c r="G75">
        <f t="shared" si="35"/>
        <v>15.199999999999989</v>
      </c>
      <c r="H75">
        <f t="shared" si="35"/>
        <v>19.920000000000051</v>
      </c>
      <c r="I75">
        <f t="shared" si="35"/>
        <v>32.20000000000006</v>
      </c>
      <c r="J75">
        <f t="shared" si="35"/>
        <v>4.4799999999999844</v>
      </c>
      <c r="K75">
        <f t="shared" si="35"/>
        <v>25.39999999999992</v>
      </c>
      <c r="L75">
        <f t="shared" si="35"/>
        <v>4.4000000000000448</v>
      </c>
      <c r="M75">
        <f t="shared" si="35"/>
        <v>48.699999999999989</v>
      </c>
      <c r="N75">
        <f t="shared" ref="N75:P75" si="38">(M38-N38)+SUM(N$3:N$5)</f>
        <v>31.000000000000021</v>
      </c>
      <c r="O75">
        <f t="shared" si="38"/>
        <v>56.799999999999976</v>
      </c>
      <c r="P75">
        <f t="shared" si="38"/>
        <v>61.600000000000023</v>
      </c>
    </row>
    <row r="76" spans="6:16">
      <c r="F76">
        <v>0</v>
      </c>
      <c r="G76">
        <f t="shared" si="35"/>
        <v>12.600000000000023</v>
      </c>
      <c r="H76">
        <f t="shared" si="35"/>
        <v>20.119999999999983</v>
      </c>
      <c r="I76">
        <f t="shared" si="35"/>
        <v>25.400000000000045</v>
      </c>
      <c r="J76">
        <f t="shared" si="35"/>
        <v>5.4799999999999844</v>
      </c>
      <c r="K76">
        <f t="shared" si="35"/>
        <v>6.9999999999999432</v>
      </c>
      <c r="L76">
        <f t="shared" si="35"/>
        <v>3.8000000000000789</v>
      </c>
      <c r="M76">
        <f t="shared" si="35"/>
        <v>46.299999999999955</v>
      </c>
      <c r="N76">
        <f t="shared" ref="N76:P76" si="39">(M39-N39)+SUM(N$3:N$5)</f>
        <v>38.399999999999942</v>
      </c>
      <c r="O76">
        <f t="shared" si="39"/>
        <v>49.000000000000021</v>
      </c>
      <c r="P76">
        <f t="shared" si="39"/>
        <v>83.800000000000011</v>
      </c>
    </row>
    <row r="78" spans="6:16">
      <c r="F78" s="21" t="s">
        <v>66</v>
      </c>
      <c r="G78" s="21"/>
      <c r="H78" s="21"/>
      <c r="I78" s="21"/>
      <c r="J78" s="21"/>
      <c r="K78" s="21"/>
      <c r="L78" s="21"/>
    </row>
    <row r="79" spans="6:16">
      <c r="F79" s="21"/>
      <c r="G79" s="21"/>
      <c r="H79" s="21"/>
      <c r="I79" s="21"/>
      <c r="J79" s="21"/>
      <c r="K79" s="21"/>
      <c r="L79" s="21"/>
    </row>
    <row r="80" spans="6:16">
      <c r="F80" s="21"/>
      <c r="G80" s="21"/>
      <c r="H80" s="21"/>
      <c r="I80" s="21"/>
      <c r="J80" s="21"/>
      <c r="K80" s="21"/>
      <c r="L80" s="21"/>
    </row>
    <row r="81" spans="2:16">
      <c r="B81" t="s">
        <v>7</v>
      </c>
      <c r="C81" t="s">
        <v>34</v>
      </c>
      <c r="D81" t="s">
        <v>35</v>
      </c>
      <c r="E81" t="s">
        <v>36</v>
      </c>
      <c r="F81" s="18">
        <v>40123</v>
      </c>
      <c r="G81" s="18">
        <v>40127</v>
      </c>
      <c r="H81" s="18">
        <v>40133</v>
      </c>
      <c r="I81" s="18">
        <v>40137</v>
      </c>
      <c r="J81" s="18">
        <v>40141</v>
      </c>
      <c r="K81" s="18">
        <v>40144</v>
      </c>
      <c r="L81" s="18">
        <v>40151</v>
      </c>
      <c r="M81" s="18">
        <f>M44</f>
        <v>40159</v>
      </c>
      <c r="N81" s="18">
        <f>N44</f>
        <v>40165</v>
      </c>
      <c r="O81" s="18">
        <f>O44</f>
        <v>40175</v>
      </c>
      <c r="P81" s="18">
        <f>P44</f>
        <v>40184</v>
      </c>
    </row>
    <row r="82" spans="2:16">
      <c r="B82">
        <f t="shared" ref="B82:B113" si="40">D8</f>
        <v>12</v>
      </c>
      <c r="C82" t="str">
        <f t="shared" ref="C82:C113" si="41">IF(B8="",C81,B8)</f>
        <v>CR125</v>
      </c>
      <c r="D82" t="str">
        <f t="shared" ref="D82:D113" si="42">IF(C8="",D81,C8)</f>
        <v>dry</v>
      </c>
      <c r="E82" t="str">
        <f t="shared" ref="E82:E113" si="43">IF(A8="",E81,A8)</f>
        <v>nil</v>
      </c>
      <c r="F82">
        <f t="shared" ref="F82:F113" si="44">F45</f>
        <v>0</v>
      </c>
      <c r="G82">
        <f t="shared" ref="G82:M82" si="45">F82+G45</f>
        <v>14.800000000000011</v>
      </c>
      <c r="H82">
        <f t="shared" si="45"/>
        <v>28.51999999999996</v>
      </c>
      <c r="I82">
        <f t="shared" si="45"/>
        <v>46.92</v>
      </c>
      <c r="J82">
        <f t="shared" si="45"/>
        <v>48.199999999999996</v>
      </c>
      <c r="K82">
        <f t="shared" si="45"/>
        <v>65.400000000000034</v>
      </c>
      <c r="L82">
        <f t="shared" si="45"/>
        <v>72.000000000000014</v>
      </c>
      <c r="M82">
        <f t="shared" si="45"/>
        <v>102.29999999999997</v>
      </c>
      <c r="N82">
        <f t="shared" ref="N82:P82" si="46">M82+N45</f>
        <v>122.89999999999995</v>
      </c>
      <c r="O82">
        <f t="shared" si="46"/>
        <v>158.89999999999998</v>
      </c>
      <c r="P82">
        <f t="shared" si="46"/>
        <v>188.90000000000003</v>
      </c>
    </row>
    <row r="83" spans="2:16">
      <c r="B83">
        <f t="shared" si="40"/>
        <v>32</v>
      </c>
      <c r="C83" t="str">
        <f t="shared" si="41"/>
        <v>CR125</v>
      </c>
      <c r="D83" t="str">
        <f t="shared" si="42"/>
        <v>dry</v>
      </c>
      <c r="E83" t="str">
        <f t="shared" si="43"/>
        <v>nil</v>
      </c>
      <c r="F83">
        <f t="shared" si="44"/>
        <v>0</v>
      </c>
    </row>
    <row r="84" spans="2:16">
      <c r="B84">
        <f t="shared" si="40"/>
        <v>46</v>
      </c>
      <c r="C84" t="str">
        <f t="shared" si="41"/>
        <v>CR125</v>
      </c>
      <c r="D84" t="str">
        <f t="shared" si="42"/>
        <v>dry</v>
      </c>
      <c r="E84" t="str">
        <f t="shared" si="43"/>
        <v>nil</v>
      </c>
      <c r="F84">
        <f t="shared" si="44"/>
        <v>0</v>
      </c>
      <c r="G84">
        <f t="shared" ref="G84:M89" si="47">F84+G47</f>
        <v>15.199999999999932</v>
      </c>
      <c r="H84">
        <f t="shared" si="47"/>
        <v>33.320000000000029</v>
      </c>
      <c r="I84">
        <f t="shared" si="47"/>
        <v>49.520000000000024</v>
      </c>
      <c r="J84">
        <f t="shared" si="47"/>
        <v>56.60000000000003</v>
      </c>
      <c r="K84">
        <f t="shared" si="47"/>
        <v>69.199999999999989</v>
      </c>
      <c r="L84">
        <f t="shared" si="47"/>
        <v>81.000000000000071</v>
      </c>
      <c r="M84">
        <f t="shared" si="47"/>
        <v>110.10000000000004</v>
      </c>
      <c r="N84">
        <f t="shared" ref="N84:P84" si="48">M84+N47</f>
        <v>137.1</v>
      </c>
      <c r="O84">
        <f t="shared" si="48"/>
        <v>172.7</v>
      </c>
      <c r="P84">
        <f t="shared" si="48"/>
        <v>200.09999999999997</v>
      </c>
    </row>
    <row r="85" spans="2:16">
      <c r="B85">
        <f t="shared" si="40"/>
        <v>62</v>
      </c>
      <c r="C85" t="str">
        <f t="shared" si="41"/>
        <v>CR125</v>
      </c>
      <c r="D85" t="str">
        <f t="shared" si="42"/>
        <v>dry</v>
      </c>
      <c r="E85" t="str">
        <f t="shared" si="43"/>
        <v>nil</v>
      </c>
      <c r="F85">
        <f t="shared" si="44"/>
        <v>0</v>
      </c>
      <c r="G85">
        <f t="shared" si="47"/>
        <v>18.800000000000011</v>
      </c>
      <c r="H85">
        <f t="shared" si="47"/>
        <v>37.520000000000074</v>
      </c>
      <c r="I85">
        <f t="shared" si="47"/>
        <v>52.520000000000081</v>
      </c>
      <c r="J85">
        <f t="shared" si="47"/>
        <v>62.200000000000053</v>
      </c>
      <c r="K85">
        <f t="shared" si="47"/>
        <v>76.600000000000023</v>
      </c>
      <c r="L85">
        <f t="shared" si="47"/>
        <v>87.400000000000048</v>
      </c>
      <c r="M85">
        <f t="shared" si="47"/>
        <v>114.90000000000005</v>
      </c>
      <c r="N85">
        <f t="shared" ref="N85:P85" si="49">M85+N48</f>
        <v>144.50000000000003</v>
      </c>
      <c r="O85">
        <f t="shared" si="49"/>
        <v>176.3</v>
      </c>
      <c r="P85">
        <f t="shared" si="49"/>
        <v>202.90000000000003</v>
      </c>
    </row>
    <row r="86" spans="2:16">
      <c r="B86">
        <f t="shared" si="40"/>
        <v>13</v>
      </c>
      <c r="C86" t="str">
        <f t="shared" si="41"/>
        <v>CR125</v>
      </c>
      <c r="D86" t="str">
        <f t="shared" si="42"/>
        <v>irr</v>
      </c>
      <c r="E86" t="str">
        <f t="shared" si="43"/>
        <v>nil</v>
      </c>
      <c r="F86">
        <f t="shared" si="44"/>
        <v>0</v>
      </c>
      <c r="G86">
        <f t="shared" si="47"/>
        <v>15</v>
      </c>
      <c r="H86">
        <f t="shared" si="47"/>
        <v>39.12000000000004</v>
      </c>
      <c r="I86">
        <f t="shared" si="47"/>
        <v>57.319999999999979</v>
      </c>
      <c r="J86">
        <f t="shared" si="47"/>
        <v>72.000000000000014</v>
      </c>
      <c r="K86">
        <f t="shared" si="47"/>
        <v>90.59999999999998</v>
      </c>
      <c r="L86">
        <f t="shared" si="47"/>
        <v>96.19999999999996</v>
      </c>
      <c r="M86">
        <f t="shared" si="47"/>
        <v>138.70000000000002</v>
      </c>
      <c r="N86">
        <f t="shared" ref="N86:P86" si="50">M86+N49</f>
        <v>173.5</v>
      </c>
      <c r="O86">
        <f t="shared" si="50"/>
        <v>231.3</v>
      </c>
      <c r="P86">
        <f t="shared" si="50"/>
        <v>291.30000000000007</v>
      </c>
    </row>
    <row r="87" spans="2:16">
      <c r="B87">
        <f t="shared" si="40"/>
        <v>19</v>
      </c>
      <c r="C87" t="str">
        <f t="shared" si="41"/>
        <v>CR125</v>
      </c>
      <c r="D87" t="str">
        <f t="shared" si="42"/>
        <v>irr</v>
      </c>
      <c r="E87" t="str">
        <f t="shared" si="43"/>
        <v>nil</v>
      </c>
      <c r="F87">
        <f t="shared" si="44"/>
        <v>0</v>
      </c>
      <c r="G87">
        <f t="shared" si="47"/>
        <v>9.2000000000000455</v>
      </c>
      <c r="H87">
        <f t="shared" si="47"/>
        <v>31.320000000000029</v>
      </c>
      <c r="I87">
        <f t="shared" si="47"/>
        <v>48.320000000000036</v>
      </c>
      <c r="J87">
        <f t="shared" si="47"/>
        <v>60.400000000000041</v>
      </c>
      <c r="K87">
        <f t="shared" si="47"/>
        <v>72.800000000000011</v>
      </c>
      <c r="L87">
        <f t="shared" si="47"/>
        <v>77.59999999999998</v>
      </c>
      <c r="M87">
        <f t="shared" si="47"/>
        <v>114.69999999999995</v>
      </c>
      <c r="N87">
        <f t="shared" ref="N87:P87" si="51">M87+N50</f>
        <v>157.69999999999996</v>
      </c>
      <c r="O87">
        <f t="shared" si="51"/>
        <v>198.7</v>
      </c>
      <c r="P87">
        <f t="shared" si="51"/>
        <v>251.89999999999998</v>
      </c>
    </row>
    <row r="88" spans="2:16">
      <c r="B88">
        <f t="shared" si="40"/>
        <v>34</v>
      </c>
      <c r="C88" t="str">
        <f t="shared" si="41"/>
        <v>CR125</v>
      </c>
      <c r="D88" t="str">
        <f t="shared" si="42"/>
        <v>irr</v>
      </c>
      <c r="E88" t="str">
        <f t="shared" si="43"/>
        <v>nil</v>
      </c>
      <c r="F88">
        <f t="shared" si="44"/>
        <v>0</v>
      </c>
      <c r="G88">
        <f t="shared" si="47"/>
        <v>12.400000000000034</v>
      </c>
      <c r="H88">
        <f t="shared" si="47"/>
        <v>35.12000000000004</v>
      </c>
      <c r="I88">
        <f t="shared" si="47"/>
        <v>64.92</v>
      </c>
      <c r="J88">
        <f t="shared" si="47"/>
        <v>86.200000000000045</v>
      </c>
      <c r="K88">
        <f t="shared" si="47"/>
        <v>104</v>
      </c>
      <c r="L88">
        <f t="shared" si="47"/>
        <v>103.59999999999998</v>
      </c>
      <c r="M88">
        <f t="shared" si="47"/>
        <v>150.30000000000001</v>
      </c>
      <c r="N88">
        <f t="shared" ref="N88:P88" si="52">M88+N51</f>
        <v>180.30000000000004</v>
      </c>
      <c r="O88">
        <f t="shared" si="52"/>
        <v>244.30000000000007</v>
      </c>
      <c r="P88">
        <f t="shared" si="52"/>
        <v>331.3</v>
      </c>
    </row>
    <row r="89" spans="2:16">
      <c r="B89">
        <f t="shared" si="40"/>
        <v>57</v>
      </c>
      <c r="C89" t="str">
        <f t="shared" si="41"/>
        <v>CR125</v>
      </c>
      <c r="D89" t="str">
        <f t="shared" si="42"/>
        <v>irr</v>
      </c>
      <c r="E89" t="str">
        <f t="shared" si="43"/>
        <v>nil</v>
      </c>
      <c r="F89">
        <f t="shared" si="44"/>
        <v>0</v>
      </c>
      <c r="G89">
        <f t="shared" si="47"/>
        <v>14.000000000000057</v>
      </c>
      <c r="H89">
        <f t="shared" si="47"/>
        <v>34.320000000000029</v>
      </c>
      <c r="I89">
        <f t="shared" si="47"/>
        <v>54.520000000000024</v>
      </c>
      <c r="J89">
        <f t="shared" si="47"/>
        <v>71.399999999999977</v>
      </c>
      <c r="K89">
        <f t="shared" si="47"/>
        <v>87.199999999999932</v>
      </c>
      <c r="L89">
        <f t="shared" si="47"/>
        <v>102.60000000000004</v>
      </c>
      <c r="M89">
        <f t="shared" si="47"/>
        <v>138.09999999999997</v>
      </c>
      <c r="N89">
        <f t="shared" ref="N89:P89" si="53">M89+N52</f>
        <v>182.49999999999997</v>
      </c>
      <c r="O89">
        <f t="shared" si="53"/>
        <v>228.10000000000002</v>
      </c>
      <c r="P89">
        <f t="shared" si="53"/>
        <v>307.3</v>
      </c>
    </row>
    <row r="90" spans="2:16">
      <c r="B90">
        <f t="shared" si="40"/>
        <v>5</v>
      </c>
      <c r="C90" t="str">
        <f t="shared" si="41"/>
        <v>Dash</v>
      </c>
      <c r="D90" t="str">
        <f t="shared" si="42"/>
        <v>dry</v>
      </c>
      <c r="E90" t="str">
        <f t="shared" si="43"/>
        <v>nil</v>
      </c>
      <c r="F90">
        <f t="shared" si="44"/>
        <v>0</v>
      </c>
    </row>
    <row r="91" spans="2:16">
      <c r="B91">
        <f t="shared" si="40"/>
        <v>27</v>
      </c>
      <c r="C91" t="str">
        <f t="shared" si="41"/>
        <v>Dash</v>
      </c>
      <c r="D91" t="str">
        <f t="shared" si="42"/>
        <v>dry</v>
      </c>
      <c r="E91" t="str">
        <f t="shared" si="43"/>
        <v>nil</v>
      </c>
      <c r="F91">
        <f t="shared" si="44"/>
        <v>0</v>
      </c>
      <c r="G91">
        <f t="shared" ref="G91:M102" si="54">F91+G54</f>
        <v>12.199999999999875</v>
      </c>
      <c r="H91">
        <f t="shared" si="54"/>
        <v>26.719999999999949</v>
      </c>
      <c r="I91">
        <f t="shared" si="54"/>
        <v>43.719999999999899</v>
      </c>
      <c r="J91">
        <f t="shared" si="54"/>
        <v>46.399999999999871</v>
      </c>
      <c r="K91">
        <f t="shared" si="54"/>
        <v>64.999999999999886</v>
      </c>
      <c r="L91">
        <f t="shared" si="54"/>
        <v>71.599999999999866</v>
      </c>
      <c r="M91">
        <f t="shared" si="54"/>
        <v>105.4999999999999</v>
      </c>
      <c r="N91">
        <f t="shared" ref="N91:P91" si="55">M91+N54</f>
        <v>130.49999999999991</v>
      </c>
      <c r="O91">
        <f t="shared" si="55"/>
        <v>170.89999999999992</v>
      </c>
      <c r="P91">
        <f t="shared" si="55"/>
        <v>200.2999999999999</v>
      </c>
    </row>
    <row r="92" spans="2:16">
      <c r="B92">
        <f t="shared" si="40"/>
        <v>48</v>
      </c>
      <c r="C92" t="str">
        <f t="shared" si="41"/>
        <v>Dash</v>
      </c>
      <c r="D92" t="str">
        <f t="shared" si="42"/>
        <v>dry</v>
      </c>
      <c r="E92" t="str">
        <f t="shared" si="43"/>
        <v>nil</v>
      </c>
      <c r="F92">
        <f t="shared" si="44"/>
        <v>0</v>
      </c>
      <c r="G92">
        <f t="shared" si="54"/>
        <v>13.800000000000011</v>
      </c>
      <c r="H92">
        <f t="shared" si="54"/>
        <v>34.919999999999995</v>
      </c>
      <c r="I92">
        <f t="shared" si="54"/>
        <v>53.320000000000036</v>
      </c>
      <c r="J92">
        <f t="shared" si="54"/>
        <v>71.199999999999989</v>
      </c>
      <c r="K92">
        <f t="shared" si="54"/>
        <v>86.399999999999977</v>
      </c>
      <c r="L92">
        <f t="shared" si="54"/>
        <v>107.80000000000003</v>
      </c>
      <c r="M92">
        <f t="shared" si="54"/>
        <v>134.69999999999999</v>
      </c>
      <c r="N92">
        <f t="shared" ref="N92:P92" si="56">M92+N55</f>
        <v>164.70000000000002</v>
      </c>
      <c r="O92">
        <f t="shared" si="56"/>
        <v>203.89999999999998</v>
      </c>
      <c r="P92">
        <f t="shared" si="56"/>
        <v>231.89999999999998</v>
      </c>
    </row>
    <row r="93" spans="2:16">
      <c r="B93">
        <f t="shared" si="40"/>
        <v>59</v>
      </c>
      <c r="C93" t="str">
        <f t="shared" si="41"/>
        <v>Dash</v>
      </c>
      <c r="D93" t="str">
        <f t="shared" si="42"/>
        <v>dry</v>
      </c>
      <c r="E93" t="str">
        <f t="shared" si="43"/>
        <v>nil</v>
      </c>
      <c r="F93">
        <f t="shared" si="44"/>
        <v>0</v>
      </c>
      <c r="G93">
        <f t="shared" si="54"/>
        <v>16.999999999999943</v>
      </c>
      <c r="H93">
        <f t="shared" si="54"/>
        <v>35.319999999999972</v>
      </c>
      <c r="I93">
        <f t="shared" si="54"/>
        <v>55.92</v>
      </c>
      <c r="J93">
        <f t="shared" si="54"/>
        <v>67.199999999999889</v>
      </c>
      <c r="K93">
        <f t="shared" si="54"/>
        <v>83.399999999999935</v>
      </c>
      <c r="L93">
        <f t="shared" si="54"/>
        <v>95.000000000000028</v>
      </c>
      <c r="M93">
        <f t="shared" si="54"/>
        <v>126.9</v>
      </c>
      <c r="N93">
        <f t="shared" ref="N93:P93" si="57">M93+N56</f>
        <v>154.69999999999999</v>
      </c>
      <c r="O93">
        <f t="shared" si="57"/>
        <v>194.29999999999998</v>
      </c>
      <c r="P93">
        <f t="shared" si="57"/>
        <v>237.49999999999997</v>
      </c>
    </row>
    <row r="94" spans="2:16">
      <c r="B94">
        <f t="shared" si="40"/>
        <v>8</v>
      </c>
      <c r="C94" t="str">
        <f t="shared" si="41"/>
        <v>Dash</v>
      </c>
      <c r="D94" t="str">
        <f t="shared" si="42"/>
        <v>irr</v>
      </c>
      <c r="E94" t="str">
        <f t="shared" si="43"/>
        <v>nil</v>
      </c>
      <c r="F94">
        <f t="shared" si="44"/>
        <v>0</v>
      </c>
      <c r="G94">
        <f t="shared" si="54"/>
        <v>7.3999999999999773</v>
      </c>
      <c r="H94">
        <f t="shared" si="54"/>
        <v>20.319999999999972</v>
      </c>
      <c r="I94">
        <f t="shared" si="54"/>
        <v>36.520000000000024</v>
      </c>
      <c r="J94">
        <f t="shared" si="54"/>
        <v>42.399999999999984</v>
      </c>
      <c r="K94">
        <f t="shared" si="54"/>
        <v>59.199999999999939</v>
      </c>
      <c r="L94">
        <f t="shared" si="54"/>
        <v>58.999999999999957</v>
      </c>
      <c r="M94">
        <f t="shared" si="54"/>
        <v>109.69999999999995</v>
      </c>
      <c r="N94">
        <f t="shared" ref="N94:P94" si="58">M94+N57</f>
        <v>134.89999999999995</v>
      </c>
      <c r="O94">
        <f t="shared" si="58"/>
        <v>189.29999999999995</v>
      </c>
      <c r="P94">
        <f t="shared" si="58"/>
        <v>250.29999999999995</v>
      </c>
    </row>
    <row r="95" spans="2:16">
      <c r="B95">
        <f t="shared" si="40"/>
        <v>24</v>
      </c>
      <c r="C95" t="str">
        <f t="shared" si="41"/>
        <v>Dash</v>
      </c>
      <c r="D95" t="str">
        <f t="shared" si="42"/>
        <v>irr</v>
      </c>
      <c r="E95" t="str">
        <f t="shared" si="43"/>
        <v>nil</v>
      </c>
      <c r="F95">
        <f t="shared" si="44"/>
        <v>0</v>
      </c>
      <c r="G95">
        <f t="shared" si="54"/>
        <v>13</v>
      </c>
      <c r="H95">
        <f t="shared" si="54"/>
        <v>38.320000000000086</v>
      </c>
      <c r="I95">
        <f t="shared" si="54"/>
        <v>61.920000000000059</v>
      </c>
      <c r="J95">
        <f t="shared" si="54"/>
        <v>70.600000000000037</v>
      </c>
      <c r="K95">
        <f t="shared" si="54"/>
        <v>94.800000000000026</v>
      </c>
      <c r="L95">
        <f t="shared" si="54"/>
        <v>101.20000000000002</v>
      </c>
      <c r="M95">
        <f t="shared" si="54"/>
        <v>146.1</v>
      </c>
      <c r="N95">
        <f t="shared" ref="N95:P95" si="59">M95+N58</f>
        <v>184.09999999999997</v>
      </c>
      <c r="O95">
        <f t="shared" si="59"/>
        <v>235.30000000000004</v>
      </c>
      <c r="P95">
        <f t="shared" si="59"/>
        <v>304.30000000000007</v>
      </c>
    </row>
    <row r="96" spans="2:16">
      <c r="B96">
        <f t="shared" si="40"/>
        <v>44</v>
      </c>
      <c r="C96" t="str">
        <f t="shared" si="41"/>
        <v>Dash</v>
      </c>
      <c r="D96" t="str">
        <f t="shared" si="42"/>
        <v>irr</v>
      </c>
      <c r="E96" t="str">
        <f t="shared" si="43"/>
        <v>nil</v>
      </c>
      <c r="F96">
        <f t="shared" si="44"/>
        <v>0</v>
      </c>
      <c r="G96">
        <f t="shared" si="54"/>
        <v>12.599999999999966</v>
      </c>
      <c r="H96">
        <f t="shared" si="54"/>
        <v>36.51999999999996</v>
      </c>
      <c r="I96">
        <f t="shared" si="54"/>
        <v>72.71999999999997</v>
      </c>
      <c r="J96">
        <f t="shared" si="54"/>
        <v>73.400000000000006</v>
      </c>
      <c r="K96">
        <f t="shared" si="54"/>
        <v>95.6</v>
      </c>
      <c r="L96">
        <f t="shared" si="54"/>
        <v>105.60000000000001</v>
      </c>
      <c r="M96">
        <f t="shared" si="54"/>
        <v>147.10000000000002</v>
      </c>
      <c r="N96">
        <f t="shared" ref="N96:P96" si="60">M96+N59</f>
        <v>175.1</v>
      </c>
      <c r="O96">
        <f t="shared" si="60"/>
        <v>229.3</v>
      </c>
      <c r="P96">
        <f t="shared" si="60"/>
        <v>284.3</v>
      </c>
    </row>
    <row r="97" spans="2:16">
      <c r="B97">
        <f t="shared" si="40"/>
        <v>52</v>
      </c>
      <c r="C97" t="str">
        <f t="shared" si="41"/>
        <v>Dash</v>
      </c>
      <c r="D97" t="str">
        <f t="shared" si="42"/>
        <v>irr</v>
      </c>
      <c r="E97" t="str">
        <f t="shared" si="43"/>
        <v>nil</v>
      </c>
      <c r="F97">
        <f t="shared" si="44"/>
        <v>0</v>
      </c>
      <c r="G97">
        <f t="shared" si="54"/>
        <v>9.6000000000000227</v>
      </c>
      <c r="H97">
        <f t="shared" si="54"/>
        <v>34.520000000000074</v>
      </c>
      <c r="I97">
        <f t="shared" si="54"/>
        <v>64.92</v>
      </c>
      <c r="J97">
        <f t="shared" si="54"/>
        <v>67.600000000000037</v>
      </c>
      <c r="K97">
        <f t="shared" si="54"/>
        <v>98.000000000000071</v>
      </c>
      <c r="L97">
        <f t="shared" si="54"/>
        <v>105.00000000000003</v>
      </c>
      <c r="M97">
        <f t="shared" si="54"/>
        <v>147.49999999999997</v>
      </c>
      <c r="N97">
        <f t="shared" ref="N97:P97" si="61">M97+N60</f>
        <v>179.90000000000003</v>
      </c>
      <c r="O97">
        <f t="shared" si="61"/>
        <v>234.70000000000002</v>
      </c>
      <c r="P97">
        <f t="shared" si="61"/>
        <v>323.30000000000007</v>
      </c>
    </row>
    <row r="98" spans="2:16">
      <c r="B98">
        <f t="shared" si="40"/>
        <v>10</v>
      </c>
      <c r="C98" t="str">
        <f t="shared" si="41"/>
        <v>Omaka</v>
      </c>
      <c r="D98" t="str">
        <f t="shared" si="42"/>
        <v>dry</v>
      </c>
      <c r="E98" t="str">
        <f t="shared" si="43"/>
        <v>nil</v>
      </c>
      <c r="F98">
        <f t="shared" si="44"/>
        <v>0</v>
      </c>
      <c r="G98">
        <f t="shared" si="54"/>
        <v>14</v>
      </c>
      <c r="H98">
        <f t="shared" si="54"/>
        <v>31.320000000000029</v>
      </c>
      <c r="I98">
        <f t="shared" si="54"/>
        <v>45.11999999999999</v>
      </c>
      <c r="J98">
        <f t="shared" si="54"/>
        <v>50.199999999999996</v>
      </c>
      <c r="K98">
        <f t="shared" si="54"/>
        <v>69.399999999999977</v>
      </c>
      <c r="L98">
        <f t="shared" si="54"/>
        <v>70.999999999999957</v>
      </c>
      <c r="M98">
        <f t="shared" si="54"/>
        <v>115.89999999999996</v>
      </c>
      <c r="N98">
        <f t="shared" ref="N98:P98" si="62">M98+N61</f>
        <v>150.49999999999997</v>
      </c>
      <c r="O98">
        <f t="shared" si="62"/>
        <v>206.1</v>
      </c>
      <c r="P98">
        <f t="shared" si="62"/>
        <v>240.89999999999998</v>
      </c>
    </row>
    <row r="99" spans="2:16">
      <c r="B99">
        <f t="shared" si="40"/>
        <v>21</v>
      </c>
      <c r="C99" t="str">
        <f t="shared" si="41"/>
        <v>Omaka</v>
      </c>
      <c r="D99" t="str">
        <f t="shared" si="42"/>
        <v>dry</v>
      </c>
      <c r="E99" t="str">
        <f t="shared" si="43"/>
        <v>nil</v>
      </c>
      <c r="F99">
        <f t="shared" si="44"/>
        <v>0</v>
      </c>
      <c r="G99">
        <f t="shared" si="54"/>
        <v>18.999999999999943</v>
      </c>
      <c r="H99">
        <f t="shared" si="54"/>
        <v>33.919999999999995</v>
      </c>
      <c r="I99">
        <f t="shared" si="54"/>
        <v>51.519999999999968</v>
      </c>
      <c r="J99">
        <f t="shared" si="54"/>
        <v>61.199999999999939</v>
      </c>
      <c r="K99">
        <f t="shared" si="54"/>
        <v>77.599999999999909</v>
      </c>
      <c r="L99">
        <f t="shared" si="54"/>
        <v>85.799999999999855</v>
      </c>
      <c r="M99">
        <f t="shared" si="54"/>
        <v>124.69999999999989</v>
      </c>
      <c r="N99">
        <f t="shared" ref="N99:P99" si="63">M99+N62</f>
        <v>153.89999999999989</v>
      </c>
      <c r="O99">
        <f t="shared" si="63"/>
        <v>195.49999999999994</v>
      </c>
      <c r="P99">
        <f t="shared" si="63"/>
        <v>226.49999999999994</v>
      </c>
    </row>
    <row r="100" spans="2:16">
      <c r="B100">
        <f t="shared" si="40"/>
        <v>35</v>
      </c>
      <c r="C100" t="str">
        <f t="shared" si="41"/>
        <v>Omaka</v>
      </c>
      <c r="D100" t="str">
        <f t="shared" si="42"/>
        <v>dry</v>
      </c>
      <c r="E100" t="str">
        <f t="shared" si="43"/>
        <v>nil</v>
      </c>
      <c r="F100">
        <f t="shared" si="44"/>
        <v>0</v>
      </c>
      <c r="G100">
        <f t="shared" si="54"/>
        <v>14.199999999999989</v>
      </c>
      <c r="H100">
        <f t="shared" si="54"/>
        <v>29.720000000000006</v>
      </c>
      <c r="I100">
        <f t="shared" si="54"/>
        <v>55.919999999999945</v>
      </c>
      <c r="J100">
        <f t="shared" si="54"/>
        <v>51.99999999999995</v>
      </c>
      <c r="K100">
        <f t="shared" si="54"/>
        <v>66.599999999999966</v>
      </c>
      <c r="L100">
        <f t="shared" si="54"/>
        <v>75.999999999999901</v>
      </c>
      <c r="M100">
        <f t="shared" si="54"/>
        <v>100.89999999999999</v>
      </c>
      <c r="N100">
        <f t="shared" ref="N100:P100" si="64">M100+N63</f>
        <v>128.49999999999997</v>
      </c>
      <c r="O100">
        <f t="shared" si="64"/>
        <v>166.90000000000003</v>
      </c>
      <c r="P100">
        <f t="shared" si="64"/>
        <v>198.49999999999994</v>
      </c>
    </row>
    <row r="101" spans="2:16">
      <c r="B101">
        <f t="shared" si="40"/>
        <v>55</v>
      </c>
      <c r="C101" t="str">
        <f t="shared" si="41"/>
        <v>Omaka</v>
      </c>
      <c r="D101" t="str">
        <f t="shared" si="42"/>
        <v>dry</v>
      </c>
      <c r="E101" t="str">
        <f t="shared" si="43"/>
        <v>nil</v>
      </c>
      <c r="F101">
        <f t="shared" si="44"/>
        <v>0</v>
      </c>
      <c r="G101">
        <f t="shared" si="54"/>
        <v>17.400000000000034</v>
      </c>
      <c r="H101">
        <f t="shared" si="54"/>
        <v>33.319999999999915</v>
      </c>
      <c r="I101">
        <f t="shared" si="54"/>
        <v>52.11999999999999</v>
      </c>
      <c r="J101">
        <f t="shared" si="54"/>
        <v>54.399999999999984</v>
      </c>
      <c r="K101">
        <f t="shared" si="54"/>
        <v>72.39999999999992</v>
      </c>
      <c r="L101">
        <f t="shared" si="54"/>
        <v>88.2</v>
      </c>
      <c r="M101">
        <f t="shared" si="54"/>
        <v>110.69999999999995</v>
      </c>
      <c r="N101">
        <f t="shared" ref="N101:P101" si="65">M101+N64</f>
        <v>137.29999999999998</v>
      </c>
      <c r="O101">
        <f t="shared" si="65"/>
        <v>176.5</v>
      </c>
      <c r="P101">
        <f t="shared" si="65"/>
        <v>209.09999999999997</v>
      </c>
    </row>
    <row r="102" spans="2:16">
      <c r="B102">
        <f t="shared" si="40"/>
        <v>16</v>
      </c>
      <c r="C102" t="str">
        <f t="shared" si="41"/>
        <v>Omaka</v>
      </c>
      <c r="D102" t="str">
        <f t="shared" si="42"/>
        <v>irr</v>
      </c>
      <c r="E102" t="str">
        <f t="shared" si="43"/>
        <v>nil</v>
      </c>
      <c r="F102">
        <f t="shared" si="44"/>
        <v>0</v>
      </c>
      <c r="G102">
        <f t="shared" si="54"/>
        <v>18.400000000000034</v>
      </c>
      <c r="H102">
        <f t="shared" si="54"/>
        <v>38.920000000000051</v>
      </c>
      <c r="I102">
        <f t="shared" si="54"/>
        <v>57.520000000000024</v>
      </c>
      <c r="J102">
        <f t="shared" si="54"/>
        <v>70.59999999999998</v>
      </c>
      <c r="K102">
        <f t="shared" si="54"/>
        <v>91.000000000000014</v>
      </c>
      <c r="L102">
        <f t="shared" si="54"/>
        <v>95.4</v>
      </c>
      <c r="M102">
        <f t="shared" si="54"/>
        <v>143.90000000000006</v>
      </c>
      <c r="N102">
        <f t="shared" ref="N102:P102" si="66">M102+N65</f>
        <v>177.09999999999997</v>
      </c>
      <c r="O102">
        <f t="shared" si="66"/>
        <v>237.1</v>
      </c>
      <c r="P102">
        <f t="shared" si="66"/>
        <v>291.30000000000007</v>
      </c>
    </row>
    <row r="103" spans="2:16">
      <c r="B103">
        <f t="shared" si="40"/>
        <v>30</v>
      </c>
      <c r="C103" t="str">
        <f t="shared" si="41"/>
        <v>Omaka</v>
      </c>
      <c r="D103" t="str">
        <f t="shared" si="42"/>
        <v>irr</v>
      </c>
      <c r="E103" t="str">
        <f t="shared" si="43"/>
        <v>nil</v>
      </c>
      <c r="F103">
        <f t="shared" si="44"/>
        <v>0</v>
      </c>
    </row>
    <row r="104" spans="2:16">
      <c r="B104">
        <f t="shared" si="40"/>
        <v>38</v>
      </c>
      <c r="C104" t="str">
        <f t="shared" si="41"/>
        <v>Omaka</v>
      </c>
      <c r="D104" t="str">
        <f t="shared" si="42"/>
        <v>irr</v>
      </c>
      <c r="E104" t="str">
        <f t="shared" si="43"/>
        <v>nil</v>
      </c>
      <c r="F104">
        <f t="shared" si="44"/>
        <v>0</v>
      </c>
      <c r="G104">
        <f t="shared" ref="G104:M108" si="67">F104+G67</f>
        <v>25.800000000000011</v>
      </c>
      <c r="H104">
        <f t="shared" si="67"/>
        <v>24.920000000000051</v>
      </c>
      <c r="I104">
        <f t="shared" si="67"/>
        <v>43.92</v>
      </c>
      <c r="J104">
        <f t="shared" si="67"/>
        <v>56.400000000000041</v>
      </c>
      <c r="K104">
        <f t="shared" si="67"/>
        <v>73.199999999999989</v>
      </c>
      <c r="L104">
        <f t="shared" si="67"/>
        <v>93.59999999999998</v>
      </c>
      <c r="M104">
        <f t="shared" si="67"/>
        <v>130.90000000000003</v>
      </c>
      <c r="N104">
        <f t="shared" ref="N104:P104" si="68">M104+N67</f>
        <v>166.09999999999994</v>
      </c>
      <c r="O104">
        <f t="shared" si="68"/>
        <v>218.50000000000006</v>
      </c>
      <c r="P104">
        <f t="shared" si="68"/>
        <v>277.69999999999993</v>
      </c>
    </row>
    <row r="105" spans="2:16">
      <c r="B105">
        <f t="shared" si="40"/>
        <v>64</v>
      </c>
      <c r="C105" t="str">
        <f t="shared" si="41"/>
        <v>Omaka</v>
      </c>
      <c r="D105" t="str">
        <f t="shared" si="42"/>
        <v>irr</v>
      </c>
      <c r="E105" t="str">
        <f t="shared" si="43"/>
        <v>nil</v>
      </c>
      <c r="F105">
        <f t="shared" si="44"/>
        <v>0</v>
      </c>
      <c r="G105">
        <f t="shared" si="67"/>
        <v>13.800000000000011</v>
      </c>
      <c r="H105">
        <f t="shared" si="67"/>
        <v>38.920000000000051</v>
      </c>
      <c r="I105">
        <f t="shared" si="67"/>
        <v>66.519999999999968</v>
      </c>
      <c r="J105">
        <f t="shared" si="67"/>
        <v>76.399999999999991</v>
      </c>
      <c r="K105">
        <f t="shared" si="67"/>
        <v>99.999999999999957</v>
      </c>
      <c r="L105">
        <f t="shared" si="67"/>
        <v>104.20000000000002</v>
      </c>
      <c r="M105">
        <f t="shared" si="67"/>
        <v>149.29999999999998</v>
      </c>
      <c r="N105">
        <f t="shared" ref="N105:P105" si="69">M105+N68</f>
        <v>187.3</v>
      </c>
      <c r="O105">
        <f t="shared" si="69"/>
        <v>241.10000000000011</v>
      </c>
      <c r="P105">
        <f t="shared" si="69"/>
        <v>332.1</v>
      </c>
    </row>
    <row r="106" spans="2:16">
      <c r="B106">
        <f t="shared" si="40"/>
        <v>2</v>
      </c>
      <c r="C106" t="str">
        <f t="shared" si="41"/>
        <v>Sherwood</v>
      </c>
      <c r="D106" t="str">
        <f t="shared" si="42"/>
        <v>dry</v>
      </c>
      <c r="E106" t="str">
        <f t="shared" si="43"/>
        <v>nil</v>
      </c>
      <c r="F106">
        <f t="shared" si="44"/>
        <v>0</v>
      </c>
      <c r="G106">
        <f t="shared" si="67"/>
        <v>13.60000000000008</v>
      </c>
      <c r="H106">
        <f t="shared" si="67"/>
        <v>27.320000000000086</v>
      </c>
      <c r="I106">
        <f t="shared" si="67"/>
        <v>47.920000000000059</v>
      </c>
      <c r="J106">
        <f t="shared" si="67"/>
        <v>56.400000000000041</v>
      </c>
      <c r="K106">
        <f t="shared" si="67"/>
        <v>66.200000000000102</v>
      </c>
      <c r="L106">
        <f t="shared" si="67"/>
        <v>66.800000000000139</v>
      </c>
      <c r="M106">
        <f t="shared" si="67"/>
        <v>98.100000000000037</v>
      </c>
      <c r="N106">
        <f t="shared" ref="N106:P106" si="70">M106+N69</f>
        <v>128.30000000000004</v>
      </c>
      <c r="O106">
        <f t="shared" si="70"/>
        <v>160.10000000000002</v>
      </c>
      <c r="P106">
        <f t="shared" si="70"/>
        <v>184.90000000000009</v>
      </c>
    </row>
    <row r="107" spans="2:16">
      <c r="B107">
        <f t="shared" si="40"/>
        <v>25</v>
      </c>
      <c r="C107" t="str">
        <f t="shared" si="41"/>
        <v>Sherwood</v>
      </c>
      <c r="D107" t="str">
        <f t="shared" si="42"/>
        <v>dry</v>
      </c>
      <c r="E107" t="str">
        <f t="shared" si="43"/>
        <v>nil</v>
      </c>
      <c r="F107">
        <f t="shared" si="44"/>
        <v>0</v>
      </c>
      <c r="G107">
        <f t="shared" si="67"/>
        <v>12.599999999999966</v>
      </c>
      <c r="H107">
        <f t="shared" si="67"/>
        <v>23.520000000000017</v>
      </c>
      <c r="I107">
        <f t="shared" si="67"/>
        <v>40.720000000000013</v>
      </c>
      <c r="J107">
        <f t="shared" si="67"/>
        <v>43.60000000000003</v>
      </c>
      <c r="K107">
        <f t="shared" si="67"/>
        <v>60.200000000000053</v>
      </c>
      <c r="L107">
        <f t="shared" si="67"/>
        <v>55.000000000000014</v>
      </c>
      <c r="M107">
        <f t="shared" si="67"/>
        <v>83.299999999999969</v>
      </c>
      <c r="N107">
        <f t="shared" ref="N107:P107" si="71">M107+N70</f>
        <v>115.69999999999996</v>
      </c>
      <c r="O107">
        <f t="shared" si="71"/>
        <v>145.69999999999999</v>
      </c>
      <c r="P107">
        <f t="shared" si="71"/>
        <v>171.10000000000002</v>
      </c>
    </row>
    <row r="108" spans="2:16">
      <c r="B108">
        <f t="shared" si="40"/>
        <v>39</v>
      </c>
      <c r="C108" t="str">
        <f t="shared" si="41"/>
        <v>Sherwood</v>
      </c>
      <c r="D108" t="str">
        <f t="shared" si="42"/>
        <v>dry</v>
      </c>
      <c r="E108" t="str">
        <f t="shared" si="43"/>
        <v>nil</v>
      </c>
      <c r="F108">
        <f t="shared" si="44"/>
        <v>0</v>
      </c>
      <c r="G108">
        <f t="shared" si="67"/>
        <v>15.999999999999943</v>
      </c>
      <c r="H108">
        <f t="shared" si="67"/>
        <v>31.320000000000029</v>
      </c>
      <c r="I108">
        <f t="shared" si="67"/>
        <v>46.11999999999999</v>
      </c>
      <c r="J108">
        <f t="shared" si="67"/>
        <v>56.399999999999984</v>
      </c>
      <c r="K108">
        <f t="shared" si="67"/>
        <v>70.600000000000023</v>
      </c>
      <c r="L108">
        <f t="shared" si="67"/>
        <v>79.59999999999998</v>
      </c>
      <c r="M108">
        <f t="shared" si="67"/>
        <v>115.09999999999998</v>
      </c>
      <c r="N108">
        <f t="shared" ref="N108:P108" si="72">M108+N71</f>
        <v>141.29999999999998</v>
      </c>
      <c r="O108">
        <f t="shared" si="72"/>
        <v>181.49999999999994</v>
      </c>
      <c r="P108">
        <f t="shared" si="72"/>
        <v>216.3</v>
      </c>
    </row>
    <row r="109" spans="2:16">
      <c r="B109">
        <f t="shared" si="40"/>
        <v>50</v>
      </c>
      <c r="C109" t="str">
        <f t="shared" si="41"/>
        <v>Sherwood</v>
      </c>
      <c r="D109" t="str">
        <f t="shared" si="42"/>
        <v>dry</v>
      </c>
      <c r="E109" t="str">
        <f t="shared" si="43"/>
        <v>nil</v>
      </c>
      <c r="F109">
        <f t="shared" si="44"/>
        <v>0</v>
      </c>
    </row>
    <row r="110" spans="2:16">
      <c r="B110">
        <f t="shared" si="40"/>
        <v>3</v>
      </c>
      <c r="C110" t="str">
        <f t="shared" si="41"/>
        <v>Sherwood</v>
      </c>
      <c r="D110" t="str">
        <f t="shared" si="42"/>
        <v>irr</v>
      </c>
      <c r="E110" t="str">
        <f t="shared" si="43"/>
        <v>nil</v>
      </c>
      <c r="F110">
        <f t="shared" si="44"/>
        <v>0</v>
      </c>
      <c r="G110">
        <f t="shared" ref="G110:M113" si="73">F110+G73</f>
        <v>10.199999999999989</v>
      </c>
      <c r="H110">
        <f t="shared" si="73"/>
        <v>27.320000000000029</v>
      </c>
      <c r="I110">
        <f t="shared" si="73"/>
        <v>51.92</v>
      </c>
      <c r="J110">
        <f t="shared" si="73"/>
        <v>58.799999999999962</v>
      </c>
      <c r="K110">
        <f t="shared" si="73"/>
        <v>79.599999999999966</v>
      </c>
      <c r="L110">
        <f t="shared" si="73"/>
        <v>84.999999999999957</v>
      </c>
      <c r="M110">
        <f t="shared" si="73"/>
        <v>124.7</v>
      </c>
      <c r="N110">
        <f t="shared" ref="N110:P110" si="74">M110+N73</f>
        <v>157.29999999999998</v>
      </c>
      <c r="O110">
        <f t="shared" si="74"/>
        <v>210.09999999999997</v>
      </c>
      <c r="P110">
        <f t="shared" si="74"/>
        <v>260.29999999999995</v>
      </c>
    </row>
    <row r="111" spans="2:16">
      <c r="B111">
        <f t="shared" si="40"/>
        <v>17</v>
      </c>
      <c r="C111" t="str">
        <f t="shared" si="41"/>
        <v>Sherwood</v>
      </c>
      <c r="D111" t="str">
        <f t="shared" si="42"/>
        <v>irr</v>
      </c>
      <c r="E111" t="str">
        <f t="shared" si="43"/>
        <v>nil</v>
      </c>
      <c r="F111">
        <f t="shared" si="44"/>
        <v>0</v>
      </c>
      <c r="G111">
        <f t="shared" si="73"/>
        <v>17.800000000000068</v>
      </c>
      <c r="H111">
        <f t="shared" si="73"/>
        <v>39.720000000000063</v>
      </c>
      <c r="I111">
        <f t="shared" si="73"/>
        <v>61.920000000000059</v>
      </c>
      <c r="J111">
        <f t="shared" si="73"/>
        <v>81.000000000000114</v>
      </c>
      <c r="K111">
        <f t="shared" si="73"/>
        <v>99.400000000000034</v>
      </c>
      <c r="L111">
        <f t="shared" si="73"/>
        <v>114.20000000000006</v>
      </c>
      <c r="M111">
        <f t="shared" si="73"/>
        <v>152.30000000000007</v>
      </c>
      <c r="N111">
        <f t="shared" ref="N111:P111" si="75">M111+N74</f>
        <v>191.90000000000006</v>
      </c>
      <c r="O111">
        <f t="shared" si="75"/>
        <v>246.50000000000006</v>
      </c>
      <c r="P111">
        <f t="shared" si="75"/>
        <v>312.50000000000006</v>
      </c>
    </row>
    <row r="112" spans="2:16">
      <c r="B112">
        <f t="shared" si="40"/>
        <v>42</v>
      </c>
      <c r="C112" t="str">
        <f t="shared" si="41"/>
        <v>Sherwood</v>
      </c>
      <c r="D112" t="str">
        <f t="shared" si="42"/>
        <v>irr</v>
      </c>
      <c r="E112" t="str">
        <f t="shared" si="43"/>
        <v>nil</v>
      </c>
      <c r="F112">
        <f t="shared" si="44"/>
        <v>0</v>
      </c>
      <c r="G112">
        <f t="shared" si="73"/>
        <v>15.199999999999989</v>
      </c>
      <c r="H112">
        <f t="shared" si="73"/>
        <v>35.12000000000004</v>
      </c>
      <c r="I112">
        <f t="shared" si="73"/>
        <v>67.320000000000107</v>
      </c>
      <c r="J112">
        <f t="shared" si="73"/>
        <v>71.800000000000097</v>
      </c>
      <c r="K112">
        <f t="shared" si="73"/>
        <v>97.200000000000017</v>
      </c>
      <c r="L112">
        <f t="shared" si="73"/>
        <v>101.60000000000007</v>
      </c>
      <c r="M112">
        <f t="shared" si="73"/>
        <v>150.30000000000007</v>
      </c>
      <c r="N112">
        <f t="shared" ref="N112:P112" si="76">M112+N75</f>
        <v>181.3000000000001</v>
      </c>
      <c r="O112">
        <f t="shared" si="76"/>
        <v>238.10000000000008</v>
      </c>
      <c r="P112">
        <f t="shared" si="76"/>
        <v>299.7000000000001</v>
      </c>
    </row>
    <row r="113" spans="2:16">
      <c r="B113">
        <f t="shared" si="40"/>
        <v>54</v>
      </c>
      <c r="C113" t="str">
        <f t="shared" si="41"/>
        <v>Sherwood</v>
      </c>
      <c r="D113" t="str">
        <f t="shared" si="42"/>
        <v>irr</v>
      </c>
      <c r="E113" t="str">
        <f t="shared" si="43"/>
        <v>nil</v>
      </c>
      <c r="F113">
        <f t="shared" si="44"/>
        <v>0</v>
      </c>
      <c r="G113">
        <f t="shared" si="73"/>
        <v>12.600000000000023</v>
      </c>
      <c r="H113">
        <f t="shared" si="73"/>
        <v>32.720000000000006</v>
      </c>
      <c r="I113">
        <f t="shared" si="73"/>
        <v>58.120000000000047</v>
      </c>
      <c r="J113">
        <f t="shared" si="73"/>
        <v>63.60000000000003</v>
      </c>
      <c r="K113">
        <f t="shared" si="73"/>
        <v>70.599999999999966</v>
      </c>
      <c r="L113">
        <f t="shared" si="73"/>
        <v>74.400000000000048</v>
      </c>
      <c r="M113">
        <f t="shared" si="73"/>
        <v>120.7</v>
      </c>
      <c r="N113">
        <f t="shared" ref="N113:P113" si="77">M113+N76</f>
        <v>159.09999999999994</v>
      </c>
      <c r="O113">
        <f t="shared" si="77"/>
        <v>208.09999999999997</v>
      </c>
      <c r="P113">
        <f t="shared" si="77"/>
        <v>291.89999999999998</v>
      </c>
    </row>
  </sheetData>
  <mergeCells count="2">
    <mergeCell ref="F41:L43"/>
    <mergeCell ref="F78:L80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2:AG136"/>
  <sheetViews>
    <sheetView tabSelected="1" topLeftCell="X1" workbookViewId="0">
      <selection activeCell="X1" sqref="X1"/>
    </sheetView>
  </sheetViews>
  <sheetFormatPr defaultRowHeight="15"/>
  <cols>
    <col min="2" max="2" width="20" bestFit="1" customWidth="1"/>
    <col min="3" max="3" width="11.85546875" bestFit="1" customWidth="1"/>
    <col min="4" max="4" width="11.85546875" customWidth="1"/>
    <col min="5" max="5" width="6.85546875" customWidth="1"/>
    <col min="6" max="6" width="10.7109375" customWidth="1"/>
    <col min="7" max="7" width="9.7109375" customWidth="1"/>
    <col min="8" max="12" width="10.7109375" customWidth="1"/>
    <col min="13" max="13" width="9.7109375" customWidth="1"/>
    <col min="14" max="16" width="10.7109375" customWidth="1"/>
    <col min="17" max="17" width="9.7109375" customWidth="1"/>
    <col min="18" max="23" width="11.85546875" bestFit="1" customWidth="1"/>
    <col min="24" max="24" width="21" customWidth="1"/>
    <col min="25" max="25" width="16.28515625" bestFit="1" customWidth="1"/>
    <col min="26" max="26" width="6" customWidth="1"/>
    <col min="27" max="27" width="15" customWidth="1"/>
    <col min="28" max="28" width="12" customWidth="1"/>
    <col min="29" max="29" width="11.85546875" customWidth="1"/>
    <col min="30" max="30" width="7.7109375" customWidth="1"/>
    <col min="31" max="31" width="15" customWidth="1"/>
    <col min="32" max="32" width="10.28515625" customWidth="1"/>
    <col min="33" max="34" width="12" customWidth="1"/>
    <col min="35" max="35" width="6" customWidth="1"/>
    <col min="36" max="36" width="15" customWidth="1"/>
    <col min="37" max="37" width="12" customWidth="1"/>
    <col min="38" max="38" width="8.140625" customWidth="1"/>
    <col min="39" max="39" width="7.7109375" customWidth="1"/>
    <col min="40" max="40" width="11.140625" customWidth="1"/>
    <col min="41" max="42" width="7.7109375" customWidth="1"/>
    <col min="43" max="43" width="10.140625" customWidth="1"/>
    <col min="44" max="44" width="9" customWidth="1"/>
    <col min="45" max="45" width="7.7109375" customWidth="1"/>
    <col min="46" max="46" width="12" bestFit="1" customWidth="1"/>
    <col min="47" max="47" width="11.85546875" bestFit="1" customWidth="1"/>
    <col min="48" max="48" width="7.7109375" customWidth="1"/>
    <col min="49" max="49" width="15" bestFit="1" customWidth="1"/>
    <col min="50" max="51" width="12" bestFit="1" customWidth="1"/>
  </cols>
  <sheetData>
    <row r="2" spans="2:33">
      <c r="Y2" s="5" t="s">
        <v>22</v>
      </c>
    </row>
    <row r="3" spans="2:33">
      <c r="Y3" t="s">
        <v>48</v>
      </c>
      <c r="AB3" t="s">
        <v>146</v>
      </c>
      <c r="AC3" t="s">
        <v>49</v>
      </c>
      <c r="AF3" t="s">
        <v>148</v>
      </c>
      <c r="AG3" t="s">
        <v>21</v>
      </c>
    </row>
    <row r="4" spans="2:33">
      <c r="B4" s="5" t="s">
        <v>62</v>
      </c>
      <c r="F4" s="5" t="s">
        <v>0</v>
      </c>
      <c r="Y4" t="s">
        <v>40</v>
      </c>
      <c r="AA4" t="s">
        <v>147</v>
      </c>
      <c r="AC4" t="s">
        <v>40</v>
      </c>
      <c r="AE4" t="s">
        <v>147</v>
      </c>
    </row>
    <row r="5" spans="2:33">
      <c r="B5" s="5" t="s">
        <v>33</v>
      </c>
      <c r="C5" s="5" t="s">
        <v>34</v>
      </c>
      <c r="D5" s="5" t="s">
        <v>35</v>
      </c>
      <c r="E5" s="5" t="s">
        <v>7</v>
      </c>
      <c r="F5" s="1">
        <v>40109</v>
      </c>
      <c r="G5" s="1">
        <v>40123</v>
      </c>
      <c r="H5" s="1">
        <v>40127</v>
      </c>
      <c r="I5" s="1">
        <v>40133</v>
      </c>
      <c r="J5" s="1">
        <v>40137</v>
      </c>
      <c r="K5" s="1">
        <v>40141</v>
      </c>
      <c r="L5" s="1">
        <v>40144</v>
      </c>
      <c r="M5" s="1">
        <v>40151</v>
      </c>
      <c r="N5" s="1">
        <v>40159</v>
      </c>
      <c r="O5" s="1">
        <v>40165</v>
      </c>
      <c r="P5" s="1">
        <v>40175</v>
      </c>
      <c r="Q5" s="1">
        <v>40184</v>
      </c>
      <c r="X5" s="5" t="s">
        <v>38</v>
      </c>
      <c r="Y5" t="s">
        <v>46</v>
      </c>
      <c r="Z5" t="s">
        <v>47</v>
      </c>
      <c r="AC5" t="s">
        <v>46</v>
      </c>
      <c r="AD5" t="s">
        <v>47</v>
      </c>
    </row>
    <row r="6" spans="2:33">
      <c r="B6" t="s">
        <v>48</v>
      </c>
      <c r="C6" t="s">
        <v>50</v>
      </c>
      <c r="D6" t="s">
        <v>46</v>
      </c>
      <c r="E6">
        <v>12</v>
      </c>
      <c r="F6" s="4"/>
      <c r="G6" s="4">
        <v>446.8</v>
      </c>
      <c r="H6" s="4">
        <v>432</v>
      </c>
      <c r="I6" s="4">
        <v>419.88000000000005</v>
      </c>
      <c r="J6" s="4">
        <v>401.68</v>
      </c>
      <c r="K6" s="4">
        <v>405.8</v>
      </c>
      <c r="L6" s="4">
        <v>388.59999999999997</v>
      </c>
      <c r="M6" s="4">
        <v>395.2</v>
      </c>
      <c r="N6" s="4">
        <v>365.40000000000003</v>
      </c>
      <c r="O6" s="4">
        <v>360.20000000000005</v>
      </c>
      <c r="P6" s="4">
        <v>333.6</v>
      </c>
      <c r="Q6" s="4">
        <v>303.59999999999997</v>
      </c>
      <c r="X6" s="22" t="s">
        <v>145</v>
      </c>
      <c r="Y6" s="4">
        <v>0</v>
      </c>
      <c r="Z6" s="4">
        <v>8.4000000000000909</v>
      </c>
      <c r="AA6" s="4">
        <v>2.8000000000000305</v>
      </c>
      <c r="AB6" s="4">
        <v>2.8000000000000305</v>
      </c>
      <c r="AC6" s="4">
        <v>0</v>
      </c>
      <c r="AD6" s="4" t="e">
        <v>#DIV/0!</v>
      </c>
      <c r="AE6" s="4">
        <v>0</v>
      </c>
      <c r="AF6" s="4">
        <v>0</v>
      </c>
      <c r="AG6" s="4">
        <v>1.6800000000000181</v>
      </c>
    </row>
    <row r="7" spans="2:33">
      <c r="E7">
        <v>32</v>
      </c>
      <c r="F7" s="4"/>
      <c r="G7" s="4">
        <v>433.8</v>
      </c>
      <c r="H7" s="4">
        <v>420</v>
      </c>
      <c r="I7" s="4">
        <v>410.88000000000005</v>
      </c>
      <c r="J7" s="4"/>
      <c r="K7" s="4">
        <v>391.40000000000003</v>
      </c>
      <c r="L7" s="4">
        <v>382.00000000000006</v>
      </c>
      <c r="M7" s="4">
        <v>397.4</v>
      </c>
      <c r="N7" s="4">
        <v>369.7999999999999</v>
      </c>
      <c r="O7" s="4">
        <v>354.8</v>
      </c>
      <c r="P7" s="4">
        <v>330</v>
      </c>
      <c r="Q7" s="4">
        <v>306.2</v>
      </c>
      <c r="X7" s="22" t="s">
        <v>68</v>
      </c>
      <c r="Y7" s="4">
        <v>1.5499999999999972</v>
      </c>
      <c r="Z7" s="4">
        <v>5.3499999999999943</v>
      </c>
      <c r="AA7" s="4">
        <v>3.4499999999999957</v>
      </c>
      <c r="AB7" s="4">
        <v>3.4499999999999957</v>
      </c>
      <c r="AC7" s="4">
        <v>3.6999999999999886</v>
      </c>
      <c r="AD7" s="4">
        <v>0</v>
      </c>
      <c r="AE7" s="4">
        <v>1.8499999999999943</v>
      </c>
      <c r="AF7" s="4">
        <v>1.8499999999999943</v>
      </c>
      <c r="AG7" s="4">
        <v>2.649999999999995</v>
      </c>
    </row>
    <row r="8" spans="2:33">
      <c r="E8">
        <v>46</v>
      </c>
      <c r="F8" s="4"/>
      <c r="G8" s="4">
        <v>452</v>
      </c>
      <c r="H8" s="4">
        <v>436.80000000000007</v>
      </c>
      <c r="I8" s="4">
        <v>420.28</v>
      </c>
      <c r="J8" s="4">
        <v>404.28</v>
      </c>
      <c r="K8" s="4">
        <v>402.59999999999997</v>
      </c>
      <c r="L8" s="4">
        <v>390</v>
      </c>
      <c r="M8" s="4">
        <v>391.39999999999992</v>
      </c>
      <c r="N8" s="4">
        <v>362.79999999999995</v>
      </c>
      <c r="O8" s="4">
        <v>351.2</v>
      </c>
      <c r="P8" s="4">
        <v>325</v>
      </c>
      <c r="Q8" s="4">
        <v>297.60000000000002</v>
      </c>
      <c r="X8" s="22" t="s">
        <v>69</v>
      </c>
      <c r="Y8" s="4">
        <v>16.133333333333326</v>
      </c>
      <c r="Z8" s="4">
        <v>19.300000000000011</v>
      </c>
      <c r="AA8" s="4">
        <v>17.942857142857147</v>
      </c>
      <c r="AB8" s="4">
        <v>17.942857142857147</v>
      </c>
      <c r="AC8" s="4" t="e">
        <v>#DIV/0!</v>
      </c>
      <c r="AD8" s="4" t="e">
        <v>#DIV/0!</v>
      </c>
      <c r="AE8" s="4" t="e">
        <v>#DIV/0!</v>
      </c>
      <c r="AF8" s="4" t="e">
        <v>#DIV/0!</v>
      </c>
      <c r="AG8" s="4">
        <v>17.942857142857147</v>
      </c>
    </row>
    <row r="9" spans="2:33">
      <c r="E9">
        <v>62</v>
      </c>
      <c r="F9" s="4"/>
      <c r="G9" s="4">
        <v>403.40000000000003</v>
      </c>
      <c r="H9" s="4">
        <v>384.6</v>
      </c>
      <c r="I9" s="4">
        <v>367.47999999999996</v>
      </c>
      <c r="J9" s="4">
        <v>352.67999999999995</v>
      </c>
      <c r="K9" s="4">
        <v>348.4</v>
      </c>
      <c r="L9" s="4">
        <v>334</v>
      </c>
      <c r="M9" s="4">
        <v>336.4</v>
      </c>
      <c r="N9" s="4">
        <v>309.39999999999998</v>
      </c>
      <c r="O9" s="4">
        <v>295.2</v>
      </c>
      <c r="P9" s="4">
        <v>272.8</v>
      </c>
      <c r="Q9" s="4">
        <v>246.2</v>
      </c>
      <c r="R9" s="4"/>
      <c r="S9" s="4"/>
      <c r="T9" s="4"/>
      <c r="U9" s="4"/>
      <c r="V9" s="4"/>
      <c r="W9" s="4"/>
      <c r="X9" s="22" t="s">
        <v>70</v>
      </c>
      <c r="Y9" s="4">
        <v>29.07000000000005</v>
      </c>
      <c r="Z9" s="4">
        <v>17.470000000000027</v>
      </c>
      <c r="AA9" s="4">
        <v>23.270000000000039</v>
      </c>
      <c r="AB9" s="4">
        <v>23.270000000000039</v>
      </c>
      <c r="AC9" s="4" t="e">
        <v>#DIV/0!</v>
      </c>
      <c r="AD9" s="4" t="e">
        <v>#DIV/0!</v>
      </c>
      <c r="AE9" s="4" t="e">
        <v>#DIV/0!</v>
      </c>
      <c r="AF9" s="4" t="e">
        <v>#DIV/0!</v>
      </c>
      <c r="AG9" s="4">
        <v>23.270000000000039</v>
      </c>
    </row>
    <row r="10" spans="2:33">
      <c r="D10" t="s">
        <v>47</v>
      </c>
      <c r="E10">
        <v>13</v>
      </c>
      <c r="F10" s="4">
        <v>311.40000000000003</v>
      </c>
      <c r="G10" s="4">
        <v>307</v>
      </c>
      <c r="H10" s="4">
        <v>292</v>
      </c>
      <c r="I10" s="4">
        <v>289.47999999999996</v>
      </c>
      <c r="J10" s="4">
        <v>296.48</v>
      </c>
      <c r="K10" s="4">
        <v>287.2</v>
      </c>
      <c r="L10" s="4">
        <v>293.60000000000002</v>
      </c>
      <c r="M10" s="4">
        <v>301.20000000000005</v>
      </c>
      <c r="N10" s="4">
        <v>279.2</v>
      </c>
      <c r="O10" s="4">
        <v>259.8</v>
      </c>
      <c r="P10" s="4">
        <v>246.4</v>
      </c>
      <c r="Q10" s="4">
        <v>261.39999999999998</v>
      </c>
      <c r="R10" s="4"/>
      <c r="S10" s="4"/>
      <c r="T10" s="4"/>
      <c r="U10" s="4"/>
      <c r="V10" s="4"/>
      <c r="W10" s="4"/>
      <c r="X10" s="22" t="s">
        <v>71</v>
      </c>
      <c r="Y10" s="4">
        <v>46.320000000000036</v>
      </c>
      <c r="Z10" s="4">
        <v>18.370000000000047</v>
      </c>
      <c r="AA10" s="4">
        <v>32.345000000000041</v>
      </c>
      <c r="AB10" s="4">
        <v>32.345000000000041</v>
      </c>
      <c r="AC10" s="4" t="e">
        <v>#DIV/0!</v>
      </c>
      <c r="AD10" s="4" t="e">
        <v>#DIV/0!</v>
      </c>
      <c r="AE10" s="4" t="e">
        <v>#DIV/0!</v>
      </c>
      <c r="AF10" s="4" t="e">
        <v>#DIV/0!</v>
      </c>
      <c r="AG10" s="4">
        <v>32.345000000000041</v>
      </c>
    </row>
    <row r="11" spans="2:33">
      <c r="E11">
        <v>19</v>
      </c>
      <c r="F11" s="4"/>
      <c r="G11" s="4">
        <v>424.8</v>
      </c>
      <c r="H11" s="4">
        <v>415.59999999999997</v>
      </c>
      <c r="I11" s="4">
        <v>415.08</v>
      </c>
      <c r="J11" s="4">
        <v>423.28</v>
      </c>
      <c r="K11" s="4">
        <v>416.59999999999997</v>
      </c>
      <c r="L11" s="4">
        <v>429.2</v>
      </c>
      <c r="M11" s="4">
        <v>437.6</v>
      </c>
      <c r="N11" s="4">
        <v>421.00000000000006</v>
      </c>
      <c r="O11" s="4">
        <v>393.40000000000003</v>
      </c>
      <c r="P11" s="4">
        <v>396.8</v>
      </c>
      <c r="Q11" s="4">
        <v>418.6</v>
      </c>
      <c r="R11" s="4"/>
      <c r="S11" s="4"/>
      <c r="T11" s="4"/>
      <c r="U11" s="4"/>
      <c r="V11" s="4"/>
      <c r="W11" s="4"/>
      <c r="X11" s="22" t="s">
        <v>72</v>
      </c>
      <c r="Y11" s="4">
        <v>47.90000000000002</v>
      </c>
      <c r="Z11" s="4">
        <v>21.950000000000045</v>
      </c>
      <c r="AA11" s="4">
        <v>34.925000000000033</v>
      </c>
      <c r="AB11" s="4">
        <v>34.925000000000033</v>
      </c>
      <c r="AC11" s="4" t="e">
        <v>#DIV/0!</v>
      </c>
      <c r="AD11" s="4" t="e">
        <v>#DIV/0!</v>
      </c>
      <c r="AE11" s="4" t="e">
        <v>#DIV/0!</v>
      </c>
      <c r="AF11" s="4" t="e">
        <v>#DIV/0!</v>
      </c>
      <c r="AG11" s="4">
        <v>34.925000000000033</v>
      </c>
    </row>
    <row r="12" spans="2:33">
      <c r="E12">
        <v>34</v>
      </c>
      <c r="F12" s="4"/>
      <c r="G12" s="4">
        <v>428.6</v>
      </c>
      <c r="H12" s="4">
        <v>416.2</v>
      </c>
      <c r="I12" s="4">
        <v>415.08</v>
      </c>
      <c r="J12" s="4">
        <v>410.48</v>
      </c>
      <c r="K12" s="4">
        <v>394.59999999999997</v>
      </c>
      <c r="L12" s="4">
        <v>401.8</v>
      </c>
      <c r="M12" s="4">
        <v>415.40000000000003</v>
      </c>
      <c r="N12" s="4">
        <v>389.2</v>
      </c>
      <c r="O12" s="4">
        <v>374.59999999999997</v>
      </c>
      <c r="P12" s="4">
        <v>354.99999999999994</v>
      </c>
      <c r="Q12" s="4">
        <v>343</v>
      </c>
      <c r="X12" s="22" t="s">
        <v>73</v>
      </c>
      <c r="Y12" s="4">
        <v>62.55000000000004</v>
      </c>
      <c r="Z12" s="4">
        <v>14.849999999999994</v>
      </c>
      <c r="AA12" s="4">
        <v>38.700000000000017</v>
      </c>
      <c r="AB12" s="4">
        <v>38.700000000000017</v>
      </c>
      <c r="AC12" s="4" t="e">
        <v>#DIV/0!</v>
      </c>
      <c r="AD12" s="4" t="e">
        <v>#DIV/0!</v>
      </c>
      <c r="AE12" s="4" t="e">
        <v>#DIV/0!</v>
      </c>
      <c r="AF12" s="4" t="e">
        <v>#DIV/0!</v>
      </c>
      <c r="AG12" s="4">
        <v>38.700000000000017</v>
      </c>
    </row>
    <row r="13" spans="2:33">
      <c r="E13">
        <v>57</v>
      </c>
      <c r="F13" s="4"/>
      <c r="G13" s="4">
        <v>397.8</v>
      </c>
      <c r="H13" s="4">
        <v>383.79999999999995</v>
      </c>
      <c r="I13" s="4">
        <v>385.08</v>
      </c>
      <c r="J13" s="4">
        <v>390.08</v>
      </c>
      <c r="K13" s="4">
        <v>378.6</v>
      </c>
      <c r="L13" s="4">
        <v>387.80000000000007</v>
      </c>
      <c r="M13" s="4">
        <v>385.59999999999997</v>
      </c>
      <c r="N13" s="4">
        <v>370.6</v>
      </c>
      <c r="O13" s="4">
        <v>341.6</v>
      </c>
      <c r="P13" s="4">
        <v>340.4</v>
      </c>
      <c r="Q13" s="4">
        <v>336.2</v>
      </c>
      <c r="X13" s="22" t="s">
        <v>74</v>
      </c>
      <c r="Y13" s="4">
        <v>50.350000000000051</v>
      </c>
      <c r="Z13" s="4">
        <v>8.7500000000000284</v>
      </c>
      <c r="AA13" s="4">
        <v>29.55000000000004</v>
      </c>
      <c r="AB13" s="4">
        <v>29.55000000000004</v>
      </c>
      <c r="AC13" s="4">
        <v>62.799999999999969</v>
      </c>
      <c r="AD13" s="4">
        <v>9.3499999999999517</v>
      </c>
      <c r="AE13" s="4">
        <v>36.07499999999996</v>
      </c>
      <c r="AF13" s="4">
        <v>36.07499999999996</v>
      </c>
      <c r="AG13" s="4">
        <v>32.8125</v>
      </c>
    </row>
    <row r="14" spans="2:33">
      <c r="C14" t="s">
        <v>39</v>
      </c>
      <c r="D14" t="s">
        <v>46</v>
      </c>
      <c r="E14">
        <v>5</v>
      </c>
      <c r="F14" s="4">
        <v>381.99999999999994</v>
      </c>
      <c r="G14" s="4">
        <v>381.00000000000006</v>
      </c>
      <c r="H14" s="4"/>
      <c r="I14" s="4"/>
      <c r="J14" s="4">
        <v>336.87999999999994</v>
      </c>
      <c r="K14" s="4">
        <v>342.79999999999995</v>
      </c>
      <c r="L14" s="4">
        <v>319.99999999999994</v>
      </c>
      <c r="M14" s="4">
        <v>340.4</v>
      </c>
      <c r="N14" s="4">
        <v>299</v>
      </c>
      <c r="O14" s="4">
        <v>289.59999999999997</v>
      </c>
      <c r="P14" s="4">
        <v>269.2</v>
      </c>
      <c r="Q14" s="4">
        <v>232.6</v>
      </c>
      <c r="X14" s="22" t="s">
        <v>76</v>
      </c>
      <c r="Y14" s="4">
        <v>83.55</v>
      </c>
      <c r="Z14" s="4">
        <v>31.450000000000031</v>
      </c>
      <c r="AA14" s="4">
        <v>57.500000000000014</v>
      </c>
      <c r="AB14" s="4">
        <v>57.500000000000014</v>
      </c>
      <c r="AC14" s="4">
        <v>98.09999999999998</v>
      </c>
      <c r="AD14" s="4">
        <v>31.149999999999949</v>
      </c>
      <c r="AE14" s="4">
        <v>64.624999999999972</v>
      </c>
      <c r="AF14" s="4">
        <v>64.624999999999972</v>
      </c>
      <c r="AG14" s="4">
        <v>61.062499999999993</v>
      </c>
    </row>
    <row r="15" spans="2:33">
      <c r="E15">
        <v>27</v>
      </c>
      <c r="F15" s="4">
        <v>427.59999999999997</v>
      </c>
      <c r="G15" s="4">
        <v>426.59999999999991</v>
      </c>
      <c r="H15" s="4">
        <v>414.40000000000003</v>
      </c>
      <c r="I15" s="4">
        <v>401.47999999999996</v>
      </c>
      <c r="J15" s="4">
        <v>384.68</v>
      </c>
      <c r="K15" s="4">
        <v>387.40000000000003</v>
      </c>
      <c r="L15" s="4">
        <v>368.8</v>
      </c>
      <c r="M15" s="4">
        <v>375.40000000000003</v>
      </c>
      <c r="N15" s="4">
        <v>342</v>
      </c>
      <c r="O15" s="4">
        <v>332.4</v>
      </c>
      <c r="P15" s="4">
        <v>301.39999999999998</v>
      </c>
      <c r="Q15" s="4">
        <v>272</v>
      </c>
      <c r="X15" s="22" t="s">
        <v>109</v>
      </c>
      <c r="Y15" s="4">
        <v>96.500000000000014</v>
      </c>
      <c r="Z15" s="4">
        <v>51.450000000000017</v>
      </c>
      <c r="AA15" s="4">
        <v>73.975000000000023</v>
      </c>
      <c r="AB15" s="4">
        <v>73.975000000000023</v>
      </c>
      <c r="AC15" s="4">
        <v>111.64999999999998</v>
      </c>
      <c r="AD15" s="4">
        <v>53.25</v>
      </c>
      <c r="AE15" s="4">
        <v>82.449999999999989</v>
      </c>
      <c r="AF15" s="4">
        <v>82.449999999999989</v>
      </c>
      <c r="AG15" s="4">
        <v>78.212500000000006</v>
      </c>
    </row>
    <row r="16" spans="2:33">
      <c r="E16">
        <v>48</v>
      </c>
      <c r="F16" s="4"/>
      <c r="G16" s="4">
        <v>444</v>
      </c>
      <c r="H16" s="4">
        <v>430.2</v>
      </c>
      <c r="I16" s="4">
        <v>410.68</v>
      </c>
      <c r="J16" s="4">
        <v>392.47999999999996</v>
      </c>
      <c r="K16" s="4">
        <v>380</v>
      </c>
      <c r="L16" s="4">
        <v>364.8</v>
      </c>
      <c r="M16" s="4">
        <v>356.59999999999997</v>
      </c>
      <c r="N16" s="4">
        <v>330.2</v>
      </c>
      <c r="O16" s="4">
        <v>315.59999999999997</v>
      </c>
      <c r="P16" s="4">
        <v>285.8</v>
      </c>
      <c r="Q16" s="4">
        <v>257.8</v>
      </c>
      <c r="X16" s="22" t="s">
        <v>142</v>
      </c>
      <c r="Y16" s="4">
        <v>123.85</v>
      </c>
      <c r="Z16" s="4">
        <v>60.350000000000009</v>
      </c>
      <c r="AA16" s="4">
        <v>92.100000000000023</v>
      </c>
      <c r="AB16" s="4">
        <v>92.100000000000023</v>
      </c>
      <c r="AC16" s="4">
        <v>143.95000000000002</v>
      </c>
      <c r="AD16" s="4">
        <v>66.549999999999969</v>
      </c>
      <c r="AE16" s="4">
        <v>105.25</v>
      </c>
      <c r="AF16" s="4">
        <v>105.25</v>
      </c>
      <c r="AG16" s="4">
        <v>98.675000000000011</v>
      </c>
    </row>
    <row r="17" spans="3:33">
      <c r="E17">
        <v>59</v>
      </c>
      <c r="F17" s="4">
        <v>429</v>
      </c>
      <c r="G17" s="4">
        <v>420.79999999999995</v>
      </c>
      <c r="H17" s="4">
        <v>403.8</v>
      </c>
      <c r="I17" s="4">
        <v>387.08</v>
      </c>
      <c r="J17" s="4">
        <v>366.67999999999995</v>
      </c>
      <c r="K17" s="4">
        <v>360.80000000000007</v>
      </c>
      <c r="L17" s="4">
        <v>344.6</v>
      </c>
      <c r="M17" s="4">
        <v>346.19999999999993</v>
      </c>
      <c r="N17" s="4">
        <v>314.79999999999995</v>
      </c>
      <c r="O17" s="4">
        <v>302.39999999999998</v>
      </c>
      <c r="P17" s="4">
        <v>272.2</v>
      </c>
      <c r="Q17" s="4">
        <v>229</v>
      </c>
      <c r="X17" s="22" t="s">
        <v>144</v>
      </c>
      <c r="Y17" s="4">
        <v>152.00000000000006</v>
      </c>
      <c r="Z17" s="4">
        <v>50.750000000000014</v>
      </c>
      <c r="AA17" s="4">
        <v>101.37500000000004</v>
      </c>
      <c r="AB17" s="4">
        <v>101.37500000000004</v>
      </c>
      <c r="AC17" s="4">
        <v>174.14999999999998</v>
      </c>
      <c r="AD17" s="4">
        <v>70.400000000000006</v>
      </c>
      <c r="AE17" s="4">
        <v>122.27499999999998</v>
      </c>
      <c r="AF17" s="4">
        <v>122.27499999999998</v>
      </c>
      <c r="AG17" s="4">
        <v>111.825</v>
      </c>
    </row>
    <row r="18" spans="3:33">
      <c r="D18" t="s">
        <v>47</v>
      </c>
      <c r="E18">
        <v>8</v>
      </c>
      <c r="F18" s="4"/>
      <c r="G18" s="4">
        <v>428.4</v>
      </c>
      <c r="H18" s="4">
        <v>421</v>
      </c>
      <c r="I18" s="4">
        <v>429.68</v>
      </c>
      <c r="J18" s="4">
        <v>438.67999999999995</v>
      </c>
      <c r="K18" s="4">
        <v>438.2</v>
      </c>
      <c r="L18" s="4">
        <v>446.40000000000003</v>
      </c>
      <c r="M18" s="4">
        <v>459.8</v>
      </c>
      <c r="N18" s="4">
        <v>429.6</v>
      </c>
      <c r="O18" s="4">
        <v>419.8</v>
      </c>
      <c r="P18" s="4">
        <v>409.8</v>
      </c>
      <c r="Q18" s="4">
        <v>423.8</v>
      </c>
    </row>
    <row r="19" spans="3:33">
      <c r="E19">
        <v>24</v>
      </c>
      <c r="F19" s="4"/>
      <c r="G19" s="4">
        <v>392</v>
      </c>
      <c r="H19" s="4">
        <v>379</v>
      </c>
      <c r="I19" s="4">
        <v>375.27999999999992</v>
      </c>
      <c r="J19" s="4">
        <v>376.87999999999994</v>
      </c>
      <c r="K19" s="4">
        <v>373.59999999999997</v>
      </c>
      <c r="L19" s="4">
        <v>374.4</v>
      </c>
      <c r="M19" s="4">
        <v>381.2</v>
      </c>
      <c r="N19" s="4">
        <v>356.8</v>
      </c>
      <c r="O19" s="4">
        <v>334.20000000000005</v>
      </c>
      <c r="P19" s="4">
        <v>327.39999999999998</v>
      </c>
      <c r="Q19" s="4">
        <v>333.4</v>
      </c>
    </row>
    <row r="20" spans="3:33">
      <c r="E20">
        <v>44</v>
      </c>
      <c r="F20" s="4"/>
      <c r="G20" s="4">
        <v>393.59999999999997</v>
      </c>
      <c r="H20" s="4">
        <v>381</v>
      </c>
      <c r="I20" s="4">
        <v>378.68</v>
      </c>
      <c r="J20" s="4">
        <v>367.68</v>
      </c>
      <c r="K20" s="4">
        <v>372.4</v>
      </c>
      <c r="L20" s="4">
        <v>375.2</v>
      </c>
      <c r="M20" s="4">
        <v>378.4</v>
      </c>
      <c r="N20" s="4">
        <v>357.4</v>
      </c>
      <c r="O20" s="4">
        <v>344.8</v>
      </c>
      <c r="P20" s="4">
        <v>335</v>
      </c>
      <c r="Q20" s="4">
        <v>355</v>
      </c>
    </row>
    <row r="21" spans="3:33">
      <c r="E21">
        <v>52</v>
      </c>
      <c r="F21" s="4"/>
      <c r="G21" s="4">
        <v>409.40000000000003</v>
      </c>
      <c r="H21" s="4">
        <v>399.8</v>
      </c>
      <c r="I21" s="4">
        <v>396.47999999999996</v>
      </c>
      <c r="J21" s="4">
        <v>391.28000000000003</v>
      </c>
      <c r="K21" s="4">
        <v>394</v>
      </c>
      <c r="L21" s="4">
        <v>388.59999999999997</v>
      </c>
      <c r="M21" s="4">
        <v>394.8</v>
      </c>
      <c r="N21" s="4">
        <v>372.80000000000007</v>
      </c>
      <c r="O21" s="4">
        <v>355.8</v>
      </c>
      <c r="P21" s="4">
        <v>345.40000000000003</v>
      </c>
      <c r="Q21" s="4">
        <v>331.79999999999995</v>
      </c>
    </row>
    <row r="22" spans="3:33">
      <c r="C22" t="s">
        <v>41</v>
      </c>
      <c r="D22" t="s">
        <v>46</v>
      </c>
      <c r="E22">
        <v>10</v>
      </c>
      <c r="F22" s="4"/>
      <c r="G22" s="4">
        <v>337.2</v>
      </c>
      <c r="H22" s="4">
        <v>323.2</v>
      </c>
      <c r="I22" s="4">
        <v>307.47999999999996</v>
      </c>
      <c r="J22" s="4">
        <v>293.88</v>
      </c>
      <c r="K22" s="4">
        <v>294.2</v>
      </c>
      <c r="L22" s="4">
        <v>275</v>
      </c>
      <c r="M22" s="4">
        <v>286.60000000000002</v>
      </c>
      <c r="N22" s="4">
        <v>242.20000000000002</v>
      </c>
      <c r="O22" s="4">
        <v>223</v>
      </c>
      <c r="P22" s="4">
        <v>176.79999999999998</v>
      </c>
      <c r="Q22" s="4">
        <v>142</v>
      </c>
    </row>
    <row r="23" spans="3:33">
      <c r="E23">
        <v>21</v>
      </c>
      <c r="F23" s="4">
        <v>460.8</v>
      </c>
      <c r="G23" s="4">
        <v>452.99999999999994</v>
      </c>
      <c r="H23" s="4">
        <v>434</v>
      </c>
      <c r="I23" s="4">
        <v>420.67999999999995</v>
      </c>
      <c r="J23" s="4">
        <v>403.28</v>
      </c>
      <c r="K23" s="4">
        <v>399</v>
      </c>
      <c r="L23" s="4">
        <v>382.6</v>
      </c>
      <c r="M23" s="4">
        <v>387.60000000000008</v>
      </c>
      <c r="N23" s="4">
        <v>349.20000000000005</v>
      </c>
      <c r="O23" s="4">
        <v>335.40000000000003</v>
      </c>
      <c r="P23" s="4">
        <v>303.2</v>
      </c>
      <c r="Q23" s="4">
        <v>272.2</v>
      </c>
    </row>
    <row r="24" spans="3:33">
      <c r="E24">
        <v>35</v>
      </c>
      <c r="F24" s="4">
        <v>430.4</v>
      </c>
      <c r="G24" s="4">
        <v>421.2</v>
      </c>
      <c r="H24" s="4">
        <v>407</v>
      </c>
      <c r="I24" s="4">
        <v>393.08</v>
      </c>
      <c r="J24" s="4">
        <v>367.08000000000004</v>
      </c>
      <c r="K24" s="4">
        <v>376.40000000000003</v>
      </c>
      <c r="L24" s="4">
        <v>361.8</v>
      </c>
      <c r="M24" s="4">
        <v>365.60000000000008</v>
      </c>
      <c r="N24" s="4">
        <v>341.2</v>
      </c>
      <c r="O24" s="4">
        <v>329</v>
      </c>
      <c r="P24" s="4">
        <v>299.99999999999994</v>
      </c>
      <c r="Q24" s="4">
        <v>268.40000000000003</v>
      </c>
    </row>
    <row r="25" spans="3:33">
      <c r="E25">
        <v>55</v>
      </c>
      <c r="F25" s="4">
        <v>430.59999999999997</v>
      </c>
      <c r="G25" s="4">
        <v>422.4</v>
      </c>
      <c r="H25" s="4">
        <v>404.99999999999994</v>
      </c>
      <c r="I25" s="4">
        <v>390.68000000000006</v>
      </c>
      <c r="J25" s="4">
        <v>372.08</v>
      </c>
      <c r="K25" s="4">
        <v>375.2</v>
      </c>
      <c r="L25" s="4">
        <v>357.20000000000005</v>
      </c>
      <c r="M25" s="4">
        <v>354.59999999999997</v>
      </c>
      <c r="N25" s="4">
        <v>332.6</v>
      </c>
      <c r="O25" s="4">
        <v>321.39999999999998</v>
      </c>
      <c r="P25" s="4">
        <v>291.59999999999997</v>
      </c>
      <c r="Q25" s="4">
        <v>259</v>
      </c>
    </row>
    <row r="26" spans="3:33">
      <c r="D26" t="s">
        <v>47</v>
      </c>
      <c r="E26">
        <v>16</v>
      </c>
      <c r="F26" s="4"/>
      <c r="G26" s="4">
        <v>428.2</v>
      </c>
      <c r="H26" s="4">
        <v>409.79999999999995</v>
      </c>
      <c r="I26" s="4">
        <v>410.87999999999994</v>
      </c>
      <c r="J26" s="4">
        <v>417.47999999999996</v>
      </c>
      <c r="K26" s="4">
        <v>409.8</v>
      </c>
      <c r="L26" s="4">
        <v>414.4</v>
      </c>
      <c r="M26" s="4">
        <v>423.2</v>
      </c>
      <c r="N26" s="4">
        <v>395.19999999999993</v>
      </c>
      <c r="O26" s="4">
        <v>377.40000000000003</v>
      </c>
      <c r="P26" s="4">
        <v>361.8</v>
      </c>
      <c r="Q26" s="4">
        <v>382.59999999999997</v>
      </c>
    </row>
    <row r="27" spans="3:33">
      <c r="E27">
        <v>30</v>
      </c>
      <c r="F27" s="4"/>
      <c r="G27" s="4"/>
      <c r="H27" s="4">
        <v>383</v>
      </c>
      <c r="I27" s="4">
        <v>378.67999999999995</v>
      </c>
      <c r="J27" s="4">
        <v>384.47999999999996</v>
      </c>
      <c r="K27" s="4">
        <v>379.80000000000007</v>
      </c>
      <c r="L27" s="4">
        <v>385.40000000000003</v>
      </c>
      <c r="M27" s="4">
        <v>383.8</v>
      </c>
      <c r="N27" s="4">
        <v>369.8</v>
      </c>
      <c r="O27" s="4">
        <v>346.40000000000003</v>
      </c>
      <c r="P27" s="4">
        <v>334.8</v>
      </c>
      <c r="Q27" s="4">
        <v>346.79999999999995</v>
      </c>
    </row>
    <row r="28" spans="3:33">
      <c r="E28">
        <v>38</v>
      </c>
      <c r="F28" s="4"/>
      <c r="G28" s="4">
        <v>406.8</v>
      </c>
      <c r="H28" s="4">
        <v>381</v>
      </c>
      <c r="I28" s="4">
        <v>403.47999999999996</v>
      </c>
      <c r="J28" s="4">
        <v>409.68</v>
      </c>
      <c r="K28" s="4">
        <v>402.59999999999997</v>
      </c>
      <c r="L28" s="4">
        <v>410.8</v>
      </c>
      <c r="M28" s="4">
        <v>403.6</v>
      </c>
      <c r="N28" s="4">
        <v>386.79999999999995</v>
      </c>
      <c r="O28" s="4">
        <v>367.00000000000006</v>
      </c>
      <c r="P28" s="4">
        <v>358.99999999999994</v>
      </c>
      <c r="Q28" s="4">
        <v>374.80000000000007</v>
      </c>
    </row>
    <row r="29" spans="3:33">
      <c r="E29">
        <v>64</v>
      </c>
      <c r="F29" s="4"/>
      <c r="G29" s="4">
        <v>422.8</v>
      </c>
      <c r="H29" s="4">
        <v>409</v>
      </c>
      <c r="I29" s="4">
        <v>405.47999999999996</v>
      </c>
      <c r="J29" s="4">
        <v>403.08000000000004</v>
      </c>
      <c r="K29" s="4">
        <v>398.6</v>
      </c>
      <c r="L29" s="4">
        <v>400.00000000000006</v>
      </c>
      <c r="M29" s="4">
        <v>409</v>
      </c>
      <c r="N29" s="4">
        <v>384.40000000000003</v>
      </c>
      <c r="O29" s="4">
        <v>361.8</v>
      </c>
      <c r="P29" s="4">
        <v>352.39999999999992</v>
      </c>
      <c r="Q29" s="4">
        <v>336.4</v>
      </c>
    </row>
    <row r="30" spans="3:33">
      <c r="C30" t="s">
        <v>40</v>
      </c>
      <c r="D30" t="s">
        <v>46</v>
      </c>
      <c r="E30">
        <v>2</v>
      </c>
      <c r="F30" s="4"/>
      <c r="G30" s="4">
        <v>460.60000000000008</v>
      </c>
      <c r="H30" s="4">
        <v>447</v>
      </c>
      <c r="I30" s="4">
        <v>434.88</v>
      </c>
      <c r="J30" s="4">
        <v>414.48</v>
      </c>
      <c r="K30" s="4">
        <v>411.40000000000003</v>
      </c>
      <c r="L30" s="4">
        <v>401.59999999999997</v>
      </c>
      <c r="M30" s="4">
        <v>414.19999999999993</v>
      </c>
      <c r="N30" s="4">
        <v>383.40000000000003</v>
      </c>
      <c r="O30" s="4">
        <v>368.6</v>
      </c>
      <c r="P30" s="4">
        <v>346.20000000000005</v>
      </c>
      <c r="Q30" s="4">
        <v>321.39999999999998</v>
      </c>
    </row>
    <row r="31" spans="3:33">
      <c r="E31">
        <v>25</v>
      </c>
      <c r="F31" s="4">
        <v>427.8</v>
      </c>
      <c r="G31" s="4">
        <v>426</v>
      </c>
      <c r="H31" s="4">
        <v>413.40000000000003</v>
      </c>
      <c r="I31" s="4">
        <v>404.08</v>
      </c>
      <c r="J31" s="4">
        <v>387.08</v>
      </c>
      <c r="K31" s="4">
        <v>389.59999999999997</v>
      </c>
      <c r="L31" s="4">
        <v>372.99999999999994</v>
      </c>
      <c r="M31" s="4">
        <v>391.4</v>
      </c>
      <c r="N31" s="4">
        <v>363.6</v>
      </c>
      <c r="O31" s="4">
        <v>346.6</v>
      </c>
      <c r="P31" s="4">
        <v>326</v>
      </c>
      <c r="Q31" s="4">
        <v>300.59999999999997</v>
      </c>
    </row>
    <row r="32" spans="3:33">
      <c r="E32">
        <v>39</v>
      </c>
      <c r="F32" s="4">
        <v>415.59999999999997</v>
      </c>
      <c r="G32" s="4">
        <v>411.2</v>
      </c>
      <c r="H32" s="4">
        <v>395.20000000000005</v>
      </c>
      <c r="I32" s="4">
        <v>381.47999999999996</v>
      </c>
      <c r="J32" s="4">
        <v>366.88</v>
      </c>
      <c r="K32" s="4">
        <v>362</v>
      </c>
      <c r="L32" s="4">
        <v>347.79999999999995</v>
      </c>
      <c r="M32" s="4">
        <v>352</v>
      </c>
      <c r="N32" s="4">
        <v>317</v>
      </c>
      <c r="O32" s="4">
        <v>306.2</v>
      </c>
      <c r="P32" s="4">
        <v>275.40000000000003</v>
      </c>
      <c r="Q32" s="4">
        <v>240.59999999999997</v>
      </c>
    </row>
    <row r="33" spans="2:17">
      <c r="E33">
        <v>50</v>
      </c>
      <c r="F33" s="4"/>
      <c r="G33" s="4">
        <v>443.8</v>
      </c>
      <c r="H33" s="4"/>
      <c r="I33" s="4">
        <v>411.07999999999993</v>
      </c>
      <c r="J33" s="4">
        <v>394.07999999999993</v>
      </c>
      <c r="K33" s="4">
        <v>393.2</v>
      </c>
      <c r="L33" s="4">
        <v>375.20000000000005</v>
      </c>
      <c r="M33" s="4">
        <v>388.79999999999995</v>
      </c>
      <c r="N33" s="4">
        <v>349.6</v>
      </c>
      <c r="O33" s="4">
        <v>340.4</v>
      </c>
      <c r="P33" s="4">
        <v>304.8</v>
      </c>
      <c r="Q33" s="4">
        <v>277.2</v>
      </c>
    </row>
    <row r="34" spans="2:17">
      <c r="D34" t="s">
        <v>47</v>
      </c>
      <c r="E34">
        <v>3</v>
      </c>
      <c r="F34" s="4">
        <v>348.99999999999994</v>
      </c>
      <c r="G34" s="4">
        <v>352</v>
      </c>
      <c r="H34" s="4">
        <v>341.8</v>
      </c>
      <c r="I34" s="4">
        <v>346.28</v>
      </c>
      <c r="J34" s="4">
        <v>346.88</v>
      </c>
      <c r="K34" s="4">
        <v>345.40000000000003</v>
      </c>
      <c r="L34" s="4">
        <v>349.6</v>
      </c>
      <c r="M34" s="4">
        <v>357.40000000000003</v>
      </c>
      <c r="N34" s="4">
        <v>338.2</v>
      </c>
      <c r="O34" s="4">
        <v>321</v>
      </c>
      <c r="P34" s="4">
        <v>312.60000000000002</v>
      </c>
      <c r="Q34" s="4">
        <v>337.40000000000003</v>
      </c>
    </row>
    <row r="35" spans="2:17">
      <c r="E35">
        <v>17</v>
      </c>
      <c r="F35" s="4"/>
      <c r="G35" s="4">
        <v>410.80000000000007</v>
      </c>
      <c r="H35" s="4">
        <v>393</v>
      </c>
      <c r="I35" s="4">
        <v>392.68</v>
      </c>
      <c r="J35" s="4">
        <v>395.68</v>
      </c>
      <c r="K35" s="4">
        <v>381.99999999999994</v>
      </c>
      <c r="L35" s="4">
        <v>388.6</v>
      </c>
      <c r="M35" s="4">
        <v>387</v>
      </c>
      <c r="N35" s="4">
        <v>369.4</v>
      </c>
      <c r="O35" s="4">
        <v>345.2</v>
      </c>
      <c r="P35" s="4">
        <v>335</v>
      </c>
      <c r="Q35" s="4">
        <v>344</v>
      </c>
    </row>
    <row r="36" spans="2:17">
      <c r="E36">
        <v>42</v>
      </c>
      <c r="F36" s="4"/>
      <c r="G36" s="4">
        <v>430.6</v>
      </c>
      <c r="H36" s="4">
        <v>415.40000000000003</v>
      </c>
      <c r="I36" s="4">
        <v>417.08</v>
      </c>
      <c r="J36" s="4">
        <v>410.07999999999993</v>
      </c>
      <c r="K36" s="4">
        <v>410.99999999999994</v>
      </c>
      <c r="L36" s="4">
        <v>410.6</v>
      </c>
      <c r="M36" s="4">
        <v>419.4</v>
      </c>
      <c r="N36" s="4">
        <v>391.2</v>
      </c>
      <c r="O36" s="4">
        <v>375.59999999999997</v>
      </c>
      <c r="P36" s="4">
        <v>363.2</v>
      </c>
      <c r="Q36" s="4">
        <v>376.59999999999997</v>
      </c>
    </row>
    <row r="37" spans="2:17">
      <c r="E37">
        <v>54</v>
      </c>
      <c r="F37" s="4"/>
      <c r="G37" s="4">
        <v>415</v>
      </c>
      <c r="H37" s="4">
        <v>402.4</v>
      </c>
      <c r="I37" s="4">
        <v>403.88</v>
      </c>
      <c r="J37" s="4">
        <v>403.67999999999995</v>
      </c>
      <c r="K37" s="4">
        <v>403.59999999999997</v>
      </c>
      <c r="L37" s="4">
        <v>421.6</v>
      </c>
      <c r="M37" s="4">
        <v>430.99999999999994</v>
      </c>
      <c r="N37" s="4">
        <v>405.2</v>
      </c>
      <c r="O37" s="4">
        <v>382.20000000000005</v>
      </c>
      <c r="P37" s="4">
        <v>377.6</v>
      </c>
      <c r="Q37" s="4">
        <v>368.8</v>
      </c>
    </row>
    <row r="38" spans="2:17">
      <c r="B38" t="s">
        <v>49</v>
      </c>
      <c r="C38" t="s">
        <v>50</v>
      </c>
      <c r="D38" t="s">
        <v>46</v>
      </c>
      <c r="E38">
        <v>11</v>
      </c>
      <c r="F38" s="4"/>
      <c r="G38" s="4">
        <v>459.00000000000006</v>
      </c>
      <c r="H38" s="4"/>
      <c r="I38" s="4"/>
      <c r="J38" s="4"/>
      <c r="K38" s="4"/>
      <c r="L38" s="4"/>
      <c r="M38" s="4">
        <v>398</v>
      </c>
      <c r="N38" s="4">
        <v>374.80000000000007</v>
      </c>
      <c r="O38" s="4">
        <v>362.8</v>
      </c>
      <c r="P38" s="4">
        <v>343.6</v>
      </c>
      <c r="Q38" s="4">
        <v>311</v>
      </c>
    </row>
    <row r="39" spans="2:17">
      <c r="E39">
        <v>31</v>
      </c>
      <c r="F39" s="4">
        <v>385.6</v>
      </c>
      <c r="G39" s="4">
        <v>374.99999999999994</v>
      </c>
      <c r="H39" s="4"/>
      <c r="I39" s="4"/>
      <c r="J39" s="4"/>
      <c r="K39" s="4"/>
      <c r="L39" s="4"/>
      <c r="M39" s="4">
        <v>303</v>
      </c>
      <c r="N39" s="4">
        <v>265</v>
      </c>
      <c r="O39" s="4">
        <v>246.00000000000003</v>
      </c>
      <c r="P39" s="4">
        <v>206.79999999999998</v>
      </c>
      <c r="Q39" s="4">
        <v>180.8</v>
      </c>
    </row>
    <row r="40" spans="2:17">
      <c r="E40">
        <v>45</v>
      </c>
      <c r="F40" s="4">
        <v>420</v>
      </c>
      <c r="G40" s="4">
        <v>415</v>
      </c>
      <c r="H40" s="4"/>
      <c r="I40" s="4"/>
      <c r="J40" s="4"/>
      <c r="K40" s="4"/>
      <c r="L40" s="4"/>
      <c r="M40" s="4">
        <v>353.2</v>
      </c>
      <c r="N40" s="4">
        <v>315.2</v>
      </c>
      <c r="O40" s="4">
        <v>307.2</v>
      </c>
      <c r="P40" s="4">
        <v>281.40000000000003</v>
      </c>
      <c r="Q40" s="4">
        <v>249.00000000000003</v>
      </c>
    </row>
    <row r="41" spans="2:17">
      <c r="E41">
        <v>61</v>
      </c>
      <c r="F41" s="4">
        <v>439.8</v>
      </c>
      <c r="G41" s="4">
        <v>430.19999999999993</v>
      </c>
      <c r="H41" s="4"/>
      <c r="I41" s="4"/>
      <c r="J41" s="4"/>
      <c r="K41" s="4"/>
      <c r="L41" s="4"/>
      <c r="M41" s="4">
        <v>354.99999999999994</v>
      </c>
      <c r="N41" s="4">
        <v>329.6</v>
      </c>
      <c r="O41" s="4">
        <v>308.40000000000003</v>
      </c>
      <c r="P41" s="4">
        <v>288</v>
      </c>
      <c r="Q41" s="4">
        <v>258.39999999999998</v>
      </c>
    </row>
    <row r="42" spans="2:17">
      <c r="D42" t="s">
        <v>47</v>
      </c>
      <c r="E42">
        <v>14</v>
      </c>
      <c r="F42" s="4"/>
      <c r="G42" s="4">
        <v>425.59999999999997</v>
      </c>
      <c r="H42" s="4"/>
      <c r="I42" s="4"/>
      <c r="J42" s="4"/>
      <c r="K42" s="4"/>
      <c r="L42" s="4"/>
      <c r="M42" s="4">
        <v>407.4</v>
      </c>
      <c r="N42" s="4">
        <v>375.2</v>
      </c>
      <c r="O42" s="4">
        <v>348.59999999999997</v>
      </c>
      <c r="P42" s="4">
        <v>333.6</v>
      </c>
      <c r="Q42" s="4">
        <v>344.8</v>
      </c>
    </row>
    <row r="43" spans="2:17">
      <c r="E43">
        <v>20</v>
      </c>
      <c r="F43" s="4"/>
      <c r="G43" s="4">
        <v>390.40000000000003</v>
      </c>
      <c r="H43" s="4"/>
      <c r="I43" s="4"/>
      <c r="J43" s="4"/>
      <c r="K43" s="4"/>
      <c r="L43" s="4"/>
      <c r="M43" s="4">
        <v>381</v>
      </c>
      <c r="N43" s="4">
        <v>358.59999999999997</v>
      </c>
      <c r="O43" s="4">
        <v>333.2</v>
      </c>
      <c r="P43" s="4">
        <v>314.60000000000002</v>
      </c>
      <c r="Q43" s="4">
        <v>316.8</v>
      </c>
    </row>
    <row r="44" spans="2:17">
      <c r="E44">
        <v>33</v>
      </c>
      <c r="F44" s="4"/>
      <c r="G44" s="4">
        <v>470.59999999999997</v>
      </c>
      <c r="H44" s="4"/>
      <c r="I44" s="4"/>
      <c r="J44" s="4"/>
      <c r="K44" s="4"/>
      <c r="L44" s="4"/>
      <c r="M44" s="4">
        <v>474.20000000000005</v>
      </c>
      <c r="N44" s="4">
        <v>444.6</v>
      </c>
      <c r="O44" s="4">
        <v>420.59999999999997</v>
      </c>
      <c r="P44" s="4">
        <v>404.20000000000005</v>
      </c>
      <c r="Q44" s="4">
        <v>401.6</v>
      </c>
    </row>
    <row r="45" spans="2:17">
      <c r="E45">
        <v>58</v>
      </c>
      <c r="F45" s="4"/>
      <c r="G45" s="4">
        <v>415.59999999999997</v>
      </c>
      <c r="H45" s="4"/>
      <c r="I45" s="4"/>
      <c r="J45" s="4"/>
      <c r="K45" s="4"/>
      <c r="L45" s="4"/>
      <c r="M45" s="4">
        <v>421</v>
      </c>
      <c r="N45" s="4">
        <v>402</v>
      </c>
      <c r="O45" s="4">
        <v>370</v>
      </c>
      <c r="P45" s="4">
        <v>360.4</v>
      </c>
      <c r="Q45" s="4">
        <v>351.59999999999997</v>
      </c>
    </row>
    <row r="46" spans="2:17">
      <c r="C46" t="s">
        <v>39</v>
      </c>
      <c r="D46" t="s">
        <v>46</v>
      </c>
      <c r="E46">
        <v>6</v>
      </c>
      <c r="F46" s="4"/>
      <c r="G46" s="4">
        <v>431.59999999999997</v>
      </c>
      <c r="H46" s="4"/>
      <c r="I46" s="4"/>
      <c r="J46" s="4"/>
      <c r="K46" s="4"/>
      <c r="L46" s="4"/>
      <c r="M46" s="4">
        <v>383.2</v>
      </c>
      <c r="N46" s="4">
        <v>340.6</v>
      </c>
      <c r="O46" s="4">
        <v>327.60000000000002</v>
      </c>
      <c r="P46" s="4">
        <v>302.39999999999998</v>
      </c>
      <c r="Q46" s="4">
        <v>273</v>
      </c>
    </row>
    <row r="47" spans="2:17">
      <c r="E47">
        <v>28</v>
      </c>
      <c r="F47" s="4"/>
      <c r="G47" s="4">
        <v>395.8</v>
      </c>
      <c r="H47" s="4"/>
      <c r="I47" s="4"/>
      <c r="J47" s="4"/>
      <c r="K47" s="4"/>
      <c r="L47" s="4"/>
      <c r="M47" s="4">
        <v>328.6</v>
      </c>
      <c r="N47" s="4">
        <v>292.60000000000002</v>
      </c>
      <c r="O47" s="4">
        <v>282.2</v>
      </c>
      <c r="P47" s="4">
        <v>251.2</v>
      </c>
      <c r="Q47" s="4">
        <v>220.4</v>
      </c>
    </row>
    <row r="48" spans="2:17">
      <c r="E48">
        <v>47</v>
      </c>
      <c r="F48" s="4">
        <v>412.2</v>
      </c>
      <c r="G48" s="4">
        <v>400</v>
      </c>
      <c r="H48" s="4"/>
      <c r="I48" s="4"/>
      <c r="J48" s="4"/>
      <c r="K48" s="4"/>
      <c r="L48" s="4"/>
      <c r="M48" s="4">
        <v>343.4</v>
      </c>
      <c r="N48" s="4">
        <v>306.39999999999992</v>
      </c>
      <c r="O48" s="4">
        <v>296.19999999999993</v>
      </c>
      <c r="P48" s="4">
        <v>270.2</v>
      </c>
      <c r="Q48" s="4">
        <v>244.6</v>
      </c>
    </row>
    <row r="49" spans="3:17">
      <c r="E49">
        <v>60</v>
      </c>
      <c r="F49" s="4"/>
      <c r="G49" s="4">
        <v>416.40000000000003</v>
      </c>
      <c r="H49" s="4"/>
      <c r="I49" s="4"/>
      <c r="J49" s="4"/>
      <c r="K49" s="4"/>
      <c r="L49" s="4"/>
      <c r="M49" s="4">
        <v>337.40000000000003</v>
      </c>
      <c r="N49" s="4">
        <v>294.8</v>
      </c>
      <c r="O49" s="4">
        <v>284.2</v>
      </c>
      <c r="P49" s="4">
        <v>267.2</v>
      </c>
      <c r="Q49" s="4">
        <v>235.6</v>
      </c>
    </row>
    <row r="50" spans="3:17">
      <c r="D50" t="s">
        <v>47</v>
      </c>
      <c r="E50">
        <v>7</v>
      </c>
      <c r="F50" s="4">
        <v>433.59999999999997</v>
      </c>
      <c r="G50" s="4">
        <v>461.8</v>
      </c>
      <c r="H50" s="4"/>
      <c r="I50" s="4"/>
      <c r="J50" s="4"/>
      <c r="K50" s="4"/>
      <c r="L50" s="4"/>
      <c r="M50" s="4">
        <v>468.6</v>
      </c>
      <c r="N50" s="4">
        <v>442.59999999999997</v>
      </c>
      <c r="O50" s="4">
        <v>431.00000000000006</v>
      </c>
      <c r="P50" s="4">
        <v>417.00000000000006</v>
      </c>
      <c r="Q50" s="4">
        <v>408</v>
      </c>
    </row>
    <row r="51" spans="3:17">
      <c r="E51">
        <v>23</v>
      </c>
      <c r="F51" s="4"/>
      <c r="G51" s="4">
        <v>451.8</v>
      </c>
      <c r="H51" s="4"/>
      <c r="I51" s="4"/>
      <c r="J51" s="4"/>
      <c r="K51" s="4"/>
      <c r="L51" s="4"/>
      <c r="M51" s="4">
        <v>446.59999999999997</v>
      </c>
      <c r="N51" s="4">
        <v>427</v>
      </c>
      <c r="O51" s="4">
        <v>414.40000000000003</v>
      </c>
      <c r="P51" s="4">
        <v>407.2</v>
      </c>
      <c r="Q51" s="4">
        <v>394</v>
      </c>
    </row>
    <row r="52" spans="3:17">
      <c r="E52">
        <v>43</v>
      </c>
      <c r="F52" s="4"/>
      <c r="G52" s="4">
        <v>365.00000000000006</v>
      </c>
      <c r="H52" s="4"/>
      <c r="I52" s="4"/>
      <c r="J52" s="4"/>
      <c r="K52" s="4"/>
      <c r="L52" s="4"/>
      <c r="M52" s="4">
        <v>356.4</v>
      </c>
      <c r="N52" s="4">
        <v>339.00000000000006</v>
      </c>
      <c r="O52" s="4">
        <v>312.60000000000002</v>
      </c>
      <c r="P52" s="4">
        <v>300.60000000000002</v>
      </c>
      <c r="Q52" s="4">
        <v>304.40000000000003</v>
      </c>
    </row>
    <row r="53" spans="3:17">
      <c r="E53">
        <v>51</v>
      </c>
      <c r="F53" s="4"/>
      <c r="G53" s="4">
        <v>419.4</v>
      </c>
      <c r="H53" s="4"/>
      <c r="I53" s="4"/>
      <c r="J53" s="4"/>
      <c r="K53" s="4"/>
      <c r="L53" s="4"/>
      <c r="M53" s="4">
        <v>401.8</v>
      </c>
      <c r="N53" s="4">
        <v>378.6</v>
      </c>
      <c r="O53" s="4">
        <v>356.4</v>
      </c>
      <c r="P53" s="4">
        <v>340.40000000000003</v>
      </c>
      <c r="Q53" s="4">
        <v>342</v>
      </c>
    </row>
    <row r="54" spans="3:17">
      <c r="C54" t="s">
        <v>41</v>
      </c>
      <c r="D54" t="s">
        <v>46</v>
      </c>
      <c r="E54">
        <v>9</v>
      </c>
      <c r="F54" s="4">
        <v>423.6</v>
      </c>
      <c r="G54" s="4">
        <v>415.39999999999992</v>
      </c>
      <c r="H54" s="4"/>
      <c r="I54" s="4"/>
      <c r="J54" s="4"/>
      <c r="K54" s="4"/>
      <c r="L54" s="4"/>
      <c r="M54" s="4">
        <v>353.8</v>
      </c>
      <c r="N54" s="4">
        <v>324.39999999999998</v>
      </c>
      <c r="O54" s="4">
        <v>308.59999999999997</v>
      </c>
      <c r="P54" s="4">
        <v>272.8</v>
      </c>
      <c r="Q54" s="4">
        <v>234</v>
      </c>
    </row>
    <row r="55" spans="3:17">
      <c r="E55">
        <v>22</v>
      </c>
      <c r="F55" s="4"/>
      <c r="G55" s="4">
        <v>386.2</v>
      </c>
      <c r="H55" s="4"/>
      <c r="I55" s="4"/>
      <c r="J55" s="4"/>
      <c r="K55" s="4"/>
      <c r="L55" s="4"/>
      <c r="M55" s="4">
        <v>322.39999999999998</v>
      </c>
      <c r="N55" s="4">
        <v>278.39999999999998</v>
      </c>
      <c r="O55" s="4">
        <v>267</v>
      </c>
      <c r="P55" s="4">
        <v>225.8</v>
      </c>
      <c r="Q55" s="4">
        <v>197</v>
      </c>
    </row>
    <row r="56" spans="3:17">
      <c r="E56">
        <v>36</v>
      </c>
      <c r="F56" s="4"/>
      <c r="G56" s="4">
        <v>374.00000000000006</v>
      </c>
      <c r="H56" s="4"/>
      <c r="I56" s="4"/>
      <c r="J56" s="4"/>
      <c r="K56" s="4"/>
      <c r="L56" s="4"/>
      <c r="M56" s="4">
        <v>290</v>
      </c>
      <c r="N56" s="4">
        <v>255.00000000000003</v>
      </c>
      <c r="O56" s="4">
        <v>238.4</v>
      </c>
      <c r="P56" s="4">
        <v>205.6</v>
      </c>
      <c r="Q56" s="4">
        <v>177.79999999999998</v>
      </c>
    </row>
    <row r="57" spans="3:17">
      <c r="E57">
        <v>56</v>
      </c>
      <c r="F57" s="4"/>
      <c r="G57" s="4">
        <v>433.80000000000007</v>
      </c>
      <c r="H57" s="4"/>
      <c r="I57" s="4"/>
      <c r="J57" s="4"/>
      <c r="K57" s="4"/>
      <c r="L57" s="4"/>
      <c r="M57" s="4">
        <v>352.7999999999999</v>
      </c>
      <c r="N57" s="4">
        <v>317.20000000000005</v>
      </c>
      <c r="O57" s="4">
        <v>303.60000000000002</v>
      </c>
      <c r="P57" s="4">
        <v>279.8</v>
      </c>
      <c r="Q57" s="4">
        <v>252.19999999999996</v>
      </c>
    </row>
    <row r="58" spans="3:17">
      <c r="D58" t="s">
        <v>47</v>
      </c>
      <c r="E58">
        <v>15</v>
      </c>
      <c r="F58" s="4">
        <v>439.59999999999997</v>
      </c>
      <c r="G58" s="4">
        <v>436.20000000000005</v>
      </c>
      <c r="H58" s="4"/>
      <c r="I58" s="4"/>
      <c r="J58" s="4"/>
      <c r="K58" s="4"/>
      <c r="L58" s="4"/>
      <c r="M58" s="4">
        <v>421.20000000000005</v>
      </c>
      <c r="N58" s="4">
        <v>394.59999999999997</v>
      </c>
      <c r="O58" s="4">
        <v>372</v>
      </c>
      <c r="P58" s="4">
        <v>345.2</v>
      </c>
      <c r="Q58" s="4">
        <v>345.6</v>
      </c>
    </row>
    <row r="59" spans="3:17">
      <c r="E59">
        <v>29</v>
      </c>
      <c r="F59" s="4"/>
      <c r="G59" s="4">
        <v>430.6</v>
      </c>
      <c r="H59" s="4"/>
      <c r="I59" s="4"/>
      <c r="J59" s="4"/>
      <c r="K59" s="4"/>
      <c r="L59" s="4"/>
      <c r="M59" s="4">
        <v>418.6</v>
      </c>
      <c r="N59" s="4">
        <v>391</v>
      </c>
      <c r="O59" s="4">
        <v>367.79999999999995</v>
      </c>
      <c r="P59" s="4">
        <v>348.2</v>
      </c>
      <c r="Q59" s="4">
        <v>359.8</v>
      </c>
    </row>
    <row r="60" spans="3:17">
      <c r="E60">
        <v>37</v>
      </c>
      <c r="F60" s="4"/>
      <c r="G60" s="4">
        <v>365.6</v>
      </c>
      <c r="H60" s="4"/>
      <c r="I60" s="4"/>
      <c r="J60" s="4"/>
      <c r="K60" s="4"/>
      <c r="L60" s="4"/>
      <c r="M60" s="4">
        <v>350.00000000000006</v>
      </c>
      <c r="N60" s="4">
        <v>327.2</v>
      </c>
      <c r="O60" s="4">
        <v>305.19999999999993</v>
      </c>
      <c r="P60" s="4">
        <v>285.2</v>
      </c>
      <c r="Q60" s="4">
        <v>289.8</v>
      </c>
    </row>
    <row r="61" spans="3:17">
      <c r="E61">
        <v>63</v>
      </c>
      <c r="F61" s="4"/>
      <c r="G61" s="4">
        <v>440.00000000000006</v>
      </c>
      <c r="H61" s="4"/>
      <c r="I61" s="4"/>
      <c r="J61" s="4"/>
      <c r="K61" s="4"/>
      <c r="L61" s="4"/>
      <c r="M61" s="4">
        <v>423.40000000000003</v>
      </c>
      <c r="N61" s="4">
        <v>402.2</v>
      </c>
      <c r="O61" s="4">
        <v>360.40000000000003</v>
      </c>
      <c r="P61" s="4">
        <v>350.2</v>
      </c>
      <c r="Q61" s="4">
        <v>352</v>
      </c>
    </row>
    <row r="62" spans="3:17">
      <c r="C62" t="s">
        <v>40</v>
      </c>
      <c r="D62" t="s">
        <v>46</v>
      </c>
      <c r="E62">
        <v>1</v>
      </c>
      <c r="F62" s="4">
        <v>416.4</v>
      </c>
      <c r="G62" s="4">
        <v>410</v>
      </c>
      <c r="H62" s="4"/>
      <c r="I62" s="4"/>
      <c r="J62" s="4"/>
      <c r="K62" s="4"/>
      <c r="L62" s="4"/>
      <c r="M62" s="4">
        <v>351.40000000000003</v>
      </c>
      <c r="N62" s="4">
        <v>322.79999999999995</v>
      </c>
      <c r="O62" s="4">
        <v>307.00000000000006</v>
      </c>
      <c r="P62" s="4">
        <v>273.39999999999998</v>
      </c>
      <c r="Q62" s="4">
        <v>240.8</v>
      </c>
    </row>
    <row r="63" spans="3:17">
      <c r="E63">
        <v>26</v>
      </c>
      <c r="F63" s="4"/>
      <c r="G63" s="4">
        <v>445</v>
      </c>
      <c r="H63" s="4"/>
      <c r="I63" s="4"/>
      <c r="J63" s="4"/>
      <c r="K63" s="4"/>
      <c r="L63" s="4"/>
      <c r="M63" s="4">
        <v>382.6</v>
      </c>
      <c r="N63" s="4">
        <v>342.80000000000007</v>
      </c>
      <c r="O63" s="4">
        <v>328.2</v>
      </c>
      <c r="P63" s="4">
        <v>289.39999999999998</v>
      </c>
      <c r="Q63" s="4">
        <v>256</v>
      </c>
    </row>
    <row r="64" spans="3:17">
      <c r="E64">
        <v>40</v>
      </c>
      <c r="F64" s="4"/>
      <c r="G64" s="4">
        <v>387.2</v>
      </c>
      <c r="H64" s="4"/>
      <c r="I64" s="4"/>
      <c r="J64" s="4"/>
      <c r="K64" s="4"/>
      <c r="L64" s="4"/>
      <c r="M64" s="4">
        <v>328</v>
      </c>
      <c r="N64" s="4">
        <v>286.8</v>
      </c>
      <c r="O64" s="4">
        <v>271.60000000000002</v>
      </c>
      <c r="P64" s="4">
        <v>236.4</v>
      </c>
      <c r="Q64" s="4">
        <v>201.60000000000002</v>
      </c>
    </row>
    <row r="65" spans="2:17">
      <c r="E65">
        <v>49</v>
      </c>
      <c r="F65" s="4">
        <v>425.2</v>
      </c>
      <c r="G65" s="4">
        <v>416.8</v>
      </c>
      <c r="H65" s="4"/>
      <c r="I65" s="4"/>
      <c r="J65" s="4"/>
      <c r="K65" s="4"/>
      <c r="L65" s="4"/>
      <c r="M65" s="4">
        <v>360.6</v>
      </c>
      <c r="N65" s="4">
        <v>329</v>
      </c>
      <c r="O65" s="4">
        <v>320.39999999999998</v>
      </c>
      <c r="P65" s="4">
        <v>298.79999999999995</v>
      </c>
      <c r="Q65" s="4">
        <v>278.8</v>
      </c>
    </row>
    <row r="66" spans="2:17">
      <c r="D66" t="s">
        <v>47</v>
      </c>
      <c r="E66">
        <v>4</v>
      </c>
      <c r="F66" s="4"/>
      <c r="G66" s="4">
        <v>360</v>
      </c>
      <c r="H66" s="4"/>
      <c r="I66" s="4"/>
      <c r="J66" s="4"/>
      <c r="K66" s="4"/>
      <c r="L66" s="4"/>
      <c r="M66" s="4">
        <v>346.40000000000003</v>
      </c>
      <c r="N66" s="4">
        <v>320.60000000000002</v>
      </c>
      <c r="O66" s="4">
        <v>300.8</v>
      </c>
      <c r="P66" s="4">
        <v>282.40000000000003</v>
      </c>
      <c r="Q66" s="4">
        <v>283.2</v>
      </c>
    </row>
    <row r="67" spans="2:17">
      <c r="E67">
        <v>18</v>
      </c>
      <c r="F67" s="4"/>
      <c r="G67" s="4">
        <v>412.40000000000003</v>
      </c>
      <c r="H67" s="4"/>
      <c r="I67" s="4"/>
      <c r="J67" s="4"/>
      <c r="K67" s="4"/>
      <c r="L67" s="4"/>
      <c r="M67" s="4">
        <v>411.2</v>
      </c>
      <c r="N67" s="4">
        <v>396.80000000000007</v>
      </c>
      <c r="O67" s="4">
        <v>370.79999999999995</v>
      </c>
      <c r="P67" s="4">
        <v>357.40000000000003</v>
      </c>
      <c r="Q67" s="4">
        <v>357.2</v>
      </c>
    </row>
    <row r="68" spans="2:17">
      <c r="E68">
        <v>41</v>
      </c>
      <c r="F68" s="4"/>
      <c r="G68" s="4">
        <v>469.59999999999997</v>
      </c>
      <c r="H68" s="4"/>
      <c r="I68" s="4"/>
      <c r="J68" s="4"/>
      <c r="K68" s="4"/>
      <c r="L68" s="4"/>
      <c r="M68" s="4">
        <v>454.6</v>
      </c>
      <c r="N68" s="4">
        <v>431.40000000000003</v>
      </c>
      <c r="O68" s="4">
        <v>415.59999999999997</v>
      </c>
      <c r="P68" s="4">
        <v>403.2</v>
      </c>
      <c r="Q68" s="4">
        <v>396.8</v>
      </c>
    </row>
    <row r="69" spans="2:17">
      <c r="E69">
        <v>53</v>
      </c>
      <c r="F69" s="4"/>
      <c r="G69" s="4">
        <v>412.99999999999994</v>
      </c>
      <c r="H69" s="4"/>
      <c r="I69" s="4"/>
      <c r="J69" s="4"/>
      <c r="K69" s="4"/>
      <c r="L69" s="4"/>
      <c r="M69" s="4">
        <v>405.40000000000009</v>
      </c>
      <c r="N69" s="4">
        <v>381.6</v>
      </c>
      <c r="O69" s="4">
        <v>354.8</v>
      </c>
      <c r="P69" s="4">
        <v>345.8</v>
      </c>
      <c r="Q69" s="4">
        <v>336.19999999999993</v>
      </c>
    </row>
    <row r="70" spans="2:17">
      <c r="F70" s="4"/>
      <c r="G70" s="4"/>
      <c r="H70" s="4"/>
      <c r="I70" s="4"/>
      <c r="J70" s="4"/>
      <c r="K70" s="4"/>
      <c r="L70" s="4"/>
      <c r="M70" s="4"/>
    </row>
    <row r="72" spans="2:17">
      <c r="B72" t="s">
        <v>29</v>
      </c>
      <c r="C72" t="s">
        <v>34</v>
      </c>
      <c r="D72" t="s">
        <v>35</v>
      </c>
      <c r="E72">
        <v>1</v>
      </c>
      <c r="F72" s="1">
        <f>F5</f>
        <v>40109</v>
      </c>
      <c r="G72" s="1">
        <f t="shared" ref="G72:M72" si="0">G5</f>
        <v>40123</v>
      </c>
      <c r="H72" s="1">
        <f t="shared" si="0"/>
        <v>40127</v>
      </c>
      <c r="I72" s="1">
        <f t="shared" si="0"/>
        <v>40133</v>
      </c>
      <c r="J72" s="1">
        <f t="shared" si="0"/>
        <v>40137</v>
      </c>
      <c r="K72" s="1">
        <f t="shared" si="0"/>
        <v>40141</v>
      </c>
      <c r="L72" s="1">
        <f t="shared" si="0"/>
        <v>40144</v>
      </c>
      <c r="M72" s="1">
        <f t="shared" si="0"/>
        <v>40151</v>
      </c>
      <c r="N72" s="1">
        <f t="shared" ref="N72:O72" si="1">N5</f>
        <v>40159</v>
      </c>
      <c r="O72" s="1">
        <f t="shared" si="1"/>
        <v>40165</v>
      </c>
      <c r="P72" s="1">
        <f t="shared" ref="P72:Q72" si="2">P5</f>
        <v>40175</v>
      </c>
      <c r="Q72" s="1">
        <f t="shared" si="2"/>
        <v>40184</v>
      </c>
    </row>
    <row r="73" spans="2:17">
      <c r="B73" t="str">
        <f t="shared" ref="B73:B136" si="3">IF(B6="",B72,B6)</f>
        <v>nil</v>
      </c>
      <c r="C73" t="str">
        <f t="shared" ref="C73:D73" si="4">IF(C6="",C72,C6)</f>
        <v>CR125</v>
      </c>
      <c r="D73" t="str">
        <f t="shared" si="4"/>
        <v>dry</v>
      </c>
      <c r="F73" t="str">
        <f>IF(F6="","",MAX($F6:$M6)-F6)</f>
        <v/>
      </c>
      <c r="G73">
        <f t="shared" ref="G73:M73" si="5">IF(G6="","",MAX($F6:$M6)-G6)</f>
        <v>0</v>
      </c>
      <c r="H73">
        <f t="shared" si="5"/>
        <v>14.800000000000011</v>
      </c>
      <c r="I73">
        <f t="shared" si="5"/>
        <v>26.919999999999959</v>
      </c>
      <c r="J73">
        <f t="shared" si="5"/>
        <v>45.120000000000005</v>
      </c>
      <c r="K73">
        <f t="shared" si="5"/>
        <v>41</v>
      </c>
      <c r="L73">
        <f t="shared" si="5"/>
        <v>58.200000000000045</v>
      </c>
      <c r="M73">
        <f t="shared" si="5"/>
        <v>51.600000000000023</v>
      </c>
      <c r="N73">
        <f t="shared" ref="N73:O73" si="6">IF(N6="","",MAX($F6:$M6)-N6)</f>
        <v>81.399999999999977</v>
      </c>
      <c r="O73">
        <f t="shared" si="6"/>
        <v>86.599999999999966</v>
      </c>
      <c r="P73">
        <f t="shared" ref="P73:Q73" si="7">IF(P6="","",MAX($F6:$M6)-P6)</f>
        <v>113.19999999999999</v>
      </c>
      <c r="Q73">
        <f t="shared" si="7"/>
        <v>143.20000000000005</v>
      </c>
    </row>
    <row r="74" spans="2:17">
      <c r="B74" t="str">
        <f t="shared" si="3"/>
        <v>nil</v>
      </c>
      <c r="C74" t="str">
        <f t="shared" ref="C74:C137" si="8">IF(C7="",C73,C7)</f>
        <v>CR125</v>
      </c>
      <c r="D74" t="str">
        <f t="shared" ref="D74:D137" si="9">IF(D7="",D73,D7)</f>
        <v>dry</v>
      </c>
      <c r="F74" t="str">
        <f t="shared" ref="F74:M74" si="10">IF(F7="","",MAX($F7:$M7)-F7)</f>
        <v/>
      </c>
      <c r="G74">
        <f t="shared" si="10"/>
        <v>0</v>
      </c>
      <c r="H74">
        <f t="shared" si="10"/>
        <v>13.800000000000011</v>
      </c>
      <c r="I74">
        <f t="shared" si="10"/>
        <v>22.919999999999959</v>
      </c>
      <c r="J74" t="str">
        <f t="shared" si="10"/>
        <v/>
      </c>
      <c r="K74">
        <f t="shared" si="10"/>
        <v>42.399999999999977</v>
      </c>
      <c r="L74">
        <f t="shared" si="10"/>
        <v>51.799999999999955</v>
      </c>
      <c r="M74">
        <f t="shared" si="10"/>
        <v>36.400000000000034</v>
      </c>
      <c r="N74">
        <f t="shared" ref="N74:O74" si="11">IF(N7="","",MAX($F7:$M7)-N7)</f>
        <v>64.000000000000114</v>
      </c>
      <c r="O74">
        <f t="shared" si="11"/>
        <v>79</v>
      </c>
      <c r="P74">
        <f t="shared" ref="P74:Q74" si="12">IF(P7="","",MAX($F7:$M7)-P7)</f>
        <v>103.80000000000001</v>
      </c>
      <c r="Q74">
        <f t="shared" si="12"/>
        <v>127.60000000000002</v>
      </c>
    </row>
    <row r="75" spans="2:17">
      <c r="B75" t="str">
        <f t="shared" si="3"/>
        <v>nil</v>
      </c>
      <c r="C75" t="str">
        <f t="shared" si="8"/>
        <v>CR125</v>
      </c>
      <c r="D75" t="str">
        <f t="shared" si="9"/>
        <v>dry</v>
      </c>
      <c r="F75" t="str">
        <f t="shared" ref="F75:M75" si="13">IF(F8="","",MAX($F8:$M8)-F8)</f>
        <v/>
      </c>
      <c r="G75">
        <f t="shared" si="13"/>
        <v>0</v>
      </c>
      <c r="H75">
        <f t="shared" si="13"/>
        <v>15.199999999999932</v>
      </c>
      <c r="I75">
        <f t="shared" si="13"/>
        <v>31.720000000000027</v>
      </c>
      <c r="J75">
        <f t="shared" si="13"/>
        <v>47.720000000000027</v>
      </c>
      <c r="K75">
        <f t="shared" si="13"/>
        <v>49.400000000000034</v>
      </c>
      <c r="L75">
        <f t="shared" si="13"/>
        <v>62</v>
      </c>
      <c r="M75">
        <f t="shared" si="13"/>
        <v>60.60000000000008</v>
      </c>
      <c r="N75">
        <f t="shared" ref="N75:O75" si="14">IF(N8="","",MAX($F8:$M8)-N8)</f>
        <v>89.200000000000045</v>
      </c>
      <c r="O75">
        <f t="shared" si="14"/>
        <v>100.80000000000001</v>
      </c>
      <c r="P75">
        <f t="shared" ref="P75:Q75" si="15">IF(P8="","",MAX($F8:$M8)-P8)</f>
        <v>127</v>
      </c>
      <c r="Q75">
        <f t="shared" si="15"/>
        <v>154.39999999999998</v>
      </c>
    </row>
    <row r="76" spans="2:17">
      <c r="B76" t="str">
        <f t="shared" si="3"/>
        <v>nil</v>
      </c>
      <c r="C76" t="str">
        <f t="shared" si="8"/>
        <v>CR125</v>
      </c>
      <c r="D76" t="str">
        <f t="shared" si="9"/>
        <v>dry</v>
      </c>
      <c r="F76" t="str">
        <f t="shared" ref="F76:M76" si="16">IF(F9="","",MAX($F9:$M9)-F9)</f>
        <v/>
      </c>
      <c r="G76">
        <f t="shared" si="16"/>
        <v>0</v>
      </c>
      <c r="H76">
        <f t="shared" si="16"/>
        <v>18.800000000000011</v>
      </c>
      <c r="I76">
        <f t="shared" si="16"/>
        <v>35.920000000000073</v>
      </c>
      <c r="J76">
        <f t="shared" si="16"/>
        <v>50.720000000000084</v>
      </c>
      <c r="K76">
        <f t="shared" si="16"/>
        <v>55.000000000000057</v>
      </c>
      <c r="L76">
        <f t="shared" si="16"/>
        <v>69.400000000000034</v>
      </c>
      <c r="M76">
        <f t="shared" si="16"/>
        <v>67.000000000000057</v>
      </c>
      <c r="N76">
        <f t="shared" ref="N76:O76" si="17">IF(N9="","",MAX($F9:$M9)-N9)</f>
        <v>94.000000000000057</v>
      </c>
      <c r="O76">
        <f t="shared" si="17"/>
        <v>108.20000000000005</v>
      </c>
      <c r="P76">
        <f t="shared" ref="P76:Q76" si="18">IF(P9="","",MAX($F9:$M9)-P9)</f>
        <v>130.60000000000002</v>
      </c>
      <c r="Q76">
        <f t="shared" si="18"/>
        <v>157.20000000000005</v>
      </c>
    </row>
    <row r="77" spans="2:17">
      <c r="B77" t="str">
        <f t="shared" si="3"/>
        <v>nil</v>
      </c>
      <c r="C77" t="str">
        <f t="shared" si="8"/>
        <v>CR125</v>
      </c>
      <c r="D77" t="str">
        <f t="shared" si="9"/>
        <v>irr</v>
      </c>
      <c r="F77">
        <f t="shared" ref="F77:M77" si="19">IF(F10="","",MAX($F10:$M10)-F10)</f>
        <v>0</v>
      </c>
      <c r="G77">
        <f t="shared" si="19"/>
        <v>4.4000000000000341</v>
      </c>
      <c r="H77">
        <f t="shared" si="19"/>
        <v>19.400000000000034</v>
      </c>
      <c r="I77">
        <f t="shared" si="19"/>
        <v>21.920000000000073</v>
      </c>
      <c r="J77">
        <f t="shared" si="19"/>
        <v>14.920000000000016</v>
      </c>
      <c r="K77">
        <f t="shared" si="19"/>
        <v>24.200000000000045</v>
      </c>
      <c r="L77">
        <f t="shared" si="19"/>
        <v>17.800000000000011</v>
      </c>
      <c r="M77">
        <f t="shared" si="19"/>
        <v>10.199999999999989</v>
      </c>
      <c r="N77">
        <f t="shared" ref="N77:O77" si="20">IF(N10="","",MAX($F10:$M10)-N10)</f>
        <v>32.200000000000045</v>
      </c>
      <c r="O77">
        <f t="shared" si="20"/>
        <v>51.600000000000023</v>
      </c>
      <c r="P77">
        <f t="shared" ref="P77:Q77" si="21">IF(P10="","",MAX($F10:$M10)-P10)</f>
        <v>65.000000000000028</v>
      </c>
      <c r="Q77">
        <f t="shared" si="21"/>
        <v>50.000000000000057</v>
      </c>
    </row>
    <row r="78" spans="2:17">
      <c r="B78" t="str">
        <f t="shared" si="3"/>
        <v>nil</v>
      </c>
      <c r="C78" t="str">
        <f t="shared" si="8"/>
        <v>CR125</v>
      </c>
      <c r="D78" t="str">
        <f t="shared" si="9"/>
        <v>irr</v>
      </c>
      <c r="F78" t="str">
        <f t="shared" ref="F78:M78" si="22">IF(F11="","",MAX($F11:$M11)-F11)</f>
        <v/>
      </c>
      <c r="G78">
        <f t="shared" si="22"/>
        <v>12.800000000000011</v>
      </c>
      <c r="H78">
        <f t="shared" si="22"/>
        <v>22.000000000000057</v>
      </c>
      <c r="I78">
        <f t="shared" si="22"/>
        <v>22.520000000000039</v>
      </c>
      <c r="J78">
        <f t="shared" si="22"/>
        <v>14.32000000000005</v>
      </c>
      <c r="K78">
        <f t="shared" si="22"/>
        <v>21.000000000000057</v>
      </c>
      <c r="L78">
        <f t="shared" si="22"/>
        <v>8.4000000000000341</v>
      </c>
      <c r="M78">
        <f t="shared" si="22"/>
        <v>0</v>
      </c>
      <c r="N78">
        <f t="shared" ref="N78:O78" si="23">IF(N11="","",MAX($F11:$M11)-N11)</f>
        <v>16.599999999999966</v>
      </c>
      <c r="O78">
        <f t="shared" si="23"/>
        <v>44.199999999999989</v>
      </c>
      <c r="P78">
        <f t="shared" ref="P78:Q78" si="24">IF(P11="","",MAX($F11:$M11)-P11)</f>
        <v>40.800000000000011</v>
      </c>
      <c r="Q78">
        <f t="shared" si="24"/>
        <v>19</v>
      </c>
    </row>
    <row r="79" spans="2:17">
      <c r="B79" t="str">
        <f t="shared" si="3"/>
        <v>nil</v>
      </c>
      <c r="C79" t="str">
        <f t="shared" si="8"/>
        <v>CR125</v>
      </c>
      <c r="D79" t="str">
        <f t="shared" si="9"/>
        <v>irr</v>
      </c>
      <c r="F79" t="str">
        <f t="shared" ref="F79:M79" si="25">IF(F12="","",MAX($F12:$M12)-F12)</f>
        <v/>
      </c>
      <c r="G79">
        <f t="shared" si="25"/>
        <v>0</v>
      </c>
      <c r="H79">
        <f t="shared" si="25"/>
        <v>12.400000000000034</v>
      </c>
      <c r="I79">
        <f t="shared" si="25"/>
        <v>13.520000000000039</v>
      </c>
      <c r="J79">
        <f t="shared" si="25"/>
        <v>18.120000000000005</v>
      </c>
      <c r="K79">
        <f t="shared" si="25"/>
        <v>34.000000000000057</v>
      </c>
      <c r="L79">
        <f t="shared" si="25"/>
        <v>26.800000000000011</v>
      </c>
      <c r="M79">
        <f t="shared" si="25"/>
        <v>13.199999999999989</v>
      </c>
      <c r="N79">
        <f t="shared" ref="N79:O79" si="26">IF(N12="","",MAX($F12:$M12)-N12)</f>
        <v>39.400000000000034</v>
      </c>
      <c r="O79">
        <f t="shared" si="26"/>
        <v>54.000000000000057</v>
      </c>
      <c r="P79">
        <f t="shared" ref="P79:Q79" si="27">IF(P12="","",MAX($F12:$M12)-P12)</f>
        <v>73.60000000000008</v>
      </c>
      <c r="Q79">
        <f t="shared" si="27"/>
        <v>85.600000000000023</v>
      </c>
    </row>
    <row r="80" spans="2:17">
      <c r="B80" t="str">
        <f t="shared" si="3"/>
        <v>nil</v>
      </c>
      <c r="C80" t="str">
        <f t="shared" si="8"/>
        <v>CR125</v>
      </c>
      <c r="D80" t="str">
        <f t="shared" si="9"/>
        <v>irr</v>
      </c>
      <c r="F80" t="str">
        <f t="shared" ref="F80:M80" si="28">IF(F13="","",MAX($F13:$M13)-F13)</f>
        <v/>
      </c>
      <c r="G80">
        <f t="shared" si="28"/>
        <v>0</v>
      </c>
      <c r="H80">
        <f t="shared" si="28"/>
        <v>14.000000000000057</v>
      </c>
      <c r="I80">
        <f t="shared" si="28"/>
        <v>12.720000000000027</v>
      </c>
      <c r="J80">
        <f t="shared" si="28"/>
        <v>7.7200000000000273</v>
      </c>
      <c r="K80">
        <f t="shared" si="28"/>
        <v>19.199999999999989</v>
      </c>
      <c r="L80">
        <f t="shared" si="28"/>
        <v>9.9999999999999432</v>
      </c>
      <c r="M80">
        <f t="shared" si="28"/>
        <v>12.200000000000045</v>
      </c>
      <c r="N80">
        <f t="shared" ref="N80:O80" si="29">IF(N13="","",MAX($F13:$M13)-N13)</f>
        <v>27.199999999999989</v>
      </c>
      <c r="O80">
        <f t="shared" si="29"/>
        <v>56.199999999999989</v>
      </c>
      <c r="P80">
        <f t="shared" ref="P80:Q80" si="30">IF(P13="","",MAX($F13:$M13)-P13)</f>
        <v>57.400000000000034</v>
      </c>
      <c r="Q80">
        <f t="shared" si="30"/>
        <v>61.600000000000023</v>
      </c>
    </row>
    <row r="81" spans="2:17">
      <c r="B81" t="str">
        <f t="shared" si="3"/>
        <v>nil</v>
      </c>
      <c r="C81" t="str">
        <f t="shared" si="8"/>
        <v>Dash</v>
      </c>
      <c r="D81" t="str">
        <f t="shared" si="9"/>
        <v>dry</v>
      </c>
      <c r="F81">
        <f t="shared" ref="F81:M81" si="31">IF(F14="","",MAX($F14:$M14)-F14)</f>
        <v>0</v>
      </c>
      <c r="G81">
        <f t="shared" si="31"/>
        <v>0.99999999999988631</v>
      </c>
      <c r="H81" t="str">
        <f t="shared" si="31"/>
        <v/>
      </c>
      <c r="I81" t="str">
        <f t="shared" si="31"/>
        <v/>
      </c>
      <c r="J81">
        <f t="shared" si="31"/>
        <v>45.120000000000005</v>
      </c>
      <c r="K81">
        <f t="shared" si="31"/>
        <v>39.199999999999989</v>
      </c>
      <c r="L81">
        <f t="shared" si="31"/>
        <v>62</v>
      </c>
      <c r="M81">
        <f t="shared" si="31"/>
        <v>41.599999999999966</v>
      </c>
      <c r="N81">
        <f t="shared" ref="N81:O81" si="32">IF(N14="","",MAX($F14:$M14)-N14)</f>
        <v>82.999999999999943</v>
      </c>
      <c r="O81">
        <f t="shared" si="32"/>
        <v>92.399999999999977</v>
      </c>
      <c r="P81">
        <f t="shared" ref="P81:Q81" si="33">IF(P14="","",MAX($F14:$M14)-P14)</f>
        <v>112.79999999999995</v>
      </c>
      <c r="Q81">
        <f t="shared" si="33"/>
        <v>149.39999999999995</v>
      </c>
    </row>
    <row r="82" spans="2:17">
      <c r="B82" t="str">
        <f t="shared" si="3"/>
        <v>nil</v>
      </c>
      <c r="C82" t="str">
        <f t="shared" si="8"/>
        <v>Dash</v>
      </c>
      <c r="D82" t="str">
        <f t="shared" si="9"/>
        <v>dry</v>
      </c>
      <c r="F82">
        <f t="shared" ref="F82:M82" si="34">IF(F15="","",MAX($F15:$M15)-F15)</f>
        <v>0</v>
      </c>
      <c r="G82">
        <f t="shared" si="34"/>
        <v>1.0000000000000568</v>
      </c>
      <c r="H82">
        <f t="shared" si="34"/>
        <v>13.199999999999932</v>
      </c>
      <c r="I82">
        <f t="shared" si="34"/>
        <v>26.120000000000005</v>
      </c>
      <c r="J82">
        <f t="shared" si="34"/>
        <v>42.919999999999959</v>
      </c>
      <c r="K82">
        <f t="shared" si="34"/>
        <v>40.199999999999932</v>
      </c>
      <c r="L82">
        <f t="shared" si="34"/>
        <v>58.799999999999955</v>
      </c>
      <c r="M82">
        <f t="shared" si="34"/>
        <v>52.199999999999932</v>
      </c>
      <c r="N82">
        <f t="shared" ref="N82:O82" si="35">IF(N15="","",MAX($F15:$M15)-N15)</f>
        <v>85.599999999999966</v>
      </c>
      <c r="O82">
        <f t="shared" si="35"/>
        <v>95.199999999999989</v>
      </c>
      <c r="P82">
        <f t="shared" ref="P82:Q82" si="36">IF(P15="","",MAX($F15:$M15)-P15)</f>
        <v>126.19999999999999</v>
      </c>
      <c r="Q82">
        <f t="shared" si="36"/>
        <v>155.59999999999997</v>
      </c>
    </row>
    <row r="83" spans="2:17">
      <c r="B83" t="str">
        <f t="shared" si="3"/>
        <v>nil</v>
      </c>
      <c r="C83" t="str">
        <f t="shared" si="8"/>
        <v>Dash</v>
      </c>
      <c r="D83" t="str">
        <f t="shared" si="9"/>
        <v>dry</v>
      </c>
      <c r="F83" t="str">
        <f t="shared" ref="F83:M83" si="37">IF(F16="","",MAX($F16:$M16)-F16)</f>
        <v/>
      </c>
      <c r="G83">
        <f t="shared" si="37"/>
        <v>0</v>
      </c>
      <c r="H83">
        <f t="shared" si="37"/>
        <v>13.800000000000011</v>
      </c>
      <c r="I83">
        <f t="shared" si="37"/>
        <v>33.319999999999993</v>
      </c>
      <c r="J83">
        <f t="shared" si="37"/>
        <v>51.520000000000039</v>
      </c>
      <c r="K83">
        <f t="shared" si="37"/>
        <v>64</v>
      </c>
      <c r="L83">
        <f t="shared" si="37"/>
        <v>79.199999999999989</v>
      </c>
      <c r="M83">
        <f t="shared" si="37"/>
        <v>87.400000000000034</v>
      </c>
      <c r="N83">
        <f t="shared" ref="N83:O83" si="38">IF(N16="","",MAX($F16:$M16)-N16)</f>
        <v>113.80000000000001</v>
      </c>
      <c r="O83">
        <f t="shared" si="38"/>
        <v>128.40000000000003</v>
      </c>
      <c r="P83">
        <f t="shared" ref="P83:Q83" si="39">IF(P16="","",MAX($F16:$M16)-P16)</f>
        <v>158.19999999999999</v>
      </c>
      <c r="Q83">
        <f t="shared" si="39"/>
        <v>186.2</v>
      </c>
    </row>
    <row r="84" spans="2:17">
      <c r="B84" t="str">
        <f t="shared" si="3"/>
        <v>nil</v>
      </c>
      <c r="C84" t="str">
        <f t="shared" si="8"/>
        <v>Dash</v>
      </c>
      <c r="D84" t="str">
        <f t="shared" si="9"/>
        <v>dry</v>
      </c>
      <c r="F84">
        <f t="shared" ref="F84:M84" si="40">IF(F17="","",MAX($F17:$M17)-F17)</f>
        <v>0</v>
      </c>
      <c r="G84">
        <f t="shared" si="40"/>
        <v>8.2000000000000455</v>
      </c>
      <c r="H84">
        <f t="shared" si="40"/>
        <v>25.199999999999989</v>
      </c>
      <c r="I84">
        <f t="shared" si="40"/>
        <v>41.920000000000016</v>
      </c>
      <c r="J84">
        <f t="shared" si="40"/>
        <v>62.32000000000005</v>
      </c>
      <c r="K84">
        <f t="shared" si="40"/>
        <v>68.199999999999932</v>
      </c>
      <c r="L84">
        <f t="shared" si="40"/>
        <v>84.399999999999977</v>
      </c>
      <c r="M84">
        <f t="shared" si="40"/>
        <v>82.800000000000068</v>
      </c>
      <c r="N84">
        <f t="shared" ref="N84:O84" si="41">IF(N17="","",MAX($F17:$M17)-N17)</f>
        <v>114.20000000000005</v>
      </c>
      <c r="O84">
        <f t="shared" si="41"/>
        <v>126.60000000000002</v>
      </c>
      <c r="P84">
        <f t="shared" ref="P84:Q84" si="42">IF(P17="","",MAX($F17:$M17)-P17)</f>
        <v>156.80000000000001</v>
      </c>
      <c r="Q84">
        <f t="shared" si="42"/>
        <v>200</v>
      </c>
    </row>
    <row r="85" spans="2:17">
      <c r="B85" t="str">
        <f t="shared" si="3"/>
        <v>nil</v>
      </c>
      <c r="C85" t="str">
        <f t="shared" si="8"/>
        <v>Dash</v>
      </c>
      <c r="D85" t="str">
        <f t="shared" si="9"/>
        <v>irr</v>
      </c>
      <c r="F85" t="str">
        <f t="shared" ref="F85:M85" si="43">IF(F18="","",MAX($F18:$M18)-F18)</f>
        <v/>
      </c>
      <c r="G85">
        <f t="shared" si="43"/>
        <v>31.400000000000034</v>
      </c>
      <c r="H85">
        <f t="shared" si="43"/>
        <v>38.800000000000011</v>
      </c>
      <c r="I85">
        <f t="shared" si="43"/>
        <v>30.120000000000005</v>
      </c>
      <c r="J85">
        <f t="shared" si="43"/>
        <v>21.120000000000061</v>
      </c>
      <c r="K85">
        <f t="shared" si="43"/>
        <v>21.600000000000023</v>
      </c>
      <c r="L85">
        <f t="shared" si="43"/>
        <v>13.399999999999977</v>
      </c>
      <c r="M85">
        <f t="shared" si="43"/>
        <v>0</v>
      </c>
      <c r="N85">
        <f t="shared" ref="N85:O85" si="44">IF(N18="","",MAX($F18:$M18)-N18)</f>
        <v>30.199999999999989</v>
      </c>
      <c r="O85">
        <f t="shared" si="44"/>
        <v>40</v>
      </c>
      <c r="P85">
        <f t="shared" ref="P85:Q85" si="45">IF(P18="","",MAX($F18:$M18)-P18)</f>
        <v>50</v>
      </c>
      <c r="Q85">
        <f t="shared" si="45"/>
        <v>36</v>
      </c>
    </row>
    <row r="86" spans="2:17">
      <c r="B86" t="str">
        <f t="shared" si="3"/>
        <v>nil</v>
      </c>
      <c r="C86" t="str">
        <f t="shared" si="8"/>
        <v>Dash</v>
      </c>
      <c r="D86" t="str">
        <f t="shared" si="9"/>
        <v>irr</v>
      </c>
      <c r="F86" t="str">
        <f t="shared" ref="F86:M86" si="46">IF(F19="","",MAX($F19:$M19)-F19)</f>
        <v/>
      </c>
      <c r="G86">
        <f t="shared" si="46"/>
        <v>0</v>
      </c>
      <c r="H86">
        <f t="shared" si="46"/>
        <v>13</v>
      </c>
      <c r="I86">
        <f t="shared" si="46"/>
        <v>16.720000000000084</v>
      </c>
      <c r="J86">
        <f t="shared" si="46"/>
        <v>15.120000000000061</v>
      </c>
      <c r="K86">
        <f t="shared" si="46"/>
        <v>18.400000000000034</v>
      </c>
      <c r="L86">
        <f t="shared" si="46"/>
        <v>17.600000000000023</v>
      </c>
      <c r="M86">
        <f t="shared" si="46"/>
        <v>10.800000000000011</v>
      </c>
      <c r="N86">
        <f t="shared" ref="N86:O86" si="47">IF(N19="","",MAX($F19:$M19)-N19)</f>
        <v>35.199999999999989</v>
      </c>
      <c r="O86">
        <f t="shared" si="47"/>
        <v>57.799999999999955</v>
      </c>
      <c r="P86">
        <f t="shared" ref="P86:Q86" si="48">IF(P19="","",MAX($F19:$M19)-P19)</f>
        <v>64.600000000000023</v>
      </c>
      <c r="Q86">
        <f t="shared" si="48"/>
        <v>58.600000000000023</v>
      </c>
    </row>
    <row r="87" spans="2:17">
      <c r="B87" t="str">
        <f t="shared" si="3"/>
        <v>nil</v>
      </c>
      <c r="C87" t="str">
        <f t="shared" si="8"/>
        <v>Dash</v>
      </c>
      <c r="D87" t="str">
        <f t="shared" si="9"/>
        <v>irr</v>
      </c>
      <c r="F87" t="str">
        <f t="shared" ref="F87:M87" si="49">IF(F20="","",MAX($F20:$M20)-F20)</f>
        <v/>
      </c>
      <c r="G87">
        <f t="shared" si="49"/>
        <v>0</v>
      </c>
      <c r="H87">
        <f t="shared" si="49"/>
        <v>12.599999999999966</v>
      </c>
      <c r="I87">
        <f t="shared" si="49"/>
        <v>14.919999999999959</v>
      </c>
      <c r="J87">
        <f t="shared" si="49"/>
        <v>25.919999999999959</v>
      </c>
      <c r="K87">
        <f t="shared" si="49"/>
        <v>21.199999999999989</v>
      </c>
      <c r="L87">
        <f t="shared" si="49"/>
        <v>18.399999999999977</v>
      </c>
      <c r="M87">
        <f t="shared" si="49"/>
        <v>15.199999999999989</v>
      </c>
      <c r="N87">
        <f t="shared" ref="N87:O87" si="50">IF(N20="","",MAX($F20:$M20)-N20)</f>
        <v>36.199999999999989</v>
      </c>
      <c r="O87">
        <f t="shared" si="50"/>
        <v>48.799999999999955</v>
      </c>
      <c r="P87">
        <f t="shared" ref="P87:Q87" si="51">IF(P20="","",MAX($F20:$M20)-P20)</f>
        <v>58.599999999999966</v>
      </c>
      <c r="Q87">
        <f t="shared" si="51"/>
        <v>38.599999999999966</v>
      </c>
    </row>
    <row r="88" spans="2:17">
      <c r="B88" t="str">
        <f t="shared" si="3"/>
        <v>nil</v>
      </c>
      <c r="C88" t="str">
        <f t="shared" si="8"/>
        <v>Dash</v>
      </c>
      <c r="D88" t="str">
        <f t="shared" si="9"/>
        <v>irr</v>
      </c>
      <c r="F88" t="str">
        <f t="shared" ref="F88:M88" si="52">IF(F21="","",MAX($F21:$M21)-F21)</f>
        <v/>
      </c>
      <c r="G88">
        <f t="shared" si="52"/>
        <v>0</v>
      </c>
      <c r="H88">
        <f t="shared" si="52"/>
        <v>9.6000000000000227</v>
      </c>
      <c r="I88">
        <f t="shared" si="52"/>
        <v>12.920000000000073</v>
      </c>
      <c r="J88">
        <f t="shared" si="52"/>
        <v>18.120000000000005</v>
      </c>
      <c r="K88">
        <f t="shared" si="52"/>
        <v>15.400000000000034</v>
      </c>
      <c r="L88">
        <f t="shared" si="52"/>
        <v>20.800000000000068</v>
      </c>
      <c r="M88">
        <f t="shared" si="52"/>
        <v>14.600000000000023</v>
      </c>
      <c r="N88">
        <f t="shared" ref="N88:O88" si="53">IF(N21="","",MAX($F21:$M21)-N21)</f>
        <v>36.599999999999966</v>
      </c>
      <c r="O88">
        <f t="shared" si="53"/>
        <v>53.600000000000023</v>
      </c>
      <c r="P88">
        <f t="shared" ref="P88:Q88" si="54">IF(P21="","",MAX($F21:$M21)-P21)</f>
        <v>64</v>
      </c>
      <c r="Q88">
        <f t="shared" si="54"/>
        <v>77.60000000000008</v>
      </c>
    </row>
    <row r="89" spans="2:17">
      <c r="B89" t="str">
        <f t="shared" si="3"/>
        <v>nil</v>
      </c>
      <c r="C89" t="str">
        <f t="shared" si="8"/>
        <v>Omaka</v>
      </c>
      <c r="D89" t="str">
        <f t="shared" si="9"/>
        <v>dry</v>
      </c>
      <c r="F89" t="str">
        <f t="shared" ref="F89:M89" si="55">IF(F22="","",MAX($F22:$M22)-F22)</f>
        <v/>
      </c>
      <c r="G89">
        <f t="shared" si="55"/>
        <v>0</v>
      </c>
      <c r="H89">
        <f t="shared" si="55"/>
        <v>14</v>
      </c>
      <c r="I89">
        <f t="shared" si="55"/>
        <v>29.720000000000027</v>
      </c>
      <c r="J89">
        <f t="shared" si="55"/>
        <v>43.319999999999993</v>
      </c>
      <c r="K89">
        <f t="shared" si="55"/>
        <v>43</v>
      </c>
      <c r="L89">
        <f t="shared" si="55"/>
        <v>62.199999999999989</v>
      </c>
      <c r="M89">
        <f t="shared" si="55"/>
        <v>50.599999999999966</v>
      </c>
      <c r="N89">
        <f t="shared" ref="N89:O89" si="56">IF(N22="","",MAX($F22:$M22)-N22)</f>
        <v>94.999999999999972</v>
      </c>
      <c r="O89">
        <f t="shared" si="56"/>
        <v>114.19999999999999</v>
      </c>
      <c r="P89">
        <f t="shared" ref="P89:Q89" si="57">IF(P22="","",MAX($F22:$M22)-P22)</f>
        <v>160.4</v>
      </c>
      <c r="Q89">
        <f t="shared" si="57"/>
        <v>195.2</v>
      </c>
    </row>
    <row r="90" spans="2:17">
      <c r="B90" t="str">
        <f t="shared" si="3"/>
        <v>nil</v>
      </c>
      <c r="C90" t="str">
        <f t="shared" si="8"/>
        <v>Omaka</v>
      </c>
      <c r="D90" t="str">
        <f t="shared" si="9"/>
        <v>dry</v>
      </c>
      <c r="F90">
        <f t="shared" ref="F90:M90" si="58">IF(F23="","",MAX($F23:$M23)-F23)</f>
        <v>0</v>
      </c>
      <c r="G90">
        <f t="shared" si="58"/>
        <v>7.8000000000000682</v>
      </c>
      <c r="H90">
        <f t="shared" si="58"/>
        <v>26.800000000000011</v>
      </c>
      <c r="I90">
        <f t="shared" si="58"/>
        <v>40.120000000000061</v>
      </c>
      <c r="J90">
        <f t="shared" si="58"/>
        <v>57.520000000000039</v>
      </c>
      <c r="K90">
        <f t="shared" si="58"/>
        <v>61.800000000000011</v>
      </c>
      <c r="L90">
        <f t="shared" si="58"/>
        <v>78.199999999999989</v>
      </c>
      <c r="M90">
        <f t="shared" si="58"/>
        <v>73.199999999999932</v>
      </c>
      <c r="N90">
        <f t="shared" ref="N90:O90" si="59">IF(N23="","",MAX($F23:$M23)-N23)</f>
        <v>111.59999999999997</v>
      </c>
      <c r="O90">
        <f t="shared" si="59"/>
        <v>125.39999999999998</v>
      </c>
      <c r="P90">
        <f t="shared" ref="P90:Q90" si="60">IF(P23="","",MAX($F23:$M23)-P23)</f>
        <v>157.60000000000002</v>
      </c>
      <c r="Q90">
        <f t="shared" si="60"/>
        <v>188.60000000000002</v>
      </c>
    </row>
    <row r="91" spans="2:17">
      <c r="B91" t="str">
        <f t="shared" si="3"/>
        <v>nil</v>
      </c>
      <c r="C91" t="str">
        <f t="shared" si="8"/>
        <v>Omaka</v>
      </c>
      <c r="D91" t="str">
        <f t="shared" si="9"/>
        <v>dry</v>
      </c>
      <c r="F91">
        <f t="shared" ref="F91:M91" si="61">IF(F24="","",MAX($F24:$M24)-F24)</f>
        <v>0</v>
      </c>
      <c r="G91">
        <f t="shared" si="61"/>
        <v>9.1999999999999886</v>
      </c>
      <c r="H91">
        <f t="shared" si="61"/>
        <v>23.399999999999977</v>
      </c>
      <c r="I91">
        <f t="shared" si="61"/>
        <v>37.319999999999993</v>
      </c>
      <c r="J91">
        <f t="shared" si="61"/>
        <v>63.319999999999936</v>
      </c>
      <c r="K91">
        <f t="shared" si="61"/>
        <v>53.999999999999943</v>
      </c>
      <c r="L91">
        <f t="shared" si="61"/>
        <v>68.599999999999966</v>
      </c>
      <c r="M91">
        <f t="shared" si="61"/>
        <v>64.799999999999898</v>
      </c>
      <c r="N91">
        <f t="shared" ref="N91:O91" si="62">IF(N24="","",MAX($F24:$M24)-N24)</f>
        <v>89.199999999999989</v>
      </c>
      <c r="O91">
        <f t="shared" si="62"/>
        <v>101.39999999999998</v>
      </c>
      <c r="P91">
        <f t="shared" ref="P91:Q91" si="63">IF(P24="","",MAX($F24:$M24)-P24)</f>
        <v>130.40000000000003</v>
      </c>
      <c r="Q91">
        <f t="shared" si="63"/>
        <v>161.99999999999994</v>
      </c>
    </row>
    <row r="92" spans="2:17">
      <c r="B92" t="str">
        <f t="shared" si="3"/>
        <v>nil</v>
      </c>
      <c r="C92" t="str">
        <f t="shared" si="8"/>
        <v>Omaka</v>
      </c>
      <c r="D92" t="str">
        <f t="shared" si="9"/>
        <v>dry</v>
      </c>
      <c r="F92">
        <f t="shared" ref="F92:M92" si="64">IF(F25="","",MAX($F25:$M25)-F25)</f>
        <v>0</v>
      </c>
      <c r="G92">
        <f t="shared" si="64"/>
        <v>8.1999999999999886</v>
      </c>
      <c r="H92">
        <f t="shared" si="64"/>
        <v>25.600000000000023</v>
      </c>
      <c r="I92">
        <f t="shared" si="64"/>
        <v>39.919999999999902</v>
      </c>
      <c r="J92">
        <f t="shared" si="64"/>
        <v>58.519999999999982</v>
      </c>
      <c r="K92">
        <f t="shared" si="64"/>
        <v>55.399999999999977</v>
      </c>
      <c r="L92">
        <f t="shared" si="64"/>
        <v>73.39999999999992</v>
      </c>
      <c r="M92">
        <f t="shared" si="64"/>
        <v>76</v>
      </c>
      <c r="N92">
        <f t="shared" ref="N92:O92" si="65">IF(N25="","",MAX($F25:$M25)-N25)</f>
        <v>97.999999999999943</v>
      </c>
      <c r="O92">
        <f t="shared" si="65"/>
        <v>109.19999999999999</v>
      </c>
      <c r="P92">
        <f t="shared" ref="P92:Q92" si="66">IF(P25="","",MAX($F25:$M25)-P25)</f>
        <v>139</v>
      </c>
      <c r="Q92">
        <f t="shared" si="66"/>
        <v>171.59999999999997</v>
      </c>
    </row>
    <row r="93" spans="2:17">
      <c r="B93" t="str">
        <f t="shared" si="3"/>
        <v>nil</v>
      </c>
      <c r="C93" t="str">
        <f t="shared" si="8"/>
        <v>Omaka</v>
      </c>
      <c r="D93" t="str">
        <f t="shared" si="9"/>
        <v>irr</v>
      </c>
      <c r="F93" t="str">
        <f t="shared" ref="F93:M93" si="67">IF(F26="","",MAX($F26:$M26)-F26)</f>
        <v/>
      </c>
      <c r="G93">
        <f t="shared" si="67"/>
        <v>0</v>
      </c>
      <c r="H93">
        <f t="shared" si="67"/>
        <v>18.400000000000034</v>
      </c>
      <c r="I93">
        <f t="shared" si="67"/>
        <v>17.32000000000005</v>
      </c>
      <c r="J93">
        <f t="shared" si="67"/>
        <v>10.720000000000027</v>
      </c>
      <c r="K93">
        <f t="shared" si="67"/>
        <v>18.399999999999977</v>
      </c>
      <c r="L93">
        <f t="shared" si="67"/>
        <v>13.800000000000011</v>
      </c>
      <c r="M93">
        <f t="shared" si="67"/>
        <v>5</v>
      </c>
      <c r="N93">
        <f t="shared" ref="N93:O93" si="68">IF(N26="","",MAX($F26:$M26)-N26)</f>
        <v>33.000000000000057</v>
      </c>
      <c r="O93">
        <f t="shared" si="68"/>
        <v>50.799999999999955</v>
      </c>
      <c r="P93">
        <f t="shared" ref="P93:Q93" si="69">IF(P26="","",MAX($F26:$M26)-P26)</f>
        <v>66.399999999999977</v>
      </c>
      <c r="Q93">
        <f t="shared" si="69"/>
        <v>45.600000000000023</v>
      </c>
    </row>
    <row r="94" spans="2:17">
      <c r="B94" t="str">
        <f t="shared" si="3"/>
        <v>nil</v>
      </c>
      <c r="C94" t="str">
        <f t="shared" si="8"/>
        <v>Omaka</v>
      </c>
      <c r="D94" t="str">
        <f t="shared" si="9"/>
        <v>irr</v>
      </c>
      <c r="F94" t="str">
        <f t="shared" ref="F94:M94" si="70">IF(F27="","",MAX($F27:$M27)-F27)</f>
        <v/>
      </c>
      <c r="G94" t="str">
        <f t="shared" si="70"/>
        <v/>
      </c>
      <c r="H94">
        <f t="shared" si="70"/>
        <v>2.4000000000000341</v>
      </c>
      <c r="I94">
        <f t="shared" si="70"/>
        <v>6.7200000000000841</v>
      </c>
      <c r="J94">
        <f t="shared" si="70"/>
        <v>0.92000000000007276</v>
      </c>
      <c r="K94">
        <f t="shared" si="70"/>
        <v>5.5999999999999659</v>
      </c>
      <c r="L94">
        <f t="shared" si="70"/>
        <v>0</v>
      </c>
      <c r="M94">
        <f t="shared" si="70"/>
        <v>1.6000000000000227</v>
      </c>
      <c r="N94">
        <f t="shared" ref="N94:O94" si="71">IF(N27="","",MAX($F27:$M27)-N27)</f>
        <v>15.600000000000023</v>
      </c>
      <c r="O94">
        <f t="shared" si="71"/>
        <v>39</v>
      </c>
      <c r="P94">
        <f t="shared" ref="P94:Q94" si="72">IF(P27="","",MAX($F27:$M27)-P27)</f>
        <v>50.600000000000023</v>
      </c>
      <c r="Q94">
        <f t="shared" si="72"/>
        <v>38.60000000000008</v>
      </c>
    </row>
    <row r="95" spans="2:17">
      <c r="B95" t="str">
        <f t="shared" si="3"/>
        <v>nil</v>
      </c>
      <c r="C95" t="str">
        <f t="shared" si="8"/>
        <v>Omaka</v>
      </c>
      <c r="D95" t="str">
        <f t="shared" si="9"/>
        <v>irr</v>
      </c>
      <c r="F95" t="str">
        <f t="shared" ref="F95:M95" si="73">IF(F28="","",MAX($F28:$M28)-F28)</f>
        <v/>
      </c>
      <c r="G95">
        <f t="shared" si="73"/>
        <v>4</v>
      </c>
      <c r="H95">
        <f t="shared" si="73"/>
        <v>29.800000000000011</v>
      </c>
      <c r="I95">
        <f t="shared" si="73"/>
        <v>7.32000000000005</v>
      </c>
      <c r="J95">
        <f t="shared" si="73"/>
        <v>1.1200000000000045</v>
      </c>
      <c r="K95">
        <f t="shared" si="73"/>
        <v>8.2000000000000455</v>
      </c>
      <c r="L95">
        <f t="shared" si="73"/>
        <v>0</v>
      </c>
      <c r="M95">
        <f t="shared" si="73"/>
        <v>7.1999999999999886</v>
      </c>
      <c r="N95">
        <f t="shared" ref="N95:O95" si="74">IF(N28="","",MAX($F28:$M28)-N28)</f>
        <v>24.000000000000057</v>
      </c>
      <c r="O95">
        <f t="shared" si="74"/>
        <v>43.799999999999955</v>
      </c>
      <c r="P95">
        <f t="shared" ref="P95:Q95" si="75">IF(P28="","",MAX($F28:$M28)-P28)</f>
        <v>51.800000000000068</v>
      </c>
      <c r="Q95">
        <f t="shared" si="75"/>
        <v>35.999999999999943</v>
      </c>
    </row>
    <row r="96" spans="2:17">
      <c r="B96" t="str">
        <f t="shared" si="3"/>
        <v>nil</v>
      </c>
      <c r="C96" t="str">
        <f t="shared" si="8"/>
        <v>Omaka</v>
      </c>
      <c r="D96" t="str">
        <f t="shared" si="9"/>
        <v>irr</v>
      </c>
      <c r="F96" t="str">
        <f t="shared" ref="F96:M96" si="76">IF(F29="","",MAX($F29:$M29)-F29)</f>
        <v/>
      </c>
      <c r="G96">
        <f t="shared" si="76"/>
        <v>0</v>
      </c>
      <c r="H96">
        <f t="shared" si="76"/>
        <v>13.800000000000011</v>
      </c>
      <c r="I96">
        <f t="shared" si="76"/>
        <v>17.32000000000005</v>
      </c>
      <c r="J96">
        <f t="shared" si="76"/>
        <v>19.71999999999997</v>
      </c>
      <c r="K96">
        <f t="shared" si="76"/>
        <v>24.199999999999989</v>
      </c>
      <c r="L96">
        <f t="shared" si="76"/>
        <v>22.799999999999955</v>
      </c>
      <c r="M96">
        <f t="shared" si="76"/>
        <v>13.800000000000011</v>
      </c>
      <c r="N96">
        <f t="shared" ref="N96:O96" si="77">IF(N29="","",MAX($F29:$M29)-N29)</f>
        <v>38.399999999999977</v>
      </c>
      <c r="O96">
        <f t="shared" si="77"/>
        <v>61</v>
      </c>
      <c r="P96">
        <f t="shared" ref="P96:Q96" si="78">IF(P29="","",MAX($F29:$M29)-P29)</f>
        <v>70.400000000000091</v>
      </c>
      <c r="Q96">
        <f t="shared" si="78"/>
        <v>86.400000000000034</v>
      </c>
    </row>
    <row r="97" spans="2:17">
      <c r="B97" t="str">
        <f t="shared" si="3"/>
        <v>nil</v>
      </c>
      <c r="C97" t="str">
        <f t="shared" si="8"/>
        <v>Sherwood</v>
      </c>
      <c r="D97" t="str">
        <f t="shared" si="9"/>
        <v>dry</v>
      </c>
      <c r="F97" t="str">
        <f t="shared" ref="F97:M97" si="79">IF(F30="","",MAX($F30:$M30)-F30)</f>
        <v/>
      </c>
      <c r="G97">
        <f t="shared" si="79"/>
        <v>0</v>
      </c>
      <c r="H97">
        <f t="shared" si="79"/>
        <v>13.60000000000008</v>
      </c>
      <c r="I97">
        <f t="shared" si="79"/>
        <v>25.720000000000084</v>
      </c>
      <c r="J97">
        <f t="shared" si="79"/>
        <v>46.120000000000061</v>
      </c>
      <c r="K97">
        <f t="shared" si="79"/>
        <v>49.200000000000045</v>
      </c>
      <c r="L97">
        <f t="shared" si="79"/>
        <v>59.000000000000114</v>
      </c>
      <c r="M97">
        <f t="shared" si="79"/>
        <v>46.400000000000148</v>
      </c>
      <c r="N97">
        <f t="shared" ref="N97:O97" si="80">IF(N30="","",MAX($F30:$M30)-N30)</f>
        <v>77.200000000000045</v>
      </c>
      <c r="O97">
        <f t="shared" si="80"/>
        <v>92.000000000000057</v>
      </c>
      <c r="P97">
        <f t="shared" ref="P97:Q97" si="81">IF(P30="","",MAX($F30:$M30)-P30)</f>
        <v>114.40000000000003</v>
      </c>
      <c r="Q97">
        <f t="shared" si="81"/>
        <v>139.2000000000001</v>
      </c>
    </row>
    <row r="98" spans="2:17">
      <c r="B98" t="str">
        <f t="shared" si="3"/>
        <v>nil</v>
      </c>
      <c r="C98" t="str">
        <f t="shared" si="8"/>
        <v>Sherwood</v>
      </c>
      <c r="D98" t="str">
        <f t="shared" si="9"/>
        <v>dry</v>
      </c>
      <c r="F98">
        <f t="shared" ref="F98:M98" si="82">IF(F31="","",MAX($F31:$M31)-F31)</f>
        <v>0</v>
      </c>
      <c r="G98">
        <f t="shared" si="82"/>
        <v>1.8000000000000114</v>
      </c>
      <c r="H98">
        <f t="shared" si="82"/>
        <v>14.399999999999977</v>
      </c>
      <c r="I98">
        <f t="shared" si="82"/>
        <v>23.720000000000027</v>
      </c>
      <c r="J98">
        <f t="shared" si="82"/>
        <v>40.720000000000027</v>
      </c>
      <c r="K98">
        <f t="shared" si="82"/>
        <v>38.200000000000045</v>
      </c>
      <c r="L98">
        <f t="shared" si="82"/>
        <v>54.800000000000068</v>
      </c>
      <c r="M98">
        <f t="shared" si="82"/>
        <v>36.400000000000034</v>
      </c>
      <c r="N98">
        <f t="shared" ref="N98:O98" si="83">IF(N31="","",MAX($F31:$M31)-N31)</f>
        <v>64.199999999999989</v>
      </c>
      <c r="O98">
        <f t="shared" si="83"/>
        <v>81.199999999999989</v>
      </c>
      <c r="P98">
        <f t="shared" ref="P98:Q98" si="84">IF(P31="","",MAX($F31:$M31)-P31)</f>
        <v>101.80000000000001</v>
      </c>
      <c r="Q98">
        <f t="shared" si="84"/>
        <v>127.20000000000005</v>
      </c>
    </row>
    <row r="99" spans="2:17">
      <c r="B99" t="str">
        <f t="shared" si="3"/>
        <v>nil</v>
      </c>
      <c r="C99" t="str">
        <f t="shared" si="8"/>
        <v>Sherwood</v>
      </c>
      <c r="D99" t="str">
        <f t="shared" si="9"/>
        <v>dry</v>
      </c>
      <c r="F99">
        <f t="shared" ref="F99:M99" si="85">IF(F32="","",MAX($F32:$M32)-F32)</f>
        <v>0</v>
      </c>
      <c r="G99">
        <f t="shared" si="85"/>
        <v>4.3999999999999773</v>
      </c>
      <c r="H99">
        <f t="shared" si="85"/>
        <v>20.39999999999992</v>
      </c>
      <c r="I99">
        <f t="shared" si="85"/>
        <v>34.120000000000005</v>
      </c>
      <c r="J99">
        <f t="shared" si="85"/>
        <v>48.71999999999997</v>
      </c>
      <c r="K99">
        <f t="shared" si="85"/>
        <v>53.599999999999966</v>
      </c>
      <c r="L99">
        <f t="shared" si="85"/>
        <v>67.800000000000011</v>
      </c>
      <c r="M99">
        <f t="shared" si="85"/>
        <v>63.599999999999966</v>
      </c>
      <c r="N99">
        <f t="shared" ref="N99:O99" si="86">IF(N32="","",MAX($F32:$M32)-N32)</f>
        <v>98.599999999999966</v>
      </c>
      <c r="O99">
        <f t="shared" si="86"/>
        <v>109.39999999999998</v>
      </c>
      <c r="P99">
        <f t="shared" ref="P99:Q99" si="87">IF(P32="","",MAX($F32:$M32)-P32)</f>
        <v>140.19999999999993</v>
      </c>
      <c r="Q99">
        <f t="shared" si="87"/>
        <v>175</v>
      </c>
    </row>
    <row r="100" spans="2:17">
      <c r="B100" t="str">
        <f t="shared" si="3"/>
        <v>nil</v>
      </c>
      <c r="C100" t="str">
        <f t="shared" si="8"/>
        <v>Sherwood</v>
      </c>
      <c r="D100" t="str">
        <f t="shared" si="9"/>
        <v>dry</v>
      </c>
      <c r="F100" t="str">
        <f t="shared" ref="F100:M100" si="88">IF(F33="","",MAX($F33:$M33)-F33)</f>
        <v/>
      </c>
      <c r="G100">
        <f t="shared" si="88"/>
        <v>0</v>
      </c>
      <c r="H100" t="str">
        <f t="shared" si="88"/>
        <v/>
      </c>
      <c r="I100">
        <f t="shared" si="88"/>
        <v>32.720000000000084</v>
      </c>
      <c r="J100">
        <f t="shared" si="88"/>
        <v>49.720000000000084</v>
      </c>
      <c r="K100">
        <f t="shared" si="88"/>
        <v>50.600000000000023</v>
      </c>
      <c r="L100">
        <f t="shared" si="88"/>
        <v>68.599999999999966</v>
      </c>
      <c r="M100">
        <f t="shared" si="88"/>
        <v>55.000000000000057</v>
      </c>
      <c r="N100">
        <f t="shared" ref="N100:O100" si="89">IF(N33="","",MAX($F33:$M33)-N33)</f>
        <v>94.199999999999989</v>
      </c>
      <c r="O100">
        <f t="shared" si="89"/>
        <v>103.40000000000003</v>
      </c>
      <c r="P100">
        <f t="shared" ref="P100:Q100" si="90">IF(P33="","",MAX($F33:$M33)-P33)</f>
        <v>139</v>
      </c>
      <c r="Q100">
        <f t="shared" si="90"/>
        <v>166.60000000000002</v>
      </c>
    </row>
    <row r="101" spans="2:17">
      <c r="B101" t="str">
        <f t="shared" si="3"/>
        <v>nil</v>
      </c>
      <c r="C101" t="str">
        <f t="shared" si="8"/>
        <v>Sherwood</v>
      </c>
      <c r="D101" t="str">
        <f t="shared" si="9"/>
        <v>irr</v>
      </c>
      <c r="F101">
        <f t="shared" ref="F101:M101" si="91">IF(F34="","",MAX($F34:$M34)-F34)</f>
        <v>8.4000000000000909</v>
      </c>
      <c r="G101">
        <f t="shared" si="91"/>
        <v>5.4000000000000341</v>
      </c>
      <c r="H101">
        <f t="shared" si="91"/>
        <v>15.600000000000023</v>
      </c>
      <c r="I101">
        <f t="shared" si="91"/>
        <v>11.120000000000061</v>
      </c>
      <c r="J101">
        <f t="shared" si="91"/>
        <v>10.520000000000039</v>
      </c>
      <c r="K101">
        <f t="shared" si="91"/>
        <v>12</v>
      </c>
      <c r="L101">
        <f t="shared" si="91"/>
        <v>7.8000000000000114</v>
      </c>
      <c r="M101">
        <f t="shared" si="91"/>
        <v>0</v>
      </c>
      <c r="N101">
        <f t="shared" ref="N101:O101" si="92">IF(N34="","",MAX($F34:$M34)-N34)</f>
        <v>19.200000000000045</v>
      </c>
      <c r="O101">
        <f t="shared" si="92"/>
        <v>36.400000000000034</v>
      </c>
      <c r="P101">
        <f t="shared" ref="P101:Q101" si="93">IF(P34="","",MAX($F34:$M34)-P34)</f>
        <v>44.800000000000011</v>
      </c>
      <c r="Q101">
        <f t="shared" si="93"/>
        <v>20</v>
      </c>
    </row>
    <row r="102" spans="2:17">
      <c r="B102" t="str">
        <f t="shared" si="3"/>
        <v>nil</v>
      </c>
      <c r="C102" t="str">
        <f t="shared" si="8"/>
        <v>Sherwood</v>
      </c>
      <c r="D102" t="str">
        <f t="shared" si="9"/>
        <v>irr</v>
      </c>
      <c r="F102" t="str">
        <f t="shared" ref="F102:M102" si="94">IF(F35="","",MAX($F35:$M35)-F35)</f>
        <v/>
      </c>
      <c r="G102">
        <f t="shared" si="94"/>
        <v>0</v>
      </c>
      <c r="H102">
        <f t="shared" si="94"/>
        <v>17.800000000000068</v>
      </c>
      <c r="I102">
        <f t="shared" si="94"/>
        <v>18.120000000000061</v>
      </c>
      <c r="J102">
        <f t="shared" si="94"/>
        <v>15.120000000000061</v>
      </c>
      <c r="K102">
        <f t="shared" si="94"/>
        <v>28.800000000000125</v>
      </c>
      <c r="L102">
        <f t="shared" si="94"/>
        <v>22.200000000000045</v>
      </c>
      <c r="M102">
        <f t="shared" si="94"/>
        <v>23.800000000000068</v>
      </c>
      <c r="N102">
        <f t="shared" ref="N102:O102" si="95">IF(N35="","",MAX($F35:$M35)-N35)</f>
        <v>41.400000000000091</v>
      </c>
      <c r="O102">
        <f t="shared" si="95"/>
        <v>65.60000000000008</v>
      </c>
      <c r="P102">
        <f t="shared" ref="P102:Q102" si="96">IF(P35="","",MAX($F35:$M35)-P35)</f>
        <v>75.800000000000068</v>
      </c>
      <c r="Q102">
        <f t="shared" si="96"/>
        <v>66.800000000000068</v>
      </c>
    </row>
    <row r="103" spans="2:17">
      <c r="B103" t="str">
        <f t="shared" si="3"/>
        <v>nil</v>
      </c>
      <c r="C103" t="str">
        <f t="shared" si="8"/>
        <v>Sherwood</v>
      </c>
      <c r="D103" t="str">
        <f t="shared" si="9"/>
        <v>irr</v>
      </c>
      <c r="F103" t="str">
        <f t="shared" ref="F103:M103" si="97">IF(F36="","",MAX($F36:$M36)-F36)</f>
        <v/>
      </c>
      <c r="G103">
        <f t="shared" si="97"/>
        <v>0</v>
      </c>
      <c r="H103">
        <f t="shared" si="97"/>
        <v>15.199999999999989</v>
      </c>
      <c r="I103">
        <f t="shared" si="97"/>
        <v>13.520000000000039</v>
      </c>
      <c r="J103">
        <f t="shared" si="97"/>
        <v>20.520000000000095</v>
      </c>
      <c r="K103">
        <f t="shared" si="97"/>
        <v>19.60000000000008</v>
      </c>
      <c r="L103">
        <f t="shared" si="97"/>
        <v>20</v>
      </c>
      <c r="M103">
        <f t="shared" si="97"/>
        <v>11.200000000000045</v>
      </c>
      <c r="N103">
        <f t="shared" ref="N103:O103" si="98">IF(N36="","",MAX($F36:$M36)-N36)</f>
        <v>39.400000000000034</v>
      </c>
      <c r="O103">
        <f t="shared" si="98"/>
        <v>55.000000000000057</v>
      </c>
      <c r="P103">
        <f t="shared" ref="P103:Q103" si="99">IF(P36="","",MAX($F36:$M36)-P36)</f>
        <v>67.400000000000034</v>
      </c>
      <c r="Q103">
        <f t="shared" si="99"/>
        <v>54.000000000000057</v>
      </c>
    </row>
    <row r="104" spans="2:17">
      <c r="B104" t="str">
        <f t="shared" si="3"/>
        <v>nil</v>
      </c>
      <c r="C104" t="str">
        <f t="shared" si="8"/>
        <v>Sherwood</v>
      </c>
      <c r="D104" t="str">
        <f t="shared" si="9"/>
        <v>irr</v>
      </c>
      <c r="F104" t="str">
        <f t="shared" ref="F104:M104" si="100">IF(F37="","",MAX($F37:$M37)-F37)</f>
        <v/>
      </c>
      <c r="G104">
        <f t="shared" si="100"/>
        <v>15.999999999999943</v>
      </c>
      <c r="H104">
        <f t="shared" si="100"/>
        <v>28.599999999999966</v>
      </c>
      <c r="I104">
        <f t="shared" si="100"/>
        <v>27.119999999999948</v>
      </c>
      <c r="J104">
        <f t="shared" si="100"/>
        <v>27.319999999999993</v>
      </c>
      <c r="K104">
        <f t="shared" si="100"/>
        <v>27.399999999999977</v>
      </c>
      <c r="L104">
        <f t="shared" si="100"/>
        <v>9.3999999999999204</v>
      </c>
      <c r="M104">
        <f t="shared" si="100"/>
        <v>0</v>
      </c>
      <c r="N104">
        <f t="shared" ref="N104:O104" si="101">IF(N37="","",MAX($F37:$M37)-N37)</f>
        <v>25.799999999999955</v>
      </c>
      <c r="O104">
        <f t="shared" si="101"/>
        <v>48.799999999999898</v>
      </c>
      <c r="P104">
        <f t="shared" ref="P104:Q104" si="102">IF(P37="","",MAX($F37:$M37)-P37)</f>
        <v>53.39999999999992</v>
      </c>
      <c r="Q104">
        <f t="shared" si="102"/>
        <v>62.199999999999932</v>
      </c>
    </row>
    <row r="105" spans="2:17">
      <c r="B105" t="str">
        <f t="shared" si="3"/>
        <v>150N</v>
      </c>
      <c r="C105" t="str">
        <f t="shared" si="8"/>
        <v>CR125</v>
      </c>
      <c r="D105" t="str">
        <f t="shared" si="9"/>
        <v>dry</v>
      </c>
      <c r="F105" t="str">
        <f t="shared" ref="F105:Q105" si="103">IF(F38="","",MAX($F38:$M38)-F38)</f>
        <v/>
      </c>
      <c r="G105">
        <f t="shared" si="103"/>
        <v>0</v>
      </c>
      <c r="H105" t="str">
        <f t="shared" si="103"/>
        <v/>
      </c>
      <c r="I105" t="str">
        <f t="shared" si="103"/>
        <v/>
      </c>
      <c r="J105" t="str">
        <f t="shared" si="103"/>
        <v/>
      </c>
      <c r="K105" t="str">
        <f t="shared" si="103"/>
        <v/>
      </c>
      <c r="L105" t="str">
        <f t="shared" si="103"/>
        <v/>
      </c>
      <c r="M105">
        <f t="shared" si="103"/>
        <v>61.000000000000057</v>
      </c>
      <c r="N105">
        <f t="shared" si="103"/>
        <v>84.199999999999989</v>
      </c>
      <c r="O105">
        <f t="shared" si="103"/>
        <v>96.200000000000045</v>
      </c>
      <c r="P105">
        <f t="shared" si="103"/>
        <v>115.40000000000003</v>
      </c>
      <c r="Q105">
        <f t="shared" si="103"/>
        <v>148.00000000000006</v>
      </c>
    </row>
    <row r="106" spans="2:17">
      <c r="B106" t="str">
        <f t="shared" si="3"/>
        <v>150N</v>
      </c>
      <c r="C106" t="str">
        <f t="shared" si="8"/>
        <v>CR125</v>
      </c>
      <c r="D106" t="str">
        <f t="shared" si="9"/>
        <v>dry</v>
      </c>
      <c r="F106">
        <f t="shared" ref="F106:Q106" si="104">IF(F39="","",MAX($F39:$M39)-F39)</f>
        <v>0</v>
      </c>
      <c r="G106">
        <f t="shared" si="104"/>
        <v>10.60000000000008</v>
      </c>
      <c r="H106" t="str">
        <f t="shared" si="104"/>
        <v/>
      </c>
      <c r="I106" t="str">
        <f t="shared" si="104"/>
        <v/>
      </c>
      <c r="J106" t="str">
        <f t="shared" si="104"/>
        <v/>
      </c>
      <c r="K106" t="str">
        <f t="shared" si="104"/>
        <v/>
      </c>
      <c r="L106" t="str">
        <f t="shared" si="104"/>
        <v/>
      </c>
      <c r="M106">
        <f t="shared" si="104"/>
        <v>82.600000000000023</v>
      </c>
      <c r="N106">
        <f t="shared" si="104"/>
        <v>120.60000000000002</v>
      </c>
      <c r="O106">
        <f t="shared" si="104"/>
        <v>139.6</v>
      </c>
      <c r="P106">
        <f t="shared" si="104"/>
        <v>178.80000000000004</v>
      </c>
      <c r="Q106">
        <f t="shared" si="104"/>
        <v>204.8</v>
      </c>
    </row>
    <row r="107" spans="2:17">
      <c r="B107" t="str">
        <f t="shared" si="3"/>
        <v>150N</v>
      </c>
      <c r="C107" t="str">
        <f t="shared" si="8"/>
        <v>CR125</v>
      </c>
      <c r="D107" t="str">
        <f t="shared" si="9"/>
        <v>dry</v>
      </c>
      <c r="F107">
        <f t="shared" ref="F107:Q107" si="105">IF(F40="","",MAX($F40:$M40)-F40)</f>
        <v>0</v>
      </c>
      <c r="G107">
        <f t="shared" si="105"/>
        <v>5</v>
      </c>
      <c r="H107" t="str">
        <f t="shared" si="105"/>
        <v/>
      </c>
      <c r="I107" t="str">
        <f t="shared" si="105"/>
        <v/>
      </c>
      <c r="J107" t="str">
        <f t="shared" si="105"/>
        <v/>
      </c>
      <c r="K107" t="str">
        <f t="shared" si="105"/>
        <v/>
      </c>
      <c r="L107" t="str">
        <f t="shared" si="105"/>
        <v/>
      </c>
      <c r="M107">
        <f t="shared" si="105"/>
        <v>66.800000000000011</v>
      </c>
      <c r="N107">
        <f t="shared" si="105"/>
        <v>104.80000000000001</v>
      </c>
      <c r="O107">
        <f t="shared" si="105"/>
        <v>112.80000000000001</v>
      </c>
      <c r="P107">
        <f t="shared" si="105"/>
        <v>138.59999999999997</v>
      </c>
      <c r="Q107">
        <f t="shared" si="105"/>
        <v>170.99999999999997</v>
      </c>
    </row>
    <row r="108" spans="2:17">
      <c r="B108" t="str">
        <f t="shared" si="3"/>
        <v>150N</v>
      </c>
      <c r="C108" t="str">
        <f t="shared" si="8"/>
        <v>CR125</v>
      </c>
      <c r="D108" t="str">
        <f t="shared" si="9"/>
        <v>dry</v>
      </c>
      <c r="F108">
        <f t="shared" ref="F108:Q108" si="106">IF(F41="","",MAX($F41:$M41)-F41)</f>
        <v>0</v>
      </c>
      <c r="G108">
        <f t="shared" si="106"/>
        <v>9.6000000000000796</v>
      </c>
      <c r="H108" t="str">
        <f t="shared" si="106"/>
        <v/>
      </c>
      <c r="I108" t="str">
        <f t="shared" si="106"/>
        <v/>
      </c>
      <c r="J108" t="str">
        <f t="shared" si="106"/>
        <v/>
      </c>
      <c r="K108" t="str">
        <f t="shared" si="106"/>
        <v/>
      </c>
      <c r="L108" t="str">
        <f t="shared" si="106"/>
        <v/>
      </c>
      <c r="M108">
        <f t="shared" si="106"/>
        <v>84.800000000000068</v>
      </c>
      <c r="N108">
        <f t="shared" si="106"/>
        <v>110.19999999999999</v>
      </c>
      <c r="O108">
        <f t="shared" si="106"/>
        <v>131.39999999999998</v>
      </c>
      <c r="P108">
        <f t="shared" si="106"/>
        <v>151.80000000000001</v>
      </c>
      <c r="Q108">
        <f t="shared" si="106"/>
        <v>181.40000000000003</v>
      </c>
    </row>
    <row r="109" spans="2:17">
      <c r="B109" t="str">
        <f t="shared" si="3"/>
        <v>150N</v>
      </c>
      <c r="C109" t="str">
        <f t="shared" si="8"/>
        <v>CR125</v>
      </c>
      <c r="D109" t="str">
        <f t="shared" si="9"/>
        <v>irr</v>
      </c>
      <c r="F109" t="str">
        <f t="shared" ref="F109:Q109" si="107">IF(F42="","",MAX($F42:$M42)-F42)</f>
        <v/>
      </c>
      <c r="G109">
        <f t="shared" si="107"/>
        <v>0</v>
      </c>
      <c r="H109" t="str">
        <f t="shared" si="107"/>
        <v/>
      </c>
      <c r="I109" t="str">
        <f t="shared" si="107"/>
        <v/>
      </c>
      <c r="J109" t="str">
        <f t="shared" si="107"/>
        <v/>
      </c>
      <c r="K109" t="str">
        <f t="shared" si="107"/>
        <v/>
      </c>
      <c r="L109" t="str">
        <f t="shared" si="107"/>
        <v/>
      </c>
      <c r="M109">
        <f t="shared" si="107"/>
        <v>18.199999999999989</v>
      </c>
      <c r="N109">
        <f t="shared" si="107"/>
        <v>50.399999999999977</v>
      </c>
      <c r="O109">
        <f t="shared" si="107"/>
        <v>77</v>
      </c>
      <c r="P109">
        <f t="shared" si="107"/>
        <v>91.999999999999943</v>
      </c>
      <c r="Q109">
        <f t="shared" si="107"/>
        <v>80.799999999999955</v>
      </c>
    </row>
    <row r="110" spans="2:17">
      <c r="B110" t="str">
        <f t="shared" si="3"/>
        <v>150N</v>
      </c>
      <c r="C110" t="str">
        <f t="shared" si="8"/>
        <v>CR125</v>
      </c>
      <c r="D110" t="str">
        <f t="shared" si="9"/>
        <v>irr</v>
      </c>
      <c r="F110" t="str">
        <f t="shared" ref="F110:Q110" si="108">IF(F43="","",MAX($F43:$M43)-F43)</f>
        <v/>
      </c>
      <c r="G110">
        <f t="shared" si="108"/>
        <v>0</v>
      </c>
      <c r="H110" t="str">
        <f t="shared" si="108"/>
        <v/>
      </c>
      <c r="I110" t="str">
        <f t="shared" si="108"/>
        <v/>
      </c>
      <c r="J110" t="str">
        <f t="shared" si="108"/>
        <v/>
      </c>
      <c r="K110" t="str">
        <f t="shared" si="108"/>
        <v/>
      </c>
      <c r="L110" t="str">
        <f t="shared" si="108"/>
        <v/>
      </c>
      <c r="M110">
        <f t="shared" si="108"/>
        <v>9.4000000000000341</v>
      </c>
      <c r="N110">
        <f t="shared" si="108"/>
        <v>31.800000000000068</v>
      </c>
      <c r="O110">
        <f t="shared" si="108"/>
        <v>57.200000000000045</v>
      </c>
      <c r="P110">
        <f t="shared" si="108"/>
        <v>75.800000000000011</v>
      </c>
      <c r="Q110">
        <f t="shared" si="108"/>
        <v>73.600000000000023</v>
      </c>
    </row>
    <row r="111" spans="2:17">
      <c r="B111" t="str">
        <f t="shared" si="3"/>
        <v>150N</v>
      </c>
      <c r="C111" t="str">
        <f t="shared" si="8"/>
        <v>CR125</v>
      </c>
      <c r="D111" t="str">
        <f t="shared" si="9"/>
        <v>irr</v>
      </c>
      <c r="F111" t="str">
        <f t="shared" ref="F111:Q111" si="109">IF(F44="","",MAX($F44:$M44)-F44)</f>
        <v/>
      </c>
      <c r="G111">
        <f t="shared" si="109"/>
        <v>3.6000000000000796</v>
      </c>
      <c r="H111" t="str">
        <f t="shared" si="109"/>
        <v/>
      </c>
      <c r="I111" t="str">
        <f t="shared" si="109"/>
        <v/>
      </c>
      <c r="J111" t="str">
        <f t="shared" si="109"/>
        <v/>
      </c>
      <c r="K111" t="str">
        <f t="shared" si="109"/>
        <v/>
      </c>
      <c r="L111" t="str">
        <f t="shared" si="109"/>
        <v/>
      </c>
      <c r="M111">
        <f t="shared" si="109"/>
        <v>0</v>
      </c>
      <c r="N111">
        <f t="shared" si="109"/>
        <v>29.600000000000023</v>
      </c>
      <c r="O111">
        <f t="shared" si="109"/>
        <v>53.60000000000008</v>
      </c>
      <c r="P111">
        <f t="shared" si="109"/>
        <v>70</v>
      </c>
      <c r="Q111">
        <f t="shared" si="109"/>
        <v>72.600000000000023</v>
      </c>
    </row>
    <row r="112" spans="2:17">
      <c r="B112" t="str">
        <f t="shared" si="3"/>
        <v>150N</v>
      </c>
      <c r="C112" t="str">
        <f t="shared" si="8"/>
        <v>CR125</v>
      </c>
      <c r="D112" t="str">
        <f t="shared" si="9"/>
        <v>irr</v>
      </c>
      <c r="F112" t="str">
        <f t="shared" ref="F112:Q112" si="110">IF(F45="","",MAX($F45:$M45)-F45)</f>
        <v/>
      </c>
      <c r="G112">
        <f t="shared" si="110"/>
        <v>5.4000000000000341</v>
      </c>
      <c r="H112" t="str">
        <f t="shared" si="110"/>
        <v/>
      </c>
      <c r="I112" t="str">
        <f t="shared" si="110"/>
        <v/>
      </c>
      <c r="J112" t="str">
        <f t="shared" si="110"/>
        <v/>
      </c>
      <c r="K112" t="str">
        <f t="shared" si="110"/>
        <v/>
      </c>
      <c r="L112" t="str">
        <f t="shared" si="110"/>
        <v/>
      </c>
      <c r="M112">
        <f t="shared" si="110"/>
        <v>0</v>
      </c>
      <c r="N112">
        <f t="shared" si="110"/>
        <v>19</v>
      </c>
      <c r="O112">
        <f t="shared" si="110"/>
        <v>51</v>
      </c>
      <c r="P112">
        <f t="shared" si="110"/>
        <v>60.600000000000023</v>
      </c>
      <c r="Q112">
        <f t="shared" si="110"/>
        <v>69.400000000000034</v>
      </c>
    </row>
    <row r="113" spans="2:17">
      <c r="B113" t="str">
        <f t="shared" si="3"/>
        <v>150N</v>
      </c>
      <c r="C113" t="str">
        <f t="shared" si="8"/>
        <v>Dash</v>
      </c>
      <c r="D113" t="str">
        <f t="shared" si="9"/>
        <v>dry</v>
      </c>
      <c r="F113" t="str">
        <f t="shared" ref="F113:Q113" si="111">IF(F46="","",MAX($F46:$M46)-F46)</f>
        <v/>
      </c>
      <c r="G113">
        <f t="shared" si="111"/>
        <v>0</v>
      </c>
      <c r="H113" t="str">
        <f t="shared" si="111"/>
        <v/>
      </c>
      <c r="I113" t="str">
        <f t="shared" si="111"/>
        <v/>
      </c>
      <c r="J113" t="str">
        <f t="shared" si="111"/>
        <v/>
      </c>
      <c r="K113" t="str">
        <f t="shared" si="111"/>
        <v/>
      </c>
      <c r="L113" t="str">
        <f t="shared" si="111"/>
        <v/>
      </c>
      <c r="M113">
        <f t="shared" si="111"/>
        <v>48.399999999999977</v>
      </c>
      <c r="N113">
        <f t="shared" si="111"/>
        <v>90.999999999999943</v>
      </c>
      <c r="O113">
        <f t="shared" si="111"/>
        <v>103.99999999999994</v>
      </c>
      <c r="P113">
        <f t="shared" si="111"/>
        <v>129.19999999999999</v>
      </c>
      <c r="Q113">
        <f t="shared" si="111"/>
        <v>158.59999999999997</v>
      </c>
    </row>
    <row r="114" spans="2:17">
      <c r="B114" t="str">
        <f t="shared" si="3"/>
        <v>150N</v>
      </c>
      <c r="C114" t="str">
        <f t="shared" si="8"/>
        <v>Dash</v>
      </c>
      <c r="D114" t="str">
        <f t="shared" si="9"/>
        <v>dry</v>
      </c>
      <c r="F114" t="str">
        <f t="shared" ref="F114:Q114" si="112">IF(F47="","",MAX($F47:$M47)-F47)</f>
        <v/>
      </c>
      <c r="G114">
        <f t="shared" si="112"/>
        <v>0</v>
      </c>
      <c r="H114" t="str">
        <f t="shared" si="112"/>
        <v/>
      </c>
      <c r="I114" t="str">
        <f t="shared" si="112"/>
        <v/>
      </c>
      <c r="J114" t="str">
        <f t="shared" si="112"/>
        <v/>
      </c>
      <c r="K114" t="str">
        <f t="shared" si="112"/>
        <v/>
      </c>
      <c r="L114" t="str">
        <f t="shared" si="112"/>
        <v/>
      </c>
      <c r="M114">
        <f t="shared" si="112"/>
        <v>67.199999999999989</v>
      </c>
      <c r="N114">
        <f t="shared" si="112"/>
        <v>103.19999999999999</v>
      </c>
      <c r="O114">
        <f t="shared" si="112"/>
        <v>113.60000000000002</v>
      </c>
      <c r="P114">
        <f t="shared" si="112"/>
        <v>144.60000000000002</v>
      </c>
      <c r="Q114">
        <f t="shared" si="112"/>
        <v>175.4</v>
      </c>
    </row>
    <row r="115" spans="2:17">
      <c r="B115" t="str">
        <f t="shared" si="3"/>
        <v>150N</v>
      </c>
      <c r="C115" t="str">
        <f t="shared" si="8"/>
        <v>Dash</v>
      </c>
      <c r="D115" t="str">
        <f t="shared" si="9"/>
        <v>dry</v>
      </c>
      <c r="F115">
        <f t="shared" ref="F115:Q115" si="113">IF(F48="","",MAX($F48:$M48)-F48)</f>
        <v>0</v>
      </c>
      <c r="G115">
        <f t="shared" si="113"/>
        <v>12.199999999999989</v>
      </c>
      <c r="H115" t="str">
        <f t="shared" si="113"/>
        <v/>
      </c>
      <c r="I115" t="str">
        <f t="shared" si="113"/>
        <v/>
      </c>
      <c r="J115" t="str">
        <f t="shared" si="113"/>
        <v/>
      </c>
      <c r="K115" t="str">
        <f t="shared" si="113"/>
        <v/>
      </c>
      <c r="L115" t="str">
        <f t="shared" si="113"/>
        <v/>
      </c>
      <c r="M115">
        <f t="shared" si="113"/>
        <v>68.800000000000011</v>
      </c>
      <c r="N115">
        <f t="shared" si="113"/>
        <v>105.80000000000007</v>
      </c>
      <c r="O115">
        <f t="shared" si="113"/>
        <v>116.00000000000006</v>
      </c>
      <c r="P115">
        <f t="shared" si="113"/>
        <v>142</v>
      </c>
      <c r="Q115">
        <f t="shared" si="113"/>
        <v>167.6</v>
      </c>
    </row>
    <row r="116" spans="2:17">
      <c r="B116" t="str">
        <f t="shared" si="3"/>
        <v>150N</v>
      </c>
      <c r="C116" t="str">
        <f t="shared" si="8"/>
        <v>Dash</v>
      </c>
      <c r="D116" t="str">
        <f t="shared" si="9"/>
        <v>dry</v>
      </c>
      <c r="F116" t="str">
        <f t="shared" ref="F116:Q116" si="114">IF(F49="","",MAX($F49:$M49)-F49)</f>
        <v/>
      </c>
      <c r="G116">
        <f t="shared" si="114"/>
        <v>0</v>
      </c>
      <c r="H116" t="str">
        <f t="shared" si="114"/>
        <v/>
      </c>
      <c r="I116" t="str">
        <f t="shared" si="114"/>
        <v/>
      </c>
      <c r="J116" t="str">
        <f t="shared" si="114"/>
        <v/>
      </c>
      <c r="K116" t="str">
        <f t="shared" si="114"/>
        <v/>
      </c>
      <c r="L116" t="str">
        <f t="shared" si="114"/>
        <v/>
      </c>
      <c r="M116">
        <f t="shared" si="114"/>
        <v>79</v>
      </c>
      <c r="N116">
        <f t="shared" si="114"/>
        <v>121.60000000000002</v>
      </c>
      <c r="O116">
        <f t="shared" si="114"/>
        <v>132.20000000000005</v>
      </c>
      <c r="P116">
        <f t="shared" si="114"/>
        <v>149.20000000000005</v>
      </c>
      <c r="Q116">
        <f t="shared" si="114"/>
        <v>180.80000000000004</v>
      </c>
    </row>
    <row r="117" spans="2:17">
      <c r="B117" t="str">
        <f t="shared" si="3"/>
        <v>150N</v>
      </c>
      <c r="C117" t="str">
        <f t="shared" si="8"/>
        <v>Dash</v>
      </c>
      <c r="D117" t="str">
        <f t="shared" si="9"/>
        <v>irr</v>
      </c>
      <c r="F117">
        <f t="shared" ref="F117:Q117" si="115">IF(F50="","",MAX($F50:$M50)-F50)</f>
        <v>35.000000000000057</v>
      </c>
      <c r="G117">
        <f t="shared" si="115"/>
        <v>6.8000000000000114</v>
      </c>
      <c r="H117" t="str">
        <f t="shared" si="115"/>
        <v/>
      </c>
      <c r="I117" t="str">
        <f t="shared" si="115"/>
        <v/>
      </c>
      <c r="J117" t="str">
        <f t="shared" si="115"/>
        <v/>
      </c>
      <c r="K117" t="str">
        <f t="shared" si="115"/>
        <v/>
      </c>
      <c r="L117" t="str">
        <f t="shared" si="115"/>
        <v/>
      </c>
      <c r="M117">
        <f t="shared" si="115"/>
        <v>0</v>
      </c>
      <c r="N117">
        <f t="shared" si="115"/>
        <v>26.000000000000057</v>
      </c>
      <c r="O117">
        <f t="shared" si="115"/>
        <v>37.599999999999966</v>
      </c>
      <c r="P117">
        <f t="shared" si="115"/>
        <v>51.599999999999966</v>
      </c>
      <c r="Q117">
        <f t="shared" si="115"/>
        <v>60.600000000000023</v>
      </c>
    </row>
    <row r="118" spans="2:17">
      <c r="B118" t="str">
        <f t="shared" si="3"/>
        <v>150N</v>
      </c>
      <c r="C118" t="str">
        <f t="shared" si="8"/>
        <v>Dash</v>
      </c>
      <c r="D118" t="str">
        <f t="shared" si="9"/>
        <v>irr</v>
      </c>
      <c r="F118" t="str">
        <f t="shared" ref="F118:Q118" si="116">IF(F51="","",MAX($F51:$M51)-F51)</f>
        <v/>
      </c>
      <c r="G118">
        <f t="shared" si="116"/>
        <v>0</v>
      </c>
      <c r="H118" t="str">
        <f t="shared" si="116"/>
        <v/>
      </c>
      <c r="I118" t="str">
        <f t="shared" si="116"/>
        <v/>
      </c>
      <c r="J118" t="str">
        <f t="shared" si="116"/>
        <v/>
      </c>
      <c r="K118" t="str">
        <f t="shared" si="116"/>
        <v/>
      </c>
      <c r="L118" t="str">
        <f t="shared" si="116"/>
        <v/>
      </c>
      <c r="M118">
        <f t="shared" si="116"/>
        <v>5.2000000000000455</v>
      </c>
      <c r="N118">
        <f t="shared" si="116"/>
        <v>24.800000000000011</v>
      </c>
      <c r="O118">
        <f t="shared" si="116"/>
        <v>37.399999999999977</v>
      </c>
      <c r="P118">
        <f t="shared" si="116"/>
        <v>44.600000000000023</v>
      </c>
      <c r="Q118">
        <f t="shared" si="116"/>
        <v>57.800000000000011</v>
      </c>
    </row>
    <row r="119" spans="2:17">
      <c r="B119" t="str">
        <f t="shared" si="3"/>
        <v>150N</v>
      </c>
      <c r="C119" t="str">
        <f t="shared" si="8"/>
        <v>Dash</v>
      </c>
      <c r="D119" t="str">
        <f t="shared" si="9"/>
        <v>irr</v>
      </c>
      <c r="F119" t="str">
        <f t="shared" ref="F119:Q119" si="117">IF(F52="","",MAX($F52:$M52)-F52)</f>
        <v/>
      </c>
      <c r="G119">
        <f t="shared" si="117"/>
        <v>0</v>
      </c>
      <c r="H119" t="str">
        <f t="shared" si="117"/>
        <v/>
      </c>
      <c r="I119" t="str">
        <f t="shared" si="117"/>
        <v/>
      </c>
      <c r="J119" t="str">
        <f t="shared" si="117"/>
        <v/>
      </c>
      <c r="K119" t="str">
        <f t="shared" si="117"/>
        <v/>
      </c>
      <c r="L119" t="str">
        <f t="shared" si="117"/>
        <v/>
      </c>
      <c r="M119">
        <f t="shared" si="117"/>
        <v>8.6000000000000796</v>
      </c>
      <c r="N119">
        <f t="shared" si="117"/>
        <v>26</v>
      </c>
      <c r="O119">
        <f t="shared" si="117"/>
        <v>52.400000000000034</v>
      </c>
      <c r="P119">
        <f t="shared" si="117"/>
        <v>64.400000000000034</v>
      </c>
      <c r="Q119">
        <f t="shared" si="117"/>
        <v>60.600000000000023</v>
      </c>
    </row>
    <row r="120" spans="2:17">
      <c r="B120" t="str">
        <f t="shared" si="3"/>
        <v>150N</v>
      </c>
      <c r="C120" t="str">
        <f t="shared" si="8"/>
        <v>Dash</v>
      </c>
      <c r="D120" t="str">
        <f t="shared" si="9"/>
        <v>irr</v>
      </c>
      <c r="F120" t="str">
        <f t="shared" ref="F120:Q120" si="118">IF(F53="","",MAX($F53:$M53)-F53)</f>
        <v/>
      </c>
      <c r="G120">
        <f t="shared" si="118"/>
        <v>0</v>
      </c>
      <c r="H120" t="str">
        <f t="shared" si="118"/>
        <v/>
      </c>
      <c r="I120" t="str">
        <f t="shared" si="118"/>
        <v/>
      </c>
      <c r="J120" t="str">
        <f t="shared" si="118"/>
        <v/>
      </c>
      <c r="K120" t="str">
        <f t="shared" si="118"/>
        <v/>
      </c>
      <c r="L120" t="str">
        <f t="shared" si="118"/>
        <v/>
      </c>
      <c r="M120">
        <f t="shared" si="118"/>
        <v>17.599999999999966</v>
      </c>
      <c r="N120">
        <f t="shared" si="118"/>
        <v>40.799999999999955</v>
      </c>
      <c r="O120">
        <f t="shared" si="118"/>
        <v>63</v>
      </c>
      <c r="P120">
        <f t="shared" si="118"/>
        <v>78.999999999999943</v>
      </c>
      <c r="Q120">
        <f t="shared" si="118"/>
        <v>77.399999999999977</v>
      </c>
    </row>
    <row r="121" spans="2:17">
      <c r="B121" t="str">
        <f t="shared" si="3"/>
        <v>150N</v>
      </c>
      <c r="C121" t="str">
        <f t="shared" si="8"/>
        <v>Omaka</v>
      </c>
      <c r="D121" t="str">
        <f t="shared" si="9"/>
        <v>dry</v>
      </c>
      <c r="F121">
        <f t="shared" ref="F121:Q121" si="119">IF(F54="","",MAX($F54:$M54)-F54)</f>
        <v>0</v>
      </c>
      <c r="G121">
        <f t="shared" si="119"/>
        <v>8.2000000000001023</v>
      </c>
      <c r="H121" t="str">
        <f t="shared" si="119"/>
        <v/>
      </c>
      <c r="I121" t="str">
        <f t="shared" si="119"/>
        <v/>
      </c>
      <c r="J121" t="str">
        <f t="shared" si="119"/>
        <v/>
      </c>
      <c r="K121" t="str">
        <f t="shared" si="119"/>
        <v/>
      </c>
      <c r="L121" t="str">
        <f t="shared" si="119"/>
        <v/>
      </c>
      <c r="M121">
        <f t="shared" si="119"/>
        <v>69.800000000000011</v>
      </c>
      <c r="N121">
        <f t="shared" si="119"/>
        <v>99.200000000000045</v>
      </c>
      <c r="O121">
        <f t="shared" si="119"/>
        <v>115.00000000000006</v>
      </c>
      <c r="P121">
        <f t="shared" si="119"/>
        <v>150.80000000000001</v>
      </c>
      <c r="Q121">
        <f t="shared" si="119"/>
        <v>189.60000000000002</v>
      </c>
    </row>
    <row r="122" spans="2:17">
      <c r="B122" t="str">
        <f t="shared" si="3"/>
        <v>150N</v>
      </c>
      <c r="C122" t="str">
        <f t="shared" si="8"/>
        <v>Omaka</v>
      </c>
      <c r="D122" t="str">
        <f t="shared" si="9"/>
        <v>dry</v>
      </c>
      <c r="F122" t="str">
        <f t="shared" ref="F122:Q122" si="120">IF(F55="","",MAX($F55:$M55)-F55)</f>
        <v/>
      </c>
      <c r="G122">
        <f t="shared" si="120"/>
        <v>0</v>
      </c>
      <c r="H122" t="str">
        <f t="shared" si="120"/>
        <v/>
      </c>
      <c r="I122" t="str">
        <f t="shared" si="120"/>
        <v/>
      </c>
      <c r="J122" t="str">
        <f t="shared" si="120"/>
        <v/>
      </c>
      <c r="K122" t="str">
        <f t="shared" si="120"/>
        <v/>
      </c>
      <c r="L122" t="str">
        <f t="shared" si="120"/>
        <v/>
      </c>
      <c r="M122">
        <f t="shared" si="120"/>
        <v>63.800000000000011</v>
      </c>
      <c r="N122">
        <f t="shared" si="120"/>
        <v>107.80000000000001</v>
      </c>
      <c r="O122">
        <f t="shared" si="120"/>
        <v>119.19999999999999</v>
      </c>
      <c r="P122">
        <f t="shared" si="120"/>
        <v>160.39999999999998</v>
      </c>
      <c r="Q122">
        <f t="shared" si="120"/>
        <v>189.2</v>
      </c>
    </row>
    <row r="123" spans="2:17">
      <c r="B123" t="str">
        <f t="shared" si="3"/>
        <v>150N</v>
      </c>
      <c r="C123" t="str">
        <f t="shared" si="8"/>
        <v>Omaka</v>
      </c>
      <c r="D123" t="str">
        <f t="shared" si="9"/>
        <v>dry</v>
      </c>
      <c r="F123" t="str">
        <f t="shared" ref="F123:Q123" si="121">IF(F56="","",MAX($F56:$M56)-F56)</f>
        <v/>
      </c>
      <c r="G123">
        <f t="shared" si="121"/>
        <v>0</v>
      </c>
      <c r="H123" t="str">
        <f t="shared" si="121"/>
        <v/>
      </c>
      <c r="I123" t="str">
        <f t="shared" si="121"/>
        <v/>
      </c>
      <c r="J123" t="str">
        <f t="shared" si="121"/>
        <v/>
      </c>
      <c r="K123" t="str">
        <f t="shared" si="121"/>
        <v/>
      </c>
      <c r="L123" t="str">
        <f t="shared" si="121"/>
        <v/>
      </c>
      <c r="M123">
        <f t="shared" si="121"/>
        <v>84.000000000000057</v>
      </c>
      <c r="N123">
        <f t="shared" si="121"/>
        <v>119.00000000000003</v>
      </c>
      <c r="O123">
        <f t="shared" si="121"/>
        <v>135.60000000000005</v>
      </c>
      <c r="P123">
        <f t="shared" si="121"/>
        <v>168.40000000000006</v>
      </c>
      <c r="Q123">
        <f t="shared" si="121"/>
        <v>196.20000000000007</v>
      </c>
    </row>
    <row r="124" spans="2:17">
      <c r="B124" t="str">
        <f t="shared" si="3"/>
        <v>150N</v>
      </c>
      <c r="C124" t="str">
        <f t="shared" si="8"/>
        <v>Omaka</v>
      </c>
      <c r="D124" t="str">
        <f t="shared" si="9"/>
        <v>dry</v>
      </c>
      <c r="F124" t="str">
        <f t="shared" ref="F124:Q124" si="122">IF(F57="","",MAX($F57:$M57)-F57)</f>
        <v/>
      </c>
      <c r="G124">
        <f t="shared" si="122"/>
        <v>0</v>
      </c>
      <c r="H124" t="str">
        <f t="shared" si="122"/>
        <v/>
      </c>
      <c r="I124" t="str">
        <f t="shared" si="122"/>
        <v/>
      </c>
      <c r="J124" t="str">
        <f t="shared" si="122"/>
        <v/>
      </c>
      <c r="K124" t="str">
        <f t="shared" si="122"/>
        <v/>
      </c>
      <c r="L124" t="str">
        <f t="shared" si="122"/>
        <v/>
      </c>
      <c r="M124">
        <f t="shared" si="122"/>
        <v>81.000000000000171</v>
      </c>
      <c r="N124">
        <f t="shared" si="122"/>
        <v>116.60000000000002</v>
      </c>
      <c r="O124">
        <f t="shared" si="122"/>
        <v>130.20000000000005</v>
      </c>
      <c r="P124">
        <f t="shared" si="122"/>
        <v>154.00000000000006</v>
      </c>
      <c r="Q124">
        <f t="shared" si="122"/>
        <v>181.60000000000011</v>
      </c>
    </row>
    <row r="125" spans="2:17">
      <c r="B125" t="str">
        <f t="shared" si="3"/>
        <v>150N</v>
      </c>
      <c r="C125" t="str">
        <f t="shared" si="8"/>
        <v>Omaka</v>
      </c>
      <c r="D125" t="str">
        <f t="shared" si="9"/>
        <v>irr</v>
      </c>
      <c r="F125">
        <f t="shared" ref="F125:Q125" si="123">IF(F58="","",MAX($F58:$M58)-F58)</f>
        <v>0</v>
      </c>
      <c r="G125">
        <f t="shared" si="123"/>
        <v>3.3999999999999204</v>
      </c>
      <c r="H125" t="str">
        <f t="shared" si="123"/>
        <v/>
      </c>
      <c r="I125" t="str">
        <f t="shared" si="123"/>
        <v/>
      </c>
      <c r="J125" t="str">
        <f t="shared" si="123"/>
        <v/>
      </c>
      <c r="K125" t="str">
        <f t="shared" si="123"/>
        <v/>
      </c>
      <c r="L125" t="str">
        <f t="shared" si="123"/>
        <v/>
      </c>
      <c r="M125">
        <f t="shared" si="123"/>
        <v>18.39999999999992</v>
      </c>
      <c r="N125">
        <f t="shared" si="123"/>
        <v>45</v>
      </c>
      <c r="O125">
        <f t="shared" si="123"/>
        <v>67.599999999999966</v>
      </c>
      <c r="P125">
        <f t="shared" si="123"/>
        <v>94.399999999999977</v>
      </c>
      <c r="Q125">
        <f t="shared" si="123"/>
        <v>93.999999999999943</v>
      </c>
    </row>
    <row r="126" spans="2:17">
      <c r="B126" t="str">
        <f t="shared" si="3"/>
        <v>150N</v>
      </c>
      <c r="C126" t="str">
        <f t="shared" si="8"/>
        <v>Omaka</v>
      </c>
      <c r="D126" t="str">
        <f t="shared" si="9"/>
        <v>irr</v>
      </c>
      <c r="F126" t="str">
        <f t="shared" ref="F126:Q126" si="124">IF(F59="","",MAX($F59:$M59)-F59)</f>
        <v/>
      </c>
      <c r="G126">
        <f t="shared" si="124"/>
        <v>0</v>
      </c>
      <c r="H126" t="str">
        <f t="shared" si="124"/>
        <v/>
      </c>
      <c r="I126" t="str">
        <f t="shared" si="124"/>
        <v/>
      </c>
      <c r="J126" t="str">
        <f t="shared" si="124"/>
        <v/>
      </c>
      <c r="K126" t="str">
        <f t="shared" si="124"/>
        <v/>
      </c>
      <c r="L126" t="str">
        <f t="shared" si="124"/>
        <v/>
      </c>
      <c r="M126">
        <f t="shared" si="124"/>
        <v>12</v>
      </c>
      <c r="N126">
        <f t="shared" si="124"/>
        <v>39.600000000000023</v>
      </c>
      <c r="O126">
        <f t="shared" si="124"/>
        <v>62.800000000000068</v>
      </c>
      <c r="P126">
        <f t="shared" si="124"/>
        <v>82.400000000000034</v>
      </c>
      <c r="Q126">
        <f t="shared" si="124"/>
        <v>70.800000000000011</v>
      </c>
    </row>
    <row r="127" spans="2:17">
      <c r="B127" t="str">
        <f t="shared" si="3"/>
        <v>150N</v>
      </c>
      <c r="C127" t="str">
        <f t="shared" si="8"/>
        <v>Omaka</v>
      </c>
      <c r="D127" t="str">
        <f t="shared" si="9"/>
        <v>irr</v>
      </c>
      <c r="F127" t="str">
        <f t="shared" ref="F127:Q127" si="125">IF(F60="","",MAX($F60:$M60)-F60)</f>
        <v/>
      </c>
      <c r="G127">
        <f t="shared" si="125"/>
        <v>0</v>
      </c>
      <c r="H127" t="str">
        <f t="shared" si="125"/>
        <v/>
      </c>
      <c r="I127" t="str">
        <f t="shared" si="125"/>
        <v/>
      </c>
      <c r="J127" t="str">
        <f t="shared" si="125"/>
        <v/>
      </c>
      <c r="K127" t="str">
        <f t="shared" si="125"/>
        <v/>
      </c>
      <c r="L127" t="str">
        <f t="shared" si="125"/>
        <v/>
      </c>
      <c r="M127">
        <f t="shared" si="125"/>
        <v>15.599999999999966</v>
      </c>
      <c r="N127">
        <f t="shared" si="125"/>
        <v>38.400000000000034</v>
      </c>
      <c r="O127">
        <f t="shared" si="125"/>
        <v>60.400000000000091</v>
      </c>
      <c r="P127">
        <f t="shared" si="125"/>
        <v>80.400000000000034</v>
      </c>
      <c r="Q127">
        <f t="shared" si="125"/>
        <v>75.800000000000011</v>
      </c>
    </row>
    <row r="128" spans="2:17">
      <c r="B128" t="str">
        <f t="shared" si="3"/>
        <v>150N</v>
      </c>
      <c r="C128" t="str">
        <f t="shared" si="8"/>
        <v>Omaka</v>
      </c>
      <c r="D128" t="str">
        <f t="shared" si="9"/>
        <v>irr</v>
      </c>
      <c r="F128" t="str">
        <f t="shared" ref="F128:Q128" si="126">IF(F61="","",MAX($F61:$M61)-F61)</f>
        <v/>
      </c>
      <c r="G128">
        <f t="shared" si="126"/>
        <v>0</v>
      </c>
      <c r="H128" t="str">
        <f t="shared" si="126"/>
        <v/>
      </c>
      <c r="I128" t="str">
        <f t="shared" si="126"/>
        <v/>
      </c>
      <c r="J128" t="str">
        <f t="shared" si="126"/>
        <v/>
      </c>
      <c r="K128" t="str">
        <f t="shared" si="126"/>
        <v/>
      </c>
      <c r="L128" t="str">
        <f t="shared" si="126"/>
        <v/>
      </c>
      <c r="M128">
        <f t="shared" si="126"/>
        <v>16.600000000000023</v>
      </c>
      <c r="N128">
        <f t="shared" si="126"/>
        <v>37.800000000000068</v>
      </c>
      <c r="O128">
        <f t="shared" si="126"/>
        <v>79.600000000000023</v>
      </c>
      <c r="P128">
        <f t="shared" si="126"/>
        <v>89.800000000000068</v>
      </c>
      <c r="Q128">
        <f t="shared" si="126"/>
        <v>88.000000000000057</v>
      </c>
    </row>
    <row r="129" spans="2:17">
      <c r="B129" t="str">
        <f t="shared" si="3"/>
        <v>150N</v>
      </c>
      <c r="C129" t="str">
        <f t="shared" si="8"/>
        <v>Sherwood</v>
      </c>
      <c r="D129" t="str">
        <f t="shared" si="9"/>
        <v>dry</v>
      </c>
      <c r="F129">
        <f t="shared" ref="F129:Q129" si="127">IF(F62="","",MAX($F62:$M62)-F62)</f>
        <v>0</v>
      </c>
      <c r="G129">
        <f t="shared" si="127"/>
        <v>6.3999999999999773</v>
      </c>
      <c r="H129" t="str">
        <f t="shared" si="127"/>
        <v/>
      </c>
      <c r="I129" t="str">
        <f t="shared" si="127"/>
        <v/>
      </c>
      <c r="J129" t="str">
        <f t="shared" si="127"/>
        <v/>
      </c>
      <c r="K129" t="str">
        <f t="shared" si="127"/>
        <v/>
      </c>
      <c r="L129" t="str">
        <f t="shared" si="127"/>
        <v/>
      </c>
      <c r="M129">
        <f t="shared" si="127"/>
        <v>64.999999999999943</v>
      </c>
      <c r="N129">
        <f t="shared" si="127"/>
        <v>93.600000000000023</v>
      </c>
      <c r="O129">
        <f t="shared" si="127"/>
        <v>109.39999999999992</v>
      </c>
      <c r="P129">
        <f t="shared" si="127"/>
        <v>143</v>
      </c>
      <c r="Q129">
        <f t="shared" si="127"/>
        <v>175.59999999999997</v>
      </c>
    </row>
    <row r="130" spans="2:17">
      <c r="B130" t="str">
        <f t="shared" si="3"/>
        <v>150N</v>
      </c>
      <c r="C130" t="str">
        <f t="shared" si="8"/>
        <v>Sherwood</v>
      </c>
      <c r="D130" t="str">
        <f t="shared" si="9"/>
        <v>dry</v>
      </c>
      <c r="F130" t="str">
        <f t="shared" ref="F130:Q130" si="128">IF(F63="","",MAX($F63:$M63)-F63)</f>
        <v/>
      </c>
      <c r="G130">
        <f t="shared" si="128"/>
        <v>0</v>
      </c>
      <c r="H130" t="str">
        <f t="shared" si="128"/>
        <v/>
      </c>
      <c r="I130" t="str">
        <f t="shared" si="128"/>
        <v/>
      </c>
      <c r="J130" t="str">
        <f t="shared" si="128"/>
        <v/>
      </c>
      <c r="K130" t="str">
        <f t="shared" si="128"/>
        <v/>
      </c>
      <c r="L130" t="str">
        <f t="shared" si="128"/>
        <v/>
      </c>
      <c r="M130">
        <f t="shared" si="128"/>
        <v>62.399999999999977</v>
      </c>
      <c r="N130">
        <f t="shared" si="128"/>
        <v>102.19999999999993</v>
      </c>
      <c r="O130">
        <f t="shared" si="128"/>
        <v>116.80000000000001</v>
      </c>
      <c r="P130">
        <f t="shared" si="128"/>
        <v>155.60000000000002</v>
      </c>
      <c r="Q130">
        <f t="shared" si="128"/>
        <v>189</v>
      </c>
    </row>
    <row r="131" spans="2:17">
      <c r="B131" t="str">
        <f t="shared" si="3"/>
        <v>150N</v>
      </c>
      <c r="C131" t="str">
        <f t="shared" si="8"/>
        <v>Sherwood</v>
      </c>
      <c r="D131" t="str">
        <f t="shared" si="9"/>
        <v>dry</v>
      </c>
      <c r="F131" t="str">
        <f t="shared" ref="F131:Q131" si="129">IF(F64="","",MAX($F64:$M64)-F64)</f>
        <v/>
      </c>
      <c r="G131">
        <f t="shared" si="129"/>
        <v>0</v>
      </c>
      <c r="H131" t="str">
        <f t="shared" si="129"/>
        <v/>
      </c>
      <c r="I131" t="str">
        <f t="shared" si="129"/>
        <v/>
      </c>
      <c r="J131" t="str">
        <f t="shared" si="129"/>
        <v/>
      </c>
      <c r="K131" t="str">
        <f t="shared" si="129"/>
        <v/>
      </c>
      <c r="L131" t="str">
        <f t="shared" si="129"/>
        <v/>
      </c>
      <c r="M131">
        <f t="shared" si="129"/>
        <v>59.199999999999989</v>
      </c>
      <c r="N131">
        <f t="shared" si="129"/>
        <v>100.39999999999998</v>
      </c>
      <c r="O131">
        <f t="shared" si="129"/>
        <v>115.59999999999997</v>
      </c>
      <c r="P131">
        <f t="shared" si="129"/>
        <v>150.79999999999998</v>
      </c>
      <c r="Q131">
        <f t="shared" si="129"/>
        <v>185.59999999999997</v>
      </c>
    </row>
    <row r="132" spans="2:17">
      <c r="B132" t="str">
        <f t="shared" si="3"/>
        <v>150N</v>
      </c>
      <c r="C132" t="str">
        <f t="shared" si="8"/>
        <v>Sherwood</v>
      </c>
      <c r="D132" t="str">
        <f t="shared" si="9"/>
        <v>dry</v>
      </c>
      <c r="F132">
        <f t="shared" ref="F132:Q132" si="130">IF(F65="","",MAX($F65:$M65)-F65)</f>
        <v>0</v>
      </c>
      <c r="G132">
        <f t="shared" si="130"/>
        <v>8.3999999999999773</v>
      </c>
      <c r="H132" t="str">
        <f t="shared" si="130"/>
        <v/>
      </c>
      <c r="I132" t="str">
        <f t="shared" si="130"/>
        <v/>
      </c>
      <c r="J132" t="str">
        <f t="shared" si="130"/>
        <v/>
      </c>
      <c r="K132" t="str">
        <f t="shared" si="130"/>
        <v/>
      </c>
      <c r="L132" t="str">
        <f t="shared" si="130"/>
        <v/>
      </c>
      <c r="M132">
        <f t="shared" si="130"/>
        <v>64.599999999999966</v>
      </c>
      <c r="N132">
        <f t="shared" si="130"/>
        <v>96.199999999999989</v>
      </c>
      <c r="O132">
        <f t="shared" si="130"/>
        <v>104.80000000000001</v>
      </c>
      <c r="P132">
        <f t="shared" si="130"/>
        <v>126.40000000000003</v>
      </c>
      <c r="Q132">
        <f t="shared" si="130"/>
        <v>146.39999999999998</v>
      </c>
    </row>
    <row r="133" spans="2:17">
      <c r="B133" t="str">
        <f t="shared" si="3"/>
        <v>150N</v>
      </c>
      <c r="C133" t="str">
        <f t="shared" si="8"/>
        <v>Sherwood</v>
      </c>
      <c r="D133" t="str">
        <f t="shared" si="9"/>
        <v>irr</v>
      </c>
      <c r="F133" t="str">
        <f t="shared" ref="F133:Q133" si="131">IF(F66="","",MAX($F66:$M66)-F66)</f>
        <v/>
      </c>
      <c r="G133">
        <f t="shared" si="131"/>
        <v>0</v>
      </c>
      <c r="H133" t="str">
        <f t="shared" si="131"/>
        <v/>
      </c>
      <c r="I133" t="str">
        <f t="shared" si="131"/>
        <v/>
      </c>
      <c r="J133" t="str">
        <f t="shared" si="131"/>
        <v/>
      </c>
      <c r="K133" t="str">
        <f t="shared" si="131"/>
        <v/>
      </c>
      <c r="L133" t="str">
        <f t="shared" si="131"/>
        <v/>
      </c>
      <c r="M133">
        <f t="shared" si="131"/>
        <v>13.599999999999966</v>
      </c>
      <c r="N133">
        <f t="shared" si="131"/>
        <v>39.399999999999977</v>
      </c>
      <c r="O133">
        <f t="shared" si="131"/>
        <v>59.199999999999989</v>
      </c>
      <c r="P133">
        <f t="shared" si="131"/>
        <v>77.599999999999966</v>
      </c>
      <c r="Q133">
        <f t="shared" si="131"/>
        <v>76.800000000000011</v>
      </c>
    </row>
    <row r="134" spans="2:17">
      <c r="B134" t="str">
        <f t="shared" si="3"/>
        <v>150N</v>
      </c>
      <c r="C134" t="str">
        <f t="shared" si="8"/>
        <v>Sherwood</v>
      </c>
      <c r="D134" t="str">
        <f t="shared" si="9"/>
        <v>irr</v>
      </c>
      <c r="F134" t="str">
        <f t="shared" ref="F134:Q134" si="132">IF(F67="","",MAX($F67:$M67)-F67)</f>
        <v/>
      </c>
      <c r="G134">
        <f t="shared" si="132"/>
        <v>0</v>
      </c>
      <c r="H134" t="str">
        <f t="shared" si="132"/>
        <v/>
      </c>
      <c r="I134" t="str">
        <f t="shared" si="132"/>
        <v/>
      </c>
      <c r="J134" t="str">
        <f t="shared" si="132"/>
        <v/>
      </c>
      <c r="K134" t="str">
        <f t="shared" si="132"/>
        <v/>
      </c>
      <c r="L134" t="str">
        <f t="shared" si="132"/>
        <v/>
      </c>
      <c r="M134">
        <f t="shared" si="132"/>
        <v>1.2000000000000455</v>
      </c>
      <c r="N134">
        <f t="shared" si="132"/>
        <v>15.599999999999966</v>
      </c>
      <c r="O134">
        <f t="shared" si="132"/>
        <v>41.60000000000008</v>
      </c>
      <c r="P134">
        <f t="shared" si="132"/>
        <v>55</v>
      </c>
      <c r="Q134">
        <f t="shared" si="132"/>
        <v>55.200000000000045</v>
      </c>
    </row>
    <row r="135" spans="2:17">
      <c r="B135" t="str">
        <f t="shared" si="3"/>
        <v>150N</v>
      </c>
      <c r="C135" t="str">
        <f t="shared" si="8"/>
        <v>Sherwood</v>
      </c>
      <c r="D135" t="str">
        <f t="shared" si="9"/>
        <v>irr</v>
      </c>
      <c r="F135" t="str">
        <f t="shared" ref="F135:Q135" si="133">IF(F68="","",MAX($F68:$M68)-F68)</f>
        <v/>
      </c>
      <c r="G135">
        <f t="shared" si="133"/>
        <v>0</v>
      </c>
      <c r="H135" t="str">
        <f t="shared" si="133"/>
        <v/>
      </c>
      <c r="I135" t="str">
        <f t="shared" si="133"/>
        <v/>
      </c>
      <c r="J135" t="str">
        <f t="shared" si="133"/>
        <v/>
      </c>
      <c r="K135" t="str">
        <f t="shared" si="133"/>
        <v/>
      </c>
      <c r="L135" t="str">
        <f t="shared" si="133"/>
        <v/>
      </c>
      <c r="M135">
        <f t="shared" si="133"/>
        <v>14.999999999999943</v>
      </c>
      <c r="N135">
        <f t="shared" si="133"/>
        <v>38.199999999999932</v>
      </c>
      <c r="O135">
        <f t="shared" si="133"/>
        <v>54</v>
      </c>
      <c r="P135">
        <f t="shared" si="133"/>
        <v>66.399999999999977</v>
      </c>
      <c r="Q135">
        <f t="shared" si="133"/>
        <v>72.799999999999955</v>
      </c>
    </row>
    <row r="136" spans="2:17">
      <c r="B136" t="str">
        <f t="shared" si="3"/>
        <v>150N</v>
      </c>
      <c r="C136" t="str">
        <f t="shared" si="8"/>
        <v>Sherwood</v>
      </c>
      <c r="D136" t="str">
        <f t="shared" si="9"/>
        <v>irr</v>
      </c>
      <c r="F136" t="str">
        <f t="shared" ref="F136:Q136" si="134">IF(F69="","",MAX($F69:$M69)-F69)</f>
        <v/>
      </c>
      <c r="G136">
        <f t="shared" si="134"/>
        <v>0</v>
      </c>
      <c r="H136" t="str">
        <f t="shared" si="134"/>
        <v/>
      </c>
      <c r="I136" t="str">
        <f t="shared" si="134"/>
        <v/>
      </c>
      <c r="J136" t="str">
        <f t="shared" si="134"/>
        <v/>
      </c>
      <c r="K136" t="str">
        <f t="shared" si="134"/>
        <v/>
      </c>
      <c r="L136" t="str">
        <f t="shared" si="134"/>
        <v/>
      </c>
      <c r="M136">
        <f t="shared" si="134"/>
        <v>7.5999999999998522</v>
      </c>
      <c r="N136">
        <f t="shared" si="134"/>
        <v>31.39999999999992</v>
      </c>
      <c r="O136">
        <f t="shared" si="134"/>
        <v>58.199999999999932</v>
      </c>
      <c r="P136">
        <f t="shared" si="134"/>
        <v>67.199999999999932</v>
      </c>
      <c r="Q136">
        <f t="shared" si="134"/>
        <v>76.800000000000011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5"/>
  <sheetViews>
    <sheetView topLeftCell="A26" workbookViewId="0">
      <selection activeCell="A28" sqref="A28"/>
    </sheetView>
  </sheetViews>
  <sheetFormatPr defaultRowHeight="15"/>
  <sheetData>
    <row r="1" spans="1:16" ht="18">
      <c r="A1" s="7" t="s">
        <v>32</v>
      </c>
      <c r="B1" s="7" t="s">
        <v>23</v>
      </c>
      <c r="C1" s="7" t="s">
        <v>30</v>
      </c>
      <c r="D1" s="7" t="s">
        <v>24</v>
      </c>
      <c r="E1" s="7" t="s">
        <v>25</v>
      </c>
      <c r="F1" s="7" t="s">
        <v>26</v>
      </c>
      <c r="G1" s="7" t="s">
        <v>27</v>
      </c>
      <c r="H1" s="7" t="s">
        <v>28</v>
      </c>
      <c r="I1" s="7" t="s">
        <v>29</v>
      </c>
      <c r="K1" s="7" t="s">
        <v>31</v>
      </c>
      <c r="M1" s="14" t="s">
        <v>42</v>
      </c>
      <c r="N1" s="15" t="s">
        <v>43</v>
      </c>
      <c r="O1" s="15" t="s">
        <v>44</v>
      </c>
      <c r="P1" s="16" t="s">
        <v>45</v>
      </c>
    </row>
    <row r="2" spans="1:16">
      <c r="A2" s="8">
        <v>1</v>
      </c>
      <c r="B2">
        <v>1</v>
      </c>
      <c r="C2">
        <v>10</v>
      </c>
      <c r="D2">
        <v>1</v>
      </c>
      <c r="E2">
        <v>1</v>
      </c>
      <c r="F2">
        <v>2</v>
      </c>
      <c r="G2" t="str">
        <f>VLOOKUP(C2,$M$2:$P$17,2,FALSE)</f>
        <v>Sherwood</v>
      </c>
      <c r="H2" t="str">
        <f>VLOOKUP(C2,$M$2:$P$17,3,FALSE)</f>
        <v>dry</v>
      </c>
      <c r="I2" t="str">
        <f>VLOOKUP(C2,$M$2:$P$17,4,FALSE)</f>
        <v>150N</v>
      </c>
      <c r="M2" s="10">
        <v>1</v>
      </c>
      <c r="N2" s="11" t="s">
        <v>39</v>
      </c>
      <c r="O2" s="11" t="s">
        <v>46</v>
      </c>
      <c r="P2" s="12" t="s">
        <v>48</v>
      </c>
    </row>
    <row r="3" spans="1:16">
      <c r="A3" s="8">
        <v>2</v>
      </c>
      <c r="B3">
        <v>1</v>
      </c>
      <c r="C3">
        <v>2</v>
      </c>
      <c r="D3">
        <v>1</v>
      </c>
      <c r="E3">
        <v>2</v>
      </c>
      <c r="F3">
        <v>2</v>
      </c>
      <c r="G3" t="str">
        <f t="shared" ref="G3:G65" si="0">VLOOKUP(C3,$M$2:$P$17,2,FALSE)</f>
        <v>Sherwood</v>
      </c>
      <c r="H3" t="str">
        <f t="shared" ref="H3:H65" si="1">VLOOKUP(C3,$M$2:$P$17,3,FALSE)</f>
        <v>dry</v>
      </c>
      <c r="I3" t="str">
        <f t="shared" ref="I3:I65" si="2">VLOOKUP(C3,$M$2:$P$17,4,FALSE)</f>
        <v>nil</v>
      </c>
      <c r="M3" s="10">
        <v>2</v>
      </c>
      <c r="N3" s="11" t="s">
        <v>40</v>
      </c>
      <c r="O3" s="11" t="s">
        <v>46</v>
      </c>
      <c r="P3" s="12" t="s">
        <v>48</v>
      </c>
    </row>
    <row r="4" spans="1:16">
      <c r="A4" s="8">
        <v>3</v>
      </c>
      <c r="B4">
        <v>1</v>
      </c>
      <c r="C4">
        <v>6</v>
      </c>
      <c r="D4">
        <v>2</v>
      </c>
      <c r="E4">
        <v>1</v>
      </c>
      <c r="F4">
        <v>6</v>
      </c>
      <c r="G4" t="str">
        <f t="shared" si="0"/>
        <v>Sherwood</v>
      </c>
      <c r="H4" t="str">
        <f t="shared" si="1"/>
        <v>irr</v>
      </c>
      <c r="I4" t="str">
        <f t="shared" si="2"/>
        <v>nil</v>
      </c>
      <c r="M4" s="10">
        <v>3</v>
      </c>
      <c r="N4" s="11" t="s">
        <v>41</v>
      </c>
      <c r="O4" s="11" t="s">
        <v>46</v>
      </c>
      <c r="P4" s="12" t="s">
        <v>48</v>
      </c>
    </row>
    <row r="5" spans="1:16">
      <c r="A5" s="8">
        <v>4</v>
      </c>
      <c r="B5">
        <v>1</v>
      </c>
      <c r="C5">
        <v>14</v>
      </c>
      <c r="D5">
        <v>2</v>
      </c>
      <c r="E5">
        <v>2</v>
      </c>
      <c r="F5">
        <v>6</v>
      </c>
      <c r="G5" t="str">
        <f t="shared" si="0"/>
        <v>Sherwood</v>
      </c>
      <c r="H5" t="str">
        <f t="shared" si="1"/>
        <v>irr</v>
      </c>
      <c r="I5" t="str">
        <f t="shared" si="2"/>
        <v>150N</v>
      </c>
      <c r="M5" s="10">
        <v>4</v>
      </c>
      <c r="N5" s="11" t="s">
        <v>50</v>
      </c>
      <c r="O5" s="11" t="s">
        <v>46</v>
      </c>
      <c r="P5" s="12" t="s">
        <v>48</v>
      </c>
    </row>
    <row r="6" spans="1:16">
      <c r="A6" s="8">
        <v>5</v>
      </c>
      <c r="B6">
        <v>1</v>
      </c>
      <c r="C6">
        <v>1</v>
      </c>
      <c r="D6">
        <v>3</v>
      </c>
      <c r="E6">
        <v>1</v>
      </c>
      <c r="F6">
        <v>1</v>
      </c>
      <c r="G6" t="str">
        <f t="shared" si="0"/>
        <v>Dash</v>
      </c>
      <c r="H6" t="str">
        <f t="shared" si="1"/>
        <v>dry</v>
      </c>
      <c r="I6" t="str">
        <f t="shared" si="2"/>
        <v>nil</v>
      </c>
      <c r="M6" s="10">
        <v>5</v>
      </c>
      <c r="N6" s="11" t="s">
        <v>39</v>
      </c>
      <c r="O6" s="11" t="s">
        <v>47</v>
      </c>
      <c r="P6" s="12" t="s">
        <v>48</v>
      </c>
    </row>
    <row r="7" spans="1:16">
      <c r="A7" s="8">
        <v>6</v>
      </c>
      <c r="B7">
        <v>1</v>
      </c>
      <c r="C7">
        <v>9</v>
      </c>
      <c r="D7">
        <v>3</v>
      </c>
      <c r="E7">
        <v>2</v>
      </c>
      <c r="F7">
        <v>1</v>
      </c>
      <c r="G7" t="str">
        <f t="shared" si="0"/>
        <v>Dash</v>
      </c>
      <c r="H7" t="str">
        <f t="shared" si="1"/>
        <v>dry</v>
      </c>
      <c r="I7" t="str">
        <f t="shared" si="2"/>
        <v>150N</v>
      </c>
      <c r="M7" s="10">
        <v>6</v>
      </c>
      <c r="N7" s="11" t="s">
        <v>40</v>
      </c>
      <c r="O7" s="11" t="s">
        <v>47</v>
      </c>
      <c r="P7" s="12" t="s">
        <v>48</v>
      </c>
    </row>
    <row r="8" spans="1:16">
      <c r="A8" s="8">
        <v>7</v>
      </c>
      <c r="B8">
        <v>1</v>
      </c>
      <c r="C8">
        <v>13</v>
      </c>
      <c r="D8">
        <v>4</v>
      </c>
      <c r="E8">
        <v>1</v>
      </c>
      <c r="F8">
        <v>5</v>
      </c>
      <c r="G8" t="str">
        <f t="shared" si="0"/>
        <v>Dash</v>
      </c>
      <c r="H8" t="str">
        <f t="shared" si="1"/>
        <v>irr</v>
      </c>
      <c r="I8" t="str">
        <f t="shared" si="2"/>
        <v>150N</v>
      </c>
      <c r="M8" s="10">
        <v>7</v>
      </c>
      <c r="N8" s="11" t="s">
        <v>41</v>
      </c>
      <c r="O8" s="11" t="s">
        <v>47</v>
      </c>
      <c r="P8" s="12" t="s">
        <v>48</v>
      </c>
    </row>
    <row r="9" spans="1:16">
      <c r="A9" s="8">
        <v>8</v>
      </c>
      <c r="B9">
        <v>1</v>
      </c>
      <c r="C9">
        <v>5</v>
      </c>
      <c r="D9">
        <v>4</v>
      </c>
      <c r="E9">
        <v>2</v>
      </c>
      <c r="F9">
        <v>5</v>
      </c>
      <c r="G9" t="str">
        <f t="shared" si="0"/>
        <v>Dash</v>
      </c>
      <c r="H9" t="str">
        <f t="shared" si="1"/>
        <v>irr</v>
      </c>
      <c r="I9" t="str">
        <f t="shared" si="2"/>
        <v>nil</v>
      </c>
      <c r="M9" s="10">
        <v>8</v>
      </c>
      <c r="N9" s="11" t="s">
        <v>50</v>
      </c>
      <c r="O9" s="11" t="s">
        <v>47</v>
      </c>
      <c r="P9" s="12" t="s">
        <v>48</v>
      </c>
    </row>
    <row r="10" spans="1:16">
      <c r="A10" s="8">
        <v>16</v>
      </c>
      <c r="B10">
        <v>1</v>
      </c>
      <c r="C10">
        <v>7</v>
      </c>
      <c r="D10">
        <v>5</v>
      </c>
      <c r="E10">
        <v>1</v>
      </c>
      <c r="F10">
        <v>7</v>
      </c>
      <c r="G10" t="str">
        <f t="shared" si="0"/>
        <v>Omaka</v>
      </c>
      <c r="H10" t="str">
        <f t="shared" si="1"/>
        <v>irr</v>
      </c>
      <c r="I10" t="str">
        <f t="shared" si="2"/>
        <v>nil</v>
      </c>
      <c r="M10" s="10">
        <v>9</v>
      </c>
      <c r="N10" s="11" t="s">
        <v>39</v>
      </c>
      <c r="O10" s="11" t="s">
        <v>46</v>
      </c>
      <c r="P10" s="12" t="s">
        <v>49</v>
      </c>
    </row>
    <row r="11" spans="1:16">
      <c r="A11" s="8">
        <v>15</v>
      </c>
      <c r="B11">
        <v>1</v>
      </c>
      <c r="C11">
        <v>15</v>
      </c>
      <c r="D11">
        <v>5</v>
      </c>
      <c r="E11">
        <v>2</v>
      </c>
      <c r="F11">
        <v>7</v>
      </c>
      <c r="G11" t="str">
        <f t="shared" si="0"/>
        <v>Omaka</v>
      </c>
      <c r="H11" t="str">
        <f t="shared" si="1"/>
        <v>irr</v>
      </c>
      <c r="I11" t="str">
        <f t="shared" si="2"/>
        <v>150N</v>
      </c>
      <c r="M11" s="10">
        <v>10</v>
      </c>
      <c r="N11" s="11" t="s">
        <v>40</v>
      </c>
      <c r="O11" s="11" t="s">
        <v>46</v>
      </c>
      <c r="P11" s="12" t="s">
        <v>49</v>
      </c>
    </row>
    <row r="12" spans="1:16">
      <c r="A12" s="9">
        <v>14</v>
      </c>
      <c r="B12">
        <v>1</v>
      </c>
      <c r="C12">
        <v>16</v>
      </c>
      <c r="D12">
        <v>6</v>
      </c>
      <c r="E12">
        <v>1</v>
      </c>
      <c r="F12">
        <v>8</v>
      </c>
      <c r="G12" t="str">
        <f t="shared" si="0"/>
        <v>CR125</v>
      </c>
      <c r="H12" t="str">
        <f t="shared" si="1"/>
        <v>irr</v>
      </c>
      <c r="I12" t="str">
        <f t="shared" si="2"/>
        <v>150N</v>
      </c>
      <c r="M12" s="10">
        <v>11</v>
      </c>
      <c r="N12" s="11" t="s">
        <v>41</v>
      </c>
      <c r="O12" s="11" t="s">
        <v>46</v>
      </c>
      <c r="P12" s="12" t="s">
        <v>49</v>
      </c>
    </row>
    <row r="13" spans="1:16">
      <c r="A13" s="8">
        <v>13</v>
      </c>
      <c r="B13">
        <v>1</v>
      </c>
      <c r="C13">
        <v>8</v>
      </c>
      <c r="D13">
        <v>6</v>
      </c>
      <c r="E13">
        <v>2</v>
      </c>
      <c r="F13">
        <v>8</v>
      </c>
      <c r="G13" t="str">
        <f t="shared" si="0"/>
        <v>CR125</v>
      </c>
      <c r="H13" t="str">
        <f t="shared" si="1"/>
        <v>irr</v>
      </c>
      <c r="I13" t="str">
        <f t="shared" si="2"/>
        <v>nil</v>
      </c>
      <c r="M13" s="10">
        <v>12</v>
      </c>
      <c r="N13" s="11" t="s">
        <v>50</v>
      </c>
      <c r="O13" s="11" t="s">
        <v>46</v>
      </c>
      <c r="P13" s="12" t="s">
        <v>49</v>
      </c>
    </row>
    <row r="14" spans="1:16">
      <c r="A14" s="8">
        <v>12</v>
      </c>
      <c r="B14">
        <v>1</v>
      </c>
      <c r="C14">
        <v>4</v>
      </c>
      <c r="D14">
        <v>7</v>
      </c>
      <c r="E14">
        <v>1</v>
      </c>
      <c r="F14">
        <v>4</v>
      </c>
      <c r="G14" t="str">
        <f t="shared" si="0"/>
        <v>CR125</v>
      </c>
      <c r="H14" t="str">
        <f t="shared" si="1"/>
        <v>dry</v>
      </c>
      <c r="I14" t="str">
        <f t="shared" si="2"/>
        <v>nil</v>
      </c>
      <c r="M14" s="10">
        <v>13</v>
      </c>
      <c r="N14" s="11" t="s">
        <v>39</v>
      </c>
      <c r="O14" s="11" t="s">
        <v>47</v>
      </c>
      <c r="P14" s="12" t="s">
        <v>49</v>
      </c>
    </row>
    <row r="15" spans="1:16">
      <c r="A15" s="8">
        <v>11</v>
      </c>
      <c r="B15">
        <v>1</v>
      </c>
      <c r="C15">
        <v>12</v>
      </c>
      <c r="D15">
        <v>7</v>
      </c>
      <c r="E15">
        <v>2</v>
      </c>
      <c r="F15">
        <v>4</v>
      </c>
      <c r="G15" t="str">
        <f t="shared" si="0"/>
        <v>CR125</v>
      </c>
      <c r="H15" t="str">
        <f t="shared" si="1"/>
        <v>dry</v>
      </c>
      <c r="I15" t="str">
        <f t="shared" si="2"/>
        <v>150N</v>
      </c>
      <c r="M15" s="10">
        <v>14</v>
      </c>
      <c r="N15" s="11" t="s">
        <v>40</v>
      </c>
      <c r="O15" s="11" t="s">
        <v>47</v>
      </c>
      <c r="P15" s="12" t="s">
        <v>49</v>
      </c>
    </row>
    <row r="16" spans="1:16">
      <c r="A16" s="9">
        <v>10</v>
      </c>
      <c r="B16">
        <v>1</v>
      </c>
      <c r="C16">
        <v>3</v>
      </c>
      <c r="D16">
        <v>8</v>
      </c>
      <c r="E16">
        <v>1</v>
      </c>
      <c r="F16">
        <v>3</v>
      </c>
      <c r="G16" t="str">
        <f t="shared" si="0"/>
        <v>Omaka</v>
      </c>
      <c r="H16" t="str">
        <f t="shared" si="1"/>
        <v>dry</v>
      </c>
      <c r="I16" t="str">
        <f t="shared" si="2"/>
        <v>nil</v>
      </c>
      <c r="M16" s="10">
        <v>15</v>
      </c>
      <c r="N16" s="11" t="s">
        <v>41</v>
      </c>
      <c r="O16" s="11" t="s">
        <v>47</v>
      </c>
      <c r="P16" s="12" t="s">
        <v>49</v>
      </c>
    </row>
    <row r="17" spans="1:16">
      <c r="A17" s="8">
        <v>9</v>
      </c>
      <c r="B17">
        <v>1</v>
      </c>
      <c r="C17">
        <v>11</v>
      </c>
      <c r="D17">
        <v>8</v>
      </c>
      <c r="E17">
        <v>2</v>
      </c>
      <c r="F17">
        <v>3</v>
      </c>
      <c r="G17" t="str">
        <f t="shared" si="0"/>
        <v>Omaka</v>
      </c>
      <c r="H17" t="str">
        <f t="shared" si="1"/>
        <v>dry</v>
      </c>
      <c r="I17" t="str">
        <f t="shared" si="2"/>
        <v>150N</v>
      </c>
      <c r="M17" s="13">
        <v>16</v>
      </c>
      <c r="N17" s="11" t="s">
        <v>50</v>
      </c>
      <c r="O17" s="11" t="s">
        <v>47</v>
      </c>
      <c r="P17" s="12" t="s">
        <v>49</v>
      </c>
    </row>
    <row r="18" spans="1:16">
      <c r="A18" s="8">
        <v>17</v>
      </c>
      <c r="B18">
        <v>2</v>
      </c>
      <c r="C18">
        <v>6</v>
      </c>
      <c r="D18">
        <v>1</v>
      </c>
      <c r="E18">
        <v>1</v>
      </c>
      <c r="F18">
        <v>6</v>
      </c>
      <c r="G18" t="str">
        <f t="shared" si="0"/>
        <v>Sherwood</v>
      </c>
      <c r="H18" t="str">
        <f t="shared" si="1"/>
        <v>irr</v>
      </c>
      <c r="I18" t="str">
        <f t="shared" si="2"/>
        <v>nil</v>
      </c>
    </row>
    <row r="19" spans="1:16">
      <c r="A19" s="8">
        <v>18</v>
      </c>
      <c r="B19">
        <v>2</v>
      </c>
      <c r="C19">
        <v>14</v>
      </c>
      <c r="D19">
        <v>1</v>
      </c>
      <c r="E19">
        <v>2</v>
      </c>
      <c r="F19">
        <v>6</v>
      </c>
      <c r="G19" t="str">
        <f t="shared" si="0"/>
        <v>Sherwood</v>
      </c>
      <c r="H19" t="str">
        <f t="shared" si="1"/>
        <v>irr</v>
      </c>
      <c r="I19" t="str">
        <f t="shared" si="2"/>
        <v>150N</v>
      </c>
    </row>
    <row r="20" spans="1:16">
      <c r="A20" s="8">
        <v>19</v>
      </c>
      <c r="B20">
        <v>2</v>
      </c>
      <c r="C20">
        <v>8</v>
      </c>
      <c r="D20">
        <v>2</v>
      </c>
      <c r="E20">
        <v>1</v>
      </c>
      <c r="F20">
        <v>8</v>
      </c>
      <c r="G20" t="str">
        <f t="shared" si="0"/>
        <v>CR125</v>
      </c>
      <c r="H20" t="str">
        <f t="shared" si="1"/>
        <v>irr</v>
      </c>
      <c r="I20" t="str">
        <f t="shared" si="2"/>
        <v>nil</v>
      </c>
    </row>
    <row r="21" spans="1:16">
      <c r="A21" s="8">
        <v>20</v>
      </c>
      <c r="B21">
        <v>2</v>
      </c>
      <c r="C21">
        <v>16</v>
      </c>
      <c r="D21">
        <v>2</v>
      </c>
      <c r="E21">
        <v>2</v>
      </c>
      <c r="F21">
        <v>8</v>
      </c>
      <c r="G21" t="str">
        <f t="shared" si="0"/>
        <v>CR125</v>
      </c>
      <c r="H21" t="str">
        <f t="shared" si="1"/>
        <v>irr</v>
      </c>
      <c r="I21" t="str">
        <f t="shared" si="2"/>
        <v>150N</v>
      </c>
    </row>
    <row r="22" spans="1:16">
      <c r="A22" s="8">
        <v>21</v>
      </c>
      <c r="B22">
        <v>2</v>
      </c>
      <c r="C22">
        <v>3</v>
      </c>
      <c r="D22">
        <v>3</v>
      </c>
      <c r="E22">
        <v>1</v>
      </c>
      <c r="F22">
        <v>3</v>
      </c>
      <c r="G22" t="str">
        <f t="shared" si="0"/>
        <v>Omaka</v>
      </c>
      <c r="H22" t="str">
        <f t="shared" si="1"/>
        <v>dry</v>
      </c>
      <c r="I22" t="str">
        <f t="shared" si="2"/>
        <v>nil</v>
      </c>
    </row>
    <row r="23" spans="1:16">
      <c r="A23" s="8">
        <v>22</v>
      </c>
      <c r="B23">
        <v>2</v>
      </c>
      <c r="C23">
        <v>11</v>
      </c>
      <c r="D23">
        <v>3</v>
      </c>
      <c r="E23">
        <v>2</v>
      </c>
      <c r="F23">
        <v>3</v>
      </c>
      <c r="G23" t="str">
        <f t="shared" si="0"/>
        <v>Omaka</v>
      </c>
      <c r="H23" t="str">
        <f t="shared" si="1"/>
        <v>dry</v>
      </c>
      <c r="I23" t="str">
        <f t="shared" si="2"/>
        <v>150N</v>
      </c>
    </row>
    <row r="24" spans="1:16">
      <c r="A24" s="8">
        <v>23</v>
      </c>
      <c r="B24">
        <v>2</v>
      </c>
      <c r="C24">
        <v>13</v>
      </c>
      <c r="D24">
        <v>4</v>
      </c>
      <c r="E24">
        <v>1</v>
      </c>
      <c r="F24">
        <v>5</v>
      </c>
      <c r="G24" t="str">
        <f t="shared" si="0"/>
        <v>Dash</v>
      </c>
      <c r="H24" t="str">
        <f t="shared" si="1"/>
        <v>irr</v>
      </c>
      <c r="I24" t="str">
        <f t="shared" si="2"/>
        <v>150N</v>
      </c>
    </row>
    <row r="25" spans="1:16">
      <c r="A25" s="8">
        <v>24</v>
      </c>
      <c r="B25">
        <v>2</v>
      </c>
      <c r="C25">
        <v>5</v>
      </c>
      <c r="D25">
        <v>4</v>
      </c>
      <c r="E25">
        <v>2</v>
      </c>
      <c r="F25">
        <v>5</v>
      </c>
      <c r="G25" t="str">
        <f t="shared" si="0"/>
        <v>Dash</v>
      </c>
      <c r="H25" t="str">
        <f t="shared" si="1"/>
        <v>irr</v>
      </c>
      <c r="I25" t="str">
        <f t="shared" si="2"/>
        <v>nil</v>
      </c>
    </row>
    <row r="26" spans="1:16">
      <c r="A26" s="8">
        <v>32</v>
      </c>
      <c r="B26">
        <v>2</v>
      </c>
      <c r="C26">
        <v>4</v>
      </c>
      <c r="D26">
        <v>5</v>
      </c>
      <c r="E26">
        <v>1</v>
      </c>
      <c r="F26">
        <v>4</v>
      </c>
      <c r="G26" t="str">
        <f t="shared" si="0"/>
        <v>CR125</v>
      </c>
      <c r="H26" t="str">
        <f t="shared" si="1"/>
        <v>dry</v>
      </c>
      <c r="I26" t="str">
        <f t="shared" si="2"/>
        <v>nil</v>
      </c>
    </row>
    <row r="27" spans="1:16">
      <c r="A27" s="8">
        <v>31</v>
      </c>
      <c r="B27">
        <v>2</v>
      </c>
      <c r="C27">
        <v>12</v>
      </c>
      <c r="D27">
        <v>5</v>
      </c>
      <c r="E27">
        <v>2</v>
      </c>
      <c r="F27">
        <v>4</v>
      </c>
      <c r="G27" t="str">
        <f t="shared" si="0"/>
        <v>CR125</v>
      </c>
      <c r="H27" t="str">
        <f t="shared" si="1"/>
        <v>dry</v>
      </c>
      <c r="I27" t="str">
        <f t="shared" si="2"/>
        <v>150N</v>
      </c>
    </row>
    <row r="28" spans="1:16">
      <c r="A28" s="8">
        <v>30</v>
      </c>
      <c r="B28">
        <v>2</v>
      </c>
      <c r="C28">
        <v>7</v>
      </c>
      <c r="D28">
        <v>6</v>
      </c>
      <c r="E28">
        <v>1</v>
      </c>
      <c r="F28">
        <v>7</v>
      </c>
      <c r="G28" t="str">
        <f t="shared" si="0"/>
        <v>Omaka</v>
      </c>
      <c r="H28" t="str">
        <f t="shared" si="1"/>
        <v>irr</v>
      </c>
      <c r="I28" t="str">
        <f t="shared" si="2"/>
        <v>nil</v>
      </c>
    </row>
    <row r="29" spans="1:16">
      <c r="A29" s="8">
        <v>29</v>
      </c>
      <c r="B29">
        <v>2</v>
      </c>
      <c r="C29">
        <v>15</v>
      </c>
      <c r="D29">
        <v>6</v>
      </c>
      <c r="E29">
        <v>2</v>
      </c>
      <c r="F29">
        <v>7</v>
      </c>
      <c r="G29" t="str">
        <f t="shared" si="0"/>
        <v>Omaka</v>
      </c>
      <c r="H29" t="str">
        <f t="shared" si="1"/>
        <v>irr</v>
      </c>
      <c r="I29" t="str">
        <f t="shared" si="2"/>
        <v>150N</v>
      </c>
    </row>
    <row r="30" spans="1:16">
      <c r="A30" s="8">
        <v>28</v>
      </c>
      <c r="B30">
        <v>2</v>
      </c>
      <c r="C30">
        <v>9</v>
      </c>
      <c r="D30">
        <v>7</v>
      </c>
      <c r="E30">
        <v>1</v>
      </c>
      <c r="F30">
        <v>1</v>
      </c>
      <c r="G30" t="str">
        <f t="shared" si="0"/>
        <v>Dash</v>
      </c>
      <c r="H30" t="str">
        <f t="shared" si="1"/>
        <v>dry</v>
      </c>
      <c r="I30" t="str">
        <f t="shared" si="2"/>
        <v>150N</v>
      </c>
    </row>
    <row r="31" spans="1:16">
      <c r="A31" s="8">
        <v>27</v>
      </c>
      <c r="B31">
        <v>2</v>
      </c>
      <c r="C31">
        <v>1</v>
      </c>
      <c r="D31">
        <v>7</v>
      </c>
      <c r="E31">
        <v>2</v>
      </c>
      <c r="F31">
        <v>1</v>
      </c>
      <c r="G31" t="str">
        <f t="shared" si="0"/>
        <v>Dash</v>
      </c>
      <c r="H31" t="str">
        <f t="shared" si="1"/>
        <v>dry</v>
      </c>
      <c r="I31" t="str">
        <f t="shared" si="2"/>
        <v>nil</v>
      </c>
    </row>
    <row r="32" spans="1:16">
      <c r="A32" s="8">
        <v>26</v>
      </c>
      <c r="B32">
        <v>2</v>
      </c>
      <c r="C32">
        <v>10</v>
      </c>
      <c r="D32">
        <v>8</v>
      </c>
      <c r="E32">
        <v>1</v>
      </c>
      <c r="F32">
        <v>2</v>
      </c>
      <c r="G32" t="str">
        <f t="shared" si="0"/>
        <v>Sherwood</v>
      </c>
      <c r="H32" t="str">
        <f t="shared" si="1"/>
        <v>dry</v>
      </c>
      <c r="I32" t="str">
        <f t="shared" si="2"/>
        <v>150N</v>
      </c>
    </row>
    <row r="33" spans="1:9">
      <c r="A33" s="8">
        <v>25</v>
      </c>
      <c r="B33">
        <v>2</v>
      </c>
      <c r="C33">
        <v>2</v>
      </c>
      <c r="D33">
        <v>8</v>
      </c>
      <c r="E33">
        <v>2</v>
      </c>
      <c r="F33">
        <v>2</v>
      </c>
      <c r="G33" t="str">
        <f t="shared" si="0"/>
        <v>Sherwood</v>
      </c>
      <c r="H33" t="str">
        <f t="shared" si="1"/>
        <v>dry</v>
      </c>
      <c r="I33" t="str">
        <f t="shared" si="2"/>
        <v>nil</v>
      </c>
    </row>
    <row r="34" spans="1:9">
      <c r="A34" s="8">
        <v>33</v>
      </c>
      <c r="B34">
        <v>3</v>
      </c>
      <c r="C34">
        <v>16</v>
      </c>
      <c r="D34">
        <v>1</v>
      </c>
      <c r="E34">
        <v>1</v>
      </c>
      <c r="F34">
        <v>8</v>
      </c>
      <c r="G34" t="str">
        <f t="shared" si="0"/>
        <v>CR125</v>
      </c>
      <c r="H34" t="str">
        <f t="shared" si="1"/>
        <v>irr</v>
      </c>
      <c r="I34" t="str">
        <f t="shared" si="2"/>
        <v>150N</v>
      </c>
    </row>
    <row r="35" spans="1:9">
      <c r="A35" s="8">
        <v>34</v>
      </c>
      <c r="B35">
        <v>3</v>
      </c>
      <c r="C35">
        <v>8</v>
      </c>
      <c r="D35">
        <v>1</v>
      </c>
      <c r="E35">
        <v>2</v>
      </c>
      <c r="F35">
        <v>8</v>
      </c>
      <c r="G35" t="str">
        <f t="shared" si="0"/>
        <v>CR125</v>
      </c>
      <c r="H35" t="str">
        <f t="shared" si="1"/>
        <v>irr</v>
      </c>
      <c r="I35" t="str">
        <f t="shared" si="2"/>
        <v>nil</v>
      </c>
    </row>
    <row r="36" spans="1:9">
      <c r="A36" s="8">
        <v>35</v>
      </c>
      <c r="B36">
        <v>3</v>
      </c>
      <c r="C36">
        <v>3</v>
      </c>
      <c r="D36">
        <v>2</v>
      </c>
      <c r="E36">
        <v>1</v>
      </c>
      <c r="F36">
        <v>3</v>
      </c>
      <c r="G36" t="str">
        <f t="shared" si="0"/>
        <v>Omaka</v>
      </c>
      <c r="H36" t="str">
        <f t="shared" si="1"/>
        <v>dry</v>
      </c>
      <c r="I36" t="str">
        <f t="shared" si="2"/>
        <v>nil</v>
      </c>
    </row>
    <row r="37" spans="1:9">
      <c r="A37" s="8">
        <v>36</v>
      </c>
      <c r="B37">
        <v>3</v>
      </c>
      <c r="C37">
        <v>11</v>
      </c>
      <c r="D37">
        <v>2</v>
      </c>
      <c r="E37">
        <v>2</v>
      </c>
      <c r="F37">
        <v>3</v>
      </c>
      <c r="G37" t="str">
        <f t="shared" si="0"/>
        <v>Omaka</v>
      </c>
      <c r="H37" t="str">
        <f t="shared" si="1"/>
        <v>dry</v>
      </c>
      <c r="I37" t="str">
        <f t="shared" si="2"/>
        <v>150N</v>
      </c>
    </row>
    <row r="38" spans="1:9">
      <c r="A38" s="8">
        <v>37</v>
      </c>
      <c r="B38">
        <v>3</v>
      </c>
      <c r="C38">
        <v>15</v>
      </c>
      <c r="D38">
        <v>3</v>
      </c>
      <c r="E38">
        <v>1</v>
      </c>
      <c r="F38">
        <v>7</v>
      </c>
      <c r="G38" t="str">
        <f t="shared" si="0"/>
        <v>Omaka</v>
      </c>
      <c r="H38" t="str">
        <f t="shared" si="1"/>
        <v>irr</v>
      </c>
      <c r="I38" t="str">
        <f t="shared" si="2"/>
        <v>150N</v>
      </c>
    </row>
    <row r="39" spans="1:9">
      <c r="A39" s="8">
        <v>38</v>
      </c>
      <c r="B39">
        <v>3</v>
      </c>
      <c r="C39">
        <v>7</v>
      </c>
      <c r="D39">
        <v>3</v>
      </c>
      <c r="E39">
        <v>2</v>
      </c>
      <c r="F39">
        <v>7</v>
      </c>
      <c r="G39" t="str">
        <f t="shared" si="0"/>
        <v>Omaka</v>
      </c>
      <c r="H39" t="str">
        <f t="shared" si="1"/>
        <v>irr</v>
      </c>
      <c r="I39" t="str">
        <f t="shared" si="2"/>
        <v>nil</v>
      </c>
    </row>
    <row r="40" spans="1:9">
      <c r="A40" s="8">
        <v>39</v>
      </c>
      <c r="B40">
        <v>3</v>
      </c>
      <c r="C40">
        <v>2</v>
      </c>
      <c r="D40">
        <v>4</v>
      </c>
      <c r="E40">
        <v>1</v>
      </c>
      <c r="F40">
        <v>2</v>
      </c>
      <c r="G40" t="str">
        <f t="shared" si="0"/>
        <v>Sherwood</v>
      </c>
      <c r="H40" t="str">
        <f t="shared" si="1"/>
        <v>dry</v>
      </c>
      <c r="I40" t="str">
        <f t="shared" si="2"/>
        <v>nil</v>
      </c>
    </row>
    <row r="41" spans="1:9">
      <c r="A41" s="8">
        <v>40</v>
      </c>
      <c r="B41">
        <v>3</v>
      </c>
      <c r="C41">
        <v>10</v>
      </c>
      <c r="D41">
        <v>4</v>
      </c>
      <c r="E41">
        <v>2</v>
      </c>
      <c r="F41">
        <v>2</v>
      </c>
      <c r="G41" t="str">
        <f t="shared" si="0"/>
        <v>Sherwood</v>
      </c>
      <c r="H41" t="str">
        <f t="shared" si="1"/>
        <v>dry</v>
      </c>
      <c r="I41" t="str">
        <f t="shared" si="2"/>
        <v>150N</v>
      </c>
    </row>
    <row r="42" spans="1:9">
      <c r="A42" s="8">
        <v>48</v>
      </c>
      <c r="B42">
        <v>3</v>
      </c>
      <c r="C42">
        <v>1</v>
      </c>
      <c r="D42">
        <v>5</v>
      </c>
      <c r="E42">
        <v>1</v>
      </c>
      <c r="F42">
        <v>1</v>
      </c>
      <c r="G42" t="str">
        <f t="shared" si="0"/>
        <v>Dash</v>
      </c>
      <c r="H42" t="str">
        <f t="shared" si="1"/>
        <v>dry</v>
      </c>
      <c r="I42" t="str">
        <f t="shared" si="2"/>
        <v>nil</v>
      </c>
    </row>
    <row r="43" spans="1:9">
      <c r="A43" s="8">
        <v>47</v>
      </c>
      <c r="B43">
        <v>3</v>
      </c>
      <c r="C43">
        <v>9</v>
      </c>
      <c r="D43">
        <v>5</v>
      </c>
      <c r="E43">
        <v>2</v>
      </c>
      <c r="F43">
        <v>1</v>
      </c>
      <c r="G43" t="str">
        <f t="shared" si="0"/>
        <v>Dash</v>
      </c>
      <c r="H43" t="str">
        <f t="shared" si="1"/>
        <v>dry</v>
      </c>
      <c r="I43" t="str">
        <f t="shared" si="2"/>
        <v>150N</v>
      </c>
    </row>
    <row r="44" spans="1:9">
      <c r="A44" s="8">
        <v>46</v>
      </c>
      <c r="B44">
        <v>3</v>
      </c>
      <c r="C44">
        <v>4</v>
      </c>
      <c r="D44">
        <v>6</v>
      </c>
      <c r="E44">
        <v>1</v>
      </c>
      <c r="F44">
        <v>4</v>
      </c>
      <c r="G44" t="str">
        <f t="shared" si="0"/>
        <v>CR125</v>
      </c>
      <c r="H44" t="str">
        <f t="shared" si="1"/>
        <v>dry</v>
      </c>
      <c r="I44" t="str">
        <f t="shared" si="2"/>
        <v>nil</v>
      </c>
    </row>
    <row r="45" spans="1:9">
      <c r="A45" s="8">
        <v>45</v>
      </c>
      <c r="B45">
        <v>3</v>
      </c>
      <c r="C45">
        <v>12</v>
      </c>
      <c r="D45">
        <v>6</v>
      </c>
      <c r="E45">
        <v>2</v>
      </c>
      <c r="F45">
        <v>4</v>
      </c>
      <c r="G45" t="str">
        <f t="shared" si="0"/>
        <v>CR125</v>
      </c>
      <c r="H45" t="str">
        <f t="shared" si="1"/>
        <v>dry</v>
      </c>
      <c r="I45" t="str">
        <f t="shared" si="2"/>
        <v>150N</v>
      </c>
    </row>
    <row r="46" spans="1:9">
      <c r="A46" s="8">
        <v>44</v>
      </c>
      <c r="B46">
        <v>3</v>
      </c>
      <c r="C46">
        <v>5</v>
      </c>
      <c r="D46">
        <v>7</v>
      </c>
      <c r="E46">
        <v>1</v>
      </c>
      <c r="F46">
        <v>5</v>
      </c>
      <c r="G46" t="str">
        <f t="shared" si="0"/>
        <v>Dash</v>
      </c>
      <c r="H46" t="str">
        <f t="shared" si="1"/>
        <v>irr</v>
      </c>
      <c r="I46" t="str">
        <f t="shared" si="2"/>
        <v>nil</v>
      </c>
    </row>
    <row r="47" spans="1:9">
      <c r="A47" s="8">
        <v>43</v>
      </c>
      <c r="B47">
        <v>3</v>
      </c>
      <c r="C47">
        <v>13</v>
      </c>
      <c r="D47">
        <v>7</v>
      </c>
      <c r="E47">
        <v>2</v>
      </c>
      <c r="F47">
        <v>5</v>
      </c>
      <c r="G47" t="str">
        <f t="shared" si="0"/>
        <v>Dash</v>
      </c>
      <c r="H47" t="str">
        <f t="shared" si="1"/>
        <v>irr</v>
      </c>
      <c r="I47" t="str">
        <f t="shared" si="2"/>
        <v>150N</v>
      </c>
    </row>
    <row r="48" spans="1:9">
      <c r="A48" s="8">
        <v>42</v>
      </c>
      <c r="B48">
        <v>3</v>
      </c>
      <c r="C48">
        <v>6</v>
      </c>
      <c r="D48">
        <v>8</v>
      </c>
      <c r="E48">
        <v>1</v>
      </c>
      <c r="F48">
        <v>6</v>
      </c>
      <c r="G48" t="str">
        <f t="shared" si="0"/>
        <v>Sherwood</v>
      </c>
      <c r="H48" t="str">
        <f t="shared" si="1"/>
        <v>irr</v>
      </c>
      <c r="I48" t="str">
        <f t="shared" si="2"/>
        <v>nil</v>
      </c>
    </row>
    <row r="49" spans="1:9">
      <c r="A49" s="8">
        <v>41</v>
      </c>
      <c r="B49">
        <v>3</v>
      </c>
      <c r="C49">
        <v>14</v>
      </c>
      <c r="D49">
        <v>8</v>
      </c>
      <c r="E49">
        <v>2</v>
      </c>
      <c r="F49">
        <v>6</v>
      </c>
      <c r="G49" t="str">
        <f t="shared" si="0"/>
        <v>Sherwood</v>
      </c>
      <c r="H49" t="str">
        <f t="shared" si="1"/>
        <v>irr</v>
      </c>
      <c r="I49" t="str">
        <f t="shared" si="2"/>
        <v>150N</v>
      </c>
    </row>
    <row r="50" spans="1:9">
      <c r="A50" s="8">
        <v>49</v>
      </c>
      <c r="B50">
        <v>4</v>
      </c>
      <c r="C50">
        <v>10</v>
      </c>
      <c r="D50">
        <v>1</v>
      </c>
      <c r="E50">
        <v>1</v>
      </c>
      <c r="F50">
        <v>2</v>
      </c>
      <c r="G50" t="str">
        <f t="shared" si="0"/>
        <v>Sherwood</v>
      </c>
      <c r="H50" t="str">
        <f t="shared" si="1"/>
        <v>dry</v>
      </c>
      <c r="I50" t="str">
        <f t="shared" si="2"/>
        <v>150N</v>
      </c>
    </row>
    <row r="51" spans="1:9">
      <c r="A51" s="8">
        <v>50</v>
      </c>
      <c r="B51">
        <v>4</v>
      </c>
      <c r="C51">
        <v>2</v>
      </c>
      <c r="D51">
        <v>1</v>
      </c>
      <c r="E51">
        <v>2</v>
      </c>
      <c r="F51">
        <v>2</v>
      </c>
      <c r="G51" t="str">
        <f t="shared" si="0"/>
        <v>Sherwood</v>
      </c>
      <c r="H51" t="str">
        <f t="shared" si="1"/>
        <v>dry</v>
      </c>
      <c r="I51" t="str">
        <f t="shared" si="2"/>
        <v>nil</v>
      </c>
    </row>
    <row r="52" spans="1:9">
      <c r="A52" s="8">
        <v>51</v>
      </c>
      <c r="B52">
        <v>4</v>
      </c>
      <c r="C52">
        <v>13</v>
      </c>
      <c r="D52">
        <v>2</v>
      </c>
      <c r="E52">
        <v>1</v>
      </c>
      <c r="F52">
        <v>5</v>
      </c>
      <c r="G52" t="str">
        <f t="shared" si="0"/>
        <v>Dash</v>
      </c>
      <c r="H52" t="str">
        <f t="shared" si="1"/>
        <v>irr</v>
      </c>
      <c r="I52" t="str">
        <f t="shared" si="2"/>
        <v>150N</v>
      </c>
    </row>
    <row r="53" spans="1:9">
      <c r="A53" s="8">
        <v>52</v>
      </c>
      <c r="B53">
        <v>4</v>
      </c>
      <c r="C53">
        <v>5</v>
      </c>
      <c r="D53">
        <v>2</v>
      </c>
      <c r="E53">
        <v>2</v>
      </c>
      <c r="F53">
        <v>5</v>
      </c>
      <c r="G53" t="str">
        <f t="shared" si="0"/>
        <v>Dash</v>
      </c>
      <c r="H53" t="str">
        <f t="shared" si="1"/>
        <v>irr</v>
      </c>
      <c r="I53" t="str">
        <f t="shared" si="2"/>
        <v>nil</v>
      </c>
    </row>
    <row r="54" spans="1:9">
      <c r="A54" s="8">
        <v>53</v>
      </c>
      <c r="B54">
        <v>4</v>
      </c>
      <c r="C54">
        <v>14</v>
      </c>
      <c r="D54">
        <v>3</v>
      </c>
      <c r="E54">
        <v>1</v>
      </c>
      <c r="F54">
        <v>6</v>
      </c>
      <c r="G54" t="str">
        <f t="shared" si="0"/>
        <v>Sherwood</v>
      </c>
      <c r="H54" t="str">
        <f t="shared" si="1"/>
        <v>irr</v>
      </c>
      <c r="I54" t="str">
        <f t="shared" si="2"/>
        <v>150N</v>
      </c>
    </row>
    <row r="55" spans="1:9">
      <c r="A55" s="8">
        <v>54</v>
      </c>
      <c r="B55">
        <v>4</v>
      </c>
      <c r="C55">
        <v>6</v>
      </c>
      <c r="D55">
        <v>3</v>
      </c>
      <c r="E55">
        <v>2</v>
      </c>
      <c r="F55">
        <v>6</v>
      </c>
      <c r="G55" t="str">
        <f t="shared" si="0"/>
        <v>Sherwood</v>
      </c>
      <c r="H55" t="str">
        <f t="shared" si="1"/>
        <v>irr</v>
      </c>
      <c r="I55" t="str">
        <f t="shared" si="2"/>
        <v>nil</v>
      </c>
    </row>
    <row r="56" spans="1:9">
      <c r="A56" s="8">
        <v>55</v>
      </c>
      <c r="B56">
        <v>4</v>
      </c>
      <c r="C56">
        <v>3</v>
      </c>
      <c r="D56">
        <v>4</v>
      </c>
      <c r="E56">
        <v>1</v>
      </c>
      <c r="F56">
        <v>3</v>
      </c>
      <c r="G56" t="str">
        <f t="shared" si="0"/>
        <v>Omaka</v>
      </c>
      <c r="H56" t="str">
        <f t="shared" si="1"/>
        <v>dry</v>
      </c>
      <c r="I56" t="str">
        <f t="shared" si="2"/>
        <v>nil</v>
      </c>
    </row>
    <row r="57" spans="1:9">
      <c r="A57" s="8">
        <v>56</v>
      </c>
      <c r="B57">
        <v>4</v>
      </c>
      <c r="C57">
        <v>11</v>
      </c>
      <c r="D57">
        <v>4</v>
      </c>
      <c r="E57">
        <v>2</v>
      </c>
      <c r="F57">
        <v>3</v>
      </c>
      <c r="G57" t="str">
        <f t="shared" si="0"/>
        <v>Omaka</v>
      </c>
      <c r="H57" t="str">
        <f t="shared" si="1"/>
        <v>dry</v>
      </c>
      <c r="I57" t="str">
        <f t="shared" si="2"/>
        <v>150N</v>
      </c>
    </row>
    <row r="58" spans="1:9">
      <c r="A58" s="8">
        <v>64</v>
      </c>
      <c r="B58">
        <v>4</v>
      </c>
      <c r="C58">
        <v>7</v>
      </c>
      <c r="D58">
        <v>5</v>
      </c>
      <c r="E58">
        <v>1</v>
      </c>
      <c r="F58">
        <v>7</v>
      </c>
      <c r="G58" t="str">
        <f t="shared" si="0"/>
        <v>Omaka</v>
      </c>
      <c r="H58" t="str">
        <f t="shared" si="1"/>
        <v>irr</v>
      </c>
      <c r="I58" t="str">
        <f t="shared" si="2"/>
        <v>nil</v>
      </c>
    </row>
    <row r="59" spans="1:9">
      <c r="A59" s="8">
        <v>63</v>
      </c>
      <c r="B59">
        <v>4</v>
      </c>
      <c r="C59">
        <v>15</v>
      </c>
      <c r="D59">
        <v>5</v>
      </c>
      <c r="E59">
        <v>2</v>
      </c>
      <c r="F59">
        <v>7</v>
      </c>
      <c r="G59" t="str">
        <f t="shared" si="0"/>
        <v>Omaka</v>
      </c>
      <c r="H59" t="str">
        <f t="shared" si="1"/>
        <v>irr</v>
      </c>
      <c r="I59" t="str">
        <f t="shared" si="2"/>
        <v>150N</v>
      </c>
    </row>
    <row r="60" spans="1:9">
      <c r="A60" s="8">
        <v>62</v>
      </c>
      <c r="B60">
        <v>4</v>
      </c>
      <c r="C60">
        <v>4</v>
      </c>
      <c r="D60">
        <v>6</v>
      </c>
      <c r="E60">
        <v>1</v>
      </c>
      <c r="F60">
        <v>4</v>
      </c>
      <c r="G60" t="str">
        <f t="shared" si="0"/>
        <v>CR125</v>
      </c>
      <c r="H60" t="str">
        <f t="shared" si="1"/>
        <v>dry</v>
      </c>
      <c r="I60" t="str">
        <f t="shared" si="2"/>
        <v>nil</v>
      </c>
    </row>
    <row r="61" spans="1:9">
      <c r="A61" s="8">
        <v>61</v>
      </c>
      <c r="B61">
        <v>4</v>
      </c>
      <c r="C61">
        <v>12</v>
      </c>
      <c r="D61">
        <v>6</v>
      </c>
      <c r="E61">
        <v>2</v>
      </c>
      <c r="F61">
        <v>4</v>
      </c>
      <c r="G61" t="str">
        <f t="shared" si="0"/>
        <v>CR125</v>
      </c>
      <c r="H61" t="str">
        <f t="shared" si="1"/>
        <v>dry</v>
      </c>
      <c r="I61" t="str">
        <f t="shared" si="2"/>
        <v>150N</v>
      </c>
    </row>
    <row r="62" spans="1:9">
      <c r="A62" s="8">
        <v>60</v>
      </c>
      <c r="B62">
        <v>4</v>
      </c>
      <c r="C62">
        <v>9</v>
      </c>
      <c r="D62">
        <v>7</v>
      </c>
      <c r="E62">
        <v>1</v>
      </c>
      <c r="F62">
        <v>1</v>
      </c>
      <c r="G62" t="str">
        <f t="shared" si="0"/>
        <v>Dash</v>
      </c>
      <c r="H62" t="str">
        <f t="shared" si="1"/>
        <v>dry</v>
      </c>
      <c r="I62" t="str">
        <f t="shared" si="2"/>
        <v>150N</v>
      </c>
    </row>
    <row r="63" spans="1:9">
      <c r="A63" s="8">
        <v>59</v>
      </c>
      <c r="B63">
        <v>4</v>
      </c>
      <c r="C63">
        <v>1</v>
      </c>
      <c r="D63">
        <v>7</v>
      </c>
      <c r="E63">
        <v>2</v>
      </c>
      <c r="F63">
        <v>1</v>
      </c>
      <c r="G63" t="str">
        <f t="shared" si="0"/>
        <v>Dash</v>
      </c>
      <c r="H63" t="str">
        <f t="shared" si="1"/>
        <v>dry</v>
      </c>
      <c r="I63" t="str">
        <f t="shared" si="2"/>
        <v>nil</v>
      </c>
    </row>
    <row r="64" spans="1:9">
      <c r="A64" s="8">
        <v>58</v>
      </c>
      <c r="B64">
        <v>4</v>
      </c>
      <c r="C64">
        <v>16</v>
      </c>
      <c r="D64">
        <v>8</v>
      </c>
      <c r="E64">
        <v>1</v>
      </c>
      <c r="F64">
        <v>8</v>
      </c>
      <c r="G64" t="str">
        <f t="shared" si="0"/>
        <v>CR125</v>
      </c>
      <c r="H64" t="str">
        <f t="shared" si="1"/>
        <v>irr</v>
      </c>
      <c r="I64" t="str">
        <f t="shared" si="2"/>
        <v>150N</v>
      </c>
    </row>
    <row r="65" spans="1:9">
      <c r="A65" s="8">
        <v>57</v>
      </c>
      <c r="B65">
        <v>4</v>
      </c>
      <c r="C65">
        <v>8</v>
      </c>
      <c r="D65">
        <v>8</v>
      </c>
      <c r="E65">
        <v>2</v>
      </c>
      <c r="F65">
        <v>8</v>
      </c>
      <c r="G65" t="str">
        <f t="shared" si="0"/>
        <v>CR125</v>
      </c>
      <c r="H65" t="str">
        <f t="shared" si="1"/>
        <v>irr</v>
      </c>
      <c r="I65" t="str">
        <f t="shared" si="2"/>
        <v>nil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8" sqref="B8"/>
    </sheetView>
  </sheetViews>
  <sheetFormatPr defaultRowHeight="15"/>
  <sheetData>
    <row r="1" spans="1:2">
      <c r="A1" t="s">
        <v>0</v>
      </c>
      <c r="B1" t="s">
        <v>51</v>
      </c>
    </row>
    <row r="2" spans="1:2">
      <c r="A2" s="17">
        <v>40128</v>
      </c>
      <c r="B2">
        <v>20</v>
      </c>
    </row>
    <row r="3" spans="1:2">
      <c r="A3" s="17">
        <v>40136</v>
      </c>
      <c r="B3">
        <v>25</v>
      </c>
    </row>
    <row r="4" spans="1:2">
      <c r="A4" s="17">
        <v>40143</v>
      </c>
      <c r="B4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01"/>
  <sheetViews>
    <sheetView topLeftCell="A78" workbookViewId="0">
      <selection activeCell="M99" sqref="M99"/>
    </sheetView>
  </sheetViews>
  <sheetFormatPr defaultRowHeight="15"/>
  <cols>
    <col min="2" max="2" width="10.7109375" bestFit="1" customWidth="1"/>
  </cols>
  <sheetData>
    <row r="1" spans="1:15">
      <c r="A1" t="s">
        <v>64</v>
      </c>
      <c r="B1" t="s">
        <v>0</v>
      </c>
      <c r="C1" t="s">
        <v>2</v>
      </c>
      <c r="D1" t="s">
        <v>3</v>
      </c>
      <c r="E1" t="s">
        <v>4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52</v>
      </c>
      <c r="N1" t="s">
        <v>53</v>
      </c>
      <c r="O1" t="s">
        <v>35</v>
      </c>
    </row>
    <row r="2" spans="1:15">
      <c r="B2" s="1">
        <f>DATE(C2,D2,E2)</f>
        <v>40087</v>
      </c>
      <c r="C2">
        <v>2009</v>
      </c>
      <c r="D2">
        <v>10</v>
      </c>
      <c r="E2">
        <v>1</v>
      </c>
      <c r="F2">
        <v>0</v>
      </c>
      <c r="G2">
        <v>15.5</v>
      </c>
      <c r="H2">
        <v>8.6</v>
      </c>
      <c r="I2">
        <v>10.7</v>
      </c>
      <c r="J2">
        <v>7.1</v>
      </c>
      <c r="K2">
        <v>15.8</v>
      </c>
      <c r="L2">
        <v>276.8</v>
      </c>
      <c r="M2">
        <v>11.1</v>
      </c>
      <c r="N2">
        <v>2.6</v>
      </c>
    </row>
    <row r="3" spans="1:15">
      <c r="B3" s="1">
        <f t="shared" ref="B3:B66" si="0">DATE(C3,D3,E3)</f>
        <v>40088</v>
      </c>
      <c r="C3">
        <v>2009</v>
      </c>
      <c r="D3">
        <v>10</v>
      </c>
      <c r="E3">
        <v>2</v>
      </c>
      <c r="F3">
        <v>0</v>
      </c>
      <c r="G3">
        <v>22.1</v>
      </c>
      <c r="H3">
        <v>5.4</v>
      </c>
      <c r="I3">
        <v>13.5</v>
      </c>
      <c r="J3">
        <v>2.2000000000000002</v>
      </c>
      <c r="K3">
        <v>18.7</v>
      </c>
      <c r="L3">
        <v>434.5</v>
      </c>
      <c r="M3">
        <v>10.3</v>
      </c>
      <c r="N3">
        <v>4.3</v>
      </c>
    </row>
    <row r="4" spans="1:15">
      <c r="B4" s="1">
        <f t="shared" si="0"/>
        <v>40089</v>
      </c>
      <c r="C4">
        <v>2009</v>
      </c>
      <c r="D4">
        <v>10</v>
      </c>
      <c r="E4">
        <v>3</v>
      </c>
      <c r="F4">
        <v>0</v>
      </c>
      <c r="G4">
        <v>16.399999999999999</v>
      </c>
      <c r="H4">
        <v>3.8</v>
      </c>
      <c r="I4">
        <v>10.199999999999999</v>
      </c>
      <c r="J4">
        <v>-0.3</v>
      </c>
      <c r="K4">
        <v>22.2</v>
      </c>
      <c r="L4">
        <v>462.2</v>
      </c>
      <c r="M4">
        <v>7.5</v>
      </c>
      <c r="N4">
        <v>4.8</v>
      </c>
    </row>
    <row r="5" spans="1:15">
      <c r="B5" s="1">
        <f t="shared" si="0"/>
        <v>40090</v>
      </c>
      <c r="C5">
        <v>2009</v>
      </c>
      <c r="D5">
        <v>10</v>
      </c>
      <c r="E5">
        <v>4</v>
      </c>
      <c r="F5">
        <v>0.8</v>
      </c>
      <c r="G5">
        <v>9.1999999999999993</v>
      </c>
      <c r="H5">
        <v>2.4</v>
      </c>
      <c r="I5">
        <v>6.1</v>
      </c>
      <c r="J5">
        <v>-2.2000000000000002</v>
      </c>
      <c r="K5">
        <v>13.8</v>
      </c>
      <c r="L5">
        <v>483.1</v>
      </c>
      <c r="M5">
        <v>6.5</v>
      </c>
      <c r="N5">
        <v>2.9</v>
      </c>
    </row>
    <row r="6" spans="1:15">
      <c r="B6" s="1">
        <f t="shared" si="0"/>
        <v>40091</v>
      </c>
      <c r="C6">
        <v>2009</v>
      </c>
      <c r="D6">
        <v>10</v>
      </c>
      <c r="E6">
        <v>5</v>
      </c>
      <c r="F6">
        <v>0</v>
      </c>
      <c r="G6">
        <v>10.3</v>
      </c>
      <c r="H6">
        <v>1</v>
      </c>
      <c r="I6">
        <v>5.6</v>
      </c>
      <c r="J6">
        <v>-2.6</v>
      </c>
      <c r="K6">
        <v>15.3</v>
      </c>
      <c r="L6">
        <v>222.8</v>
      </c>
      <c r="M6">
        <v>6.9</v>
      </c>
      <c r="N6">
        <v>2.4</v>
      </c>
    </row>
    <row r="7" spans="1:15">
      <c r="B7" s="1">
        <f t="shared" si="0"/>
        <v>40092</v>
      </c>
      <c r="C7">
        <v>2009</v>
      </c>
      <c r="D7">
        <v>10</v>
      </c>
      <c r="E7">
        <v>6</v>
      </c>
      <c r="F7">
        <v>0</v>
      </c>
      <c r="G7">
        <v>10.7</v>
      </c>
      <c r="H7">
        <v>-1</v>
      </c>
      <c r="I7">
        <v>5.8</v>
      </c>
      <c r="J7">
        <v>-3.1</v>
      </c>
      <c r="K7">
        <v>16.600000000000001</v>
      </c>
      <c r="L7">
        <v>288.39999999999998</v>
      </c>
      <c r="M7">
        <v>7.1</v>
      </c>
      <c r="N7">
        <v>2.6</v>
      </c>
    </row>
    <row r="8" spans="1:15">
      <c r="B8" s="1">
        <f t="shared" si="0"/>
        <v>40093</v>
      </c>
      <c r="C8">
        <v>2009</v>
      </c>
      <c r="D8">
        <v>10</v>
      </c>
      <c r="E8">
        <v>7</v>
      </c>
      <c r="F8">
        <v>0</v>
      </c>
      <c r="G8">
        <v>13.2</v>
      </c>
      <c r="H8">
        <v>4.9000000000000004</v>
      </c>
      <c r="I8">
        <v>8.6</v>
      </c>
      <c r="J8">
        <v>2.4</v>
      </c>
      <c r="K8">
        <v>20.2</v>
      </c>
      <c r="L8">
        <v>298.10000000000002</v>
      </c>
      <c r="M8">
        <v>7.9</v>
      </c>
      <c r="N8">
        <v>3.5</v>
      </c>
    </row>
    <row r="9" spans="1:15">
      <c r="B9" s="1">
        <f t="shared" si="0"/>
        <v>40094</v>
      </c>
      <c r="C9">
        <v>2009</v>
      </c>
      <c r="D9">
        <v>10</v>
      </c>
      <c r="E9">
        <v>8</v>
      </c>
      <c r="F9">
        <v>6</v>
      </c>
      <c r="G9">
        <v>13.4</v>
      </c>
      <c r="H9">
        <v>5.4</v>
      </c>
      <c r="I9">
        <v>8.3000000000000007</v>
      </c>
      <c r="J9">
        <v>3.4</v>
      </c>
      <c r="K9">
        <v>14.6</v>
      </c>
      <c r="L9">
        <v>356</v>
      </c>
      <c r="M9">
        <v>9.1</v>
      </c>
      <c r="N9">
        <v>2.4</v>
      </c>
    </row>
    <row r="10" spans="1:15">
      <c r="B10" s="1">
        <f t="shared" si="0"/>
        <v>40095</v>
      </c>
      <c r="C10">
        <v>2009</v>
      </c>
      <c r="D10">
        <v>10</v>
      </c>
      <c r="E10">
        <v>9</v>
      </c>
      <c r="F10">
        <v>19.399999999999999</v>
      </c>
      <c r="G10">
        <v>6.9</v>
      </c>
      <c r="H10">
        <v>3.3</v>
      </c>
      <c r="I10">
        <v>5.4</v>
      </c>
      <c r="J10">
        <v>1.7</v>
      </c>
      <c r="K10">
        <v>4.0999999999999996</v>
      </c>
      <c r="L10">
        <v>393.5</v>
      </c>
      <c r="M10">
        <v>7.9</v>
      </c>
      <c r="N10">
        <v>0.9</v>
      </c>
    </row>
    <row r="11" spans="1:15">
      <c r="B11" s="1">
        <f t="shared" si="0"/>
        <v>40096</v>
      </c>
      <c r="C11">
        <v>2009</v>
      </c>
      <c r="D11">
        <v>10</v>
      </c>
      <c r="E11">
        <v>10</v>
      </c>
      <c r="F11">
        <v>0.4</v>
      </c>
      <c r="G11">
        <v>12.7</v>
      </c>
      <c r="H11">
        <v>3</v>
      </c>
      <c r="I11">
        <v>7.3</v>
      </c>
      <c r="J11">
        <v>1.1000000000000001</v>
      </c>
      <c r="K11">
        <v>14.7</v>
      </c>
      <c r="L11">
        <v>468.7</v>
      </c>
      <c r="M11">
        <v>7.7</v>
      </c>
      <c r="N11">
        <v>2.8</v>
      </c>
    </row>
    <row r="12" spans="1:15">
      <c r="B12" s="1">
        <f t="shared" si="0"/>
        <v>40097</v>
      </c>
      <c r="C12">
        <v>2009</v>
      </c>
      <c r="D12">
        <v>10</v>
      </c>
      <c r="E12">
        <v>11</v>
      </c>
      <c r="F12">
        <v>0</v>
      </c>
      <c r="G12">
        <v>14.4</v>
      </c>
      <c r="H12">
        <v>-0.4</v>
      </c>
      <c r="I12">
        <v>8.6999999999999993</v>
      </c>
      <c r="J12">
        <v>-2.8</v>
      </c>
      <c r="K12">
        <v>24.3</v>
      </c>
      <c r="L12">
        <v>285.10000000000002</v>
      </c>
      <c r="M12">
        <v>8.9</v>
      </c>
      <c r="N12">
        <v>3.8</v>
      </c>
    </row>
    <row r="13" spans="1:15">
      <c r="B13" s="1">
        <f t="shared" si="0"/>
        <v>40098</v>
      </c>
      <c r="C13">
        <v>2009</v>
      </c>
      <c r="D13">
        <v>10</v>
      </c>
      <c r="E13">
        <v>12</v>
      </c>
      <c r="F13">
        <v>0</v>
      </c>
      <c r="G13">
        <v>18.899999999999999</v>
      </c>
      <c r="H13">
        <v>5</v>
      </c>
      <c r="I13">
        <v>11.2</v>
      </c>
      <c r="J13">
        <v>1.4</v>
      </c>
      <c r="K13">
        <v>24.5</v>
      </c>
      <c r="L13">
        <v>373.7</v>
      </c>
      <c r="M13">
        <v>10.199999999999999</v>
      </c>
      <c r="N13">
        <v>4.3</v>
      </c>
    </row>
    <row r="14" spans="1:15">
      <c r="B14" s="1">
        <f t="shared" si="0"/>
        <v>40099</v>
      </c>
      <c r="C14">
        <v>2009</v>
      </c>
      <c r="D14">
        <v>10</v>
      </c>
      <c r="E14">
        <v>13</v>
      </c>
      <c r="F14">
        <v>0</v>
      </c>
      <c r="G14">
        <v>15.8</v>
      </c>
      <c r="H14">
        <v>5.0999999999999996</v>
      </c>
      <c r="I14">
        <v>10.6</v>
      </c>
      <c r="J14">
        <v>2.7</v>
      </c>
      <c r="K14">
        <v>23.1</v>
      </c>
      <c r="L14">
        <v>300.2</v>
      </c>
      <c r="M14">
        <v>10.4</v>
      </c>
      <c r="N14">
        <v>3.7</v>
      </c>
    </row>
    <row r="15" spans="1:15">
      <c r="B15" s="1">
        <f t="shared" si="0"/>
        <v>40100</v>
      </c>
      <c r="C15">
        <v>2009</v>
      </c>
      <c r="D15">
        <v>10</v>
      </c>
      <c r="E15">
        <v>14</v>
      </c>
      <c r="F15">
        <v>0.2</v>
      </c>
      <c r="G15">
        <v>16.3</v>
      </c>
      <c r="H15">
        <v>8.9</v>
      </c>
      <c r="I15">
        <v>12.1</v>
      </c>
      <c r="J15">
        <v>6.2</v>
      </c>
      <c r="K15">
        <v>12.7</v>
      </c>
      <c r="L15">
        <v>434.9</v>
      </c>
      <c r="M15">
        <v>10.7</v>
      </c>
      <c r="N15">
        <v>2.9</v>
      </c>
    </row>
    <row r="16" spans="1:15">
      <c r="B16" s="1">
        <f t="shared" si="0"/>
        <v>40101</v>
      </c>
      <c r="C16">
        <v>2009</v>
      </c>
      <c r="D16">
        <v>10</v>
      </c>
      <c r="E16">
        <v>15</v>
      </c>
      <c r="F16">
        <v>0</v>
      </c>
      <c r="G16">
        <v>19.8</v>
      </c>
      <c r="H16">
        <v>7.6</v>
      </c>
      <c r="I16">
        <v>14.4</v>
      </c>
      <c r="J16">
        <v>2.7</v>
      </c>
      <c r="K16">
        <v>24.3</v>
      </c>
      <c r="L16">
        <v>305.3</v>
      </c>
      <c r="M16">
        <v>10.3</v>
      </c>
      <c r="N16">
        <v>5.0999999999999996</v>
      </c>
    </row>
    <row r="17" spans="2:14">
      <c r="B17" s="1">
        <f t="shared" si="0"/>
        <v>40102</v>
      </c>
      <c r="C17">
        <v>2009</v>
      </c>
      <c r="D17">
        <v>10</v>
      </c>
      <c r="E17">
        <v>16</v>
      </c>
      <c r="F17">
        <v>0.6</v>
      </c>
      <c r="G17">
        <v>13.8</v>
      </c>
      <c r="H17">
        <v>8.8000000000000007</v>
      </c>
      <c r="I17">
        <v>11</v>
      </c>
      <c r="J17">
        <v>7.6</v>
      </c>
      <c r="K17">
        <v>7.8</v>
      </c>
      <c r="L17">
        <v>197.6</v>
      </c>
      <c r="M17">
        <v>11.6</v>
      </c>
      <c r="N17">
        <v>1.3</v>
      </c>
    </row>
    <row r="18" spans="2:14">
      <c r="B18" s="1">
        <f t="shared" si="0"/>
        <v>40103</v>
      </c>
      <c r="C18">
        <v>2009</v>
      </c>
      <c r="D18">
        <v>10</v>
      </c>
      <c r="E18">
        <v>17</v>
      </c>
      <c r="F18">
        <v>0.2</v>
      </c>
      <c r="G18">
        <v>14.3</v>
      </c>
      <c r="H18">
        <v>8.1</v>
      </c>
      <c r="I18">
        <v>10.8</v>
      </c>
      <c r="J18">
        <v>5.5</v>
      </c>
      <c r="K18">
        <v>15</v>
      </c>
      <c r="L18">
        <v>272.89999999999998</v>
      </c>
      <c r="M18">
        <v>11.4</v>
      </c>
      <c r="N18">
        <v>2.4</v>
      </c>
    </row>
    <row r="19" spans="2:14">
      <c r="B19" s="1">
        <f t="shared" si="0"/>
        <v>40104</v>
      </c>
      <c r="C19">
        <v>2009</v>
      </c>
      <c r="D19">
        <v>10</v>
      </c>
      <c r="E19">
        <v>18</v>
      </c>
      <c r="F19">
        <v>1.2</v>
      </c>
      <c r="G19">
        <v>11.2</v>
      </c>
      <c r="H19">
        <v>1</v>
      </c>
      <c r="I19">
        <v>8.3000000000000007</v>
      </c>
      <c r="J19">
        <v>-1.1000000000000001</v>
      </c>
      <c r="K19">
        <v>13.9</v>
      </c>
      <c r="L19">
        <v>369</v>
      </c>
      <c r="M19">
        <v>9.5</v>
      </c>
      <c r="N19">
        <v>2.2000000000000002</v>
      </c>
    </row>
    <row r="20" spans="2:14">
      <c r="B20" s="1">
        <f t="shared" si="0"/>
        <v>40105</v>
      </c>
      <c r="C20">
        <v>2009</v>
      </c>
      <c r="D20">
        <v>10</v>
      </c>
      <c r="E20">
        <v>19</v>
      </c>
      <c r="F20">
        <v>7.6</v>
      </c>
      <c r="G20">
        <v>13.4</v>
      </c>
      <c r="H20">
        <v>-1.5</v>
      </c>
      <c r="I20">
        <v>8</v>
      </c>
      <c r="J20">
        <v>-3</v>
      </c>
      <c r="K20">
        <v>17.5</v>
      </c>
      <c r="L20">
        <v>394.6</v>
      </c>
      <c r="M20">
        <v>8.6999999999999993</v>
      </c>
      <c r="N20">
        <v>2.9</v>
      </c>
    </row>
    <row r="21" spans="2:14">
      <c r="B21" s="1">
        <f t="shared" si="0"/>
        <v>40106</v>
      </c>
      <c r="C21">
        <v>2009</v>
      </c>
      <c r="D21">
        <v>10</v>
      </c>
      <c r="E21">
        <v>20</v>
      </c>
      <c r="F21">
        <v>5.2</v>
      </c>
      <c r="G21">
        <v>11</v>
      </c>
      <c r="H21">
        <v>2.2000000000000002</v>
      </c>
      <c r="I21">
        <v>7.5</v>
      </c>
      <c r="J21">
        <v>-0.1</v>
      </c>
      <c r="K21">
        <v>19.600000000000001</v>
      </c>
      <c r="L21">
        <v>418.9</v>
      </c>
      <c r="M21">
        <v>8</v>
      </c>
      <c r="N21">
        <v>3.3</v>
      </c>
    </row>
    <row r="22" spans="2:14">
      <c r="B22" s="1">
        <f t="shared" si="0"/>
        <v>40107</v>
      </c>
      <c r="C22">
        <v>2009</v>
      </c>
      <c r="D22">
        <v>10</v>
      </c>
      <c r="E22">
        <v>21</v>
      </c>
      <c r="F22">
        <v>0</v>
      </c>
      <c r="G22">
        <v>19</v>
      </c>
      <c r="H22">
        <v>3.5</v>
      </c>
      <c r="I22">
        <v>11.8</v>
      </c>
      <c r="J22">
        <v>0.4</v>
      </c>
      <c r="K22">
        <v>20.6</v>
      </c>
      <c r="L22">
        <v>510.8</v>
      </c>
      <c r="M22">
        <v>8.5</v>
      </c>
      <c r="N22">
        <v>4.9000000000000004</v>
      </c>
    </row>
    <row r="23" spans="2:14">
      <c r="B23" s="1">
        <f t="shared" si="0"/>
        <v>40108</v>
      </c>
      <c r="C23">
        <v>2009</v>
      </c>
      <c r="D23">
        <v>10</v>
      </c>
      <c r="E23">
        <v>22</v>
      </c>
      <c r="F23">
        <v>0.4</v>
      </c>
      <c r="G23">
        <v>14.7</v>
      </c>
      <c r="H23">
        <v>7.5</v>
      </c>
      <c r="I23">
        <v>10.7</v>
      </c>
      <c r="J23">
        <v>4.4000000000000004</v>
      </c>
      <c r="K23">
        <v>11.1</v>
      </c>
      <c r="L23">
        <v>333.7</v>
      </c>
      <c r="M23">
        <v>9.6</v>
      </c>
      <c r="N23">
        <v>2.4</v>
      </c>
    </row>
    <row r="24" spans="2:14">
      <c r="B24" s="1">
        <f t="shared" si="0"/>
        <v>40109</v>
      </c>
      <c r="C24">
        <v>2009</v>
      </c>
      <c r="D24">
        <v>10</v>
      </c>
      <c r="E24">
        <v>23</v>
      </c>
      <c r="F24">
        <v>1.6</v>
      </c>
      <c r="G24">
        <v>11.9</v>
      </c>
      <c r="H24">
        <v>3.8</v>
      </c>
      <c r="I24">
        <v>8.4</v>
      </c>
      <c r="J24">
        <v>1.9</v>
      </c>
      <c r="K24">
        <v>21.6</v>
      </c>
      <c r="L24">
        <v>318.60000000000002</v>
      </c>
      <c r="M24">
        <v>8.9</v>
      </c>
      <c r="N24">
        <v>3.4</v>
      </c>
    </row>
    <row r="25" spans="2:14">
      <c r="B25" s="1">
        <f t="shared" si="0"/>
        <v>40110</v>
      </c>
      <c r="C25">
        <v>2009</v>
      </c>
      <c r="D25">
        <v>10</v>
      </c>
      <c r="E25">
        <v>24</v>
      </c>
      <c r="F25">
        <v>0</v>
      </c>
      <c r="G25">
        <v>13.9</v>
      </c>
      <c r="H25">
        <v>0.1</v>
      </c>
      <c r="I25">
        <v>7.9</v>
      </c>
      <c r="J25">
        <v>-1.3</v>
      </c>
      <c r="K25">
        <v>26.4</v>
      </c>
      <c r="L25">
        <v>377.3</v>
      </c>
      <c r="M25">
        <v>8.1999999999999993</v>
      </c>
      <c r="N25">
        <v>4.0999999999999996</v>
      </c>
    </row>
    <row r="26" spans="2:14">
      <c r="B26" s="1">
        <f t="shared" si="0"/>
        <v>40111</v>
      </c>
      <c r="C26">
        <v>2009</v>
      </c>
      <c r="D26">
        <v>10</v>
      </c>
      <c r="E26">
        <v>25</v>
      </c>
      <c r="F26">
        <v>0</v>
      </c>
      <c r="G26">
        <v>16.600000000000001</v>
      </c>
      <c r="H26">
        <v>8.6999999999999993</v>
      </c>
      <c r="I26">
        <v>12.1</v>
      </c>
      <c r="J26">
        <v>6.5</v>
      </c>
      <c r="K26">
        <v>26.8</v>
      </c>
      <c r="L26">
        <v>491</v>
      </c>
      <c r="M26">
        <v>11.5</v>
      </c>
      <c r="N26">
        <v>4.7</v>
      </c>
    </row>
    <row r="27" spans="2:14">
      <c r="B27" s="1">
        <f t="shared" si="0"/>
        <v>40112</v>
      </c>
      <c r="C27">
        <v>2009</v>
      </c>
      <c r="D27">
        <v>10</v>
      </c>
      <c r="E27">
        <v>26</v>
      </c>
      <c r="F27">
        <v>9.6</v>
      </c>
      <c r="G27">
        <v>14.3</v>
      </c>
      <c r="H27">
        <v>8.1</v>
      </c>
      <c r="I27">
        <v>10.5</v>
      </c>
      <c r="J27">
        <v>5.6</v>
      </c>
      <c r="K27">
        <v>17.100000000000001</v>
      </c>
      <c r="L27">
        <v>382.3</v>
      </c>
      <c r="M27">
        <v>11.1</v>
      </c>
      <c r="N27">
        <v>2.8</v>
      </c>
    </row>
    <row r="28" spans="2:14">
      <c r="B28" s="1">
        <f t="shared" si="0"/>
        <v>40113</v>
      </c>
      <c r="C28">
        <v>2009</v>
      </c>
      <c r="D28">
        <v>10</v>
      </c>
      <c r="E28">
        <v>27</v>
      </c>
      <c r="F28">
        <v>8.8000000000000007</v>
      </c>
      <c r="G28">
        <v>12.2</v>
      </c>
      <c r="H28">
        <v>4.3</v>
      </c>
      <c r="I28">
        <v>8.6999999999999993</v>
      </c>
      <c r="J28">
        <v>2.6</v>
      </c>
      <c r="K28">
        <v>19.7</v>
      </c>
      <c r="L28">
        <v>587.20000000000005</v>
      </c>
      <c r="M28">
        <v>9.3000000000000007</v>
      </c>
      <c r="N28">
        <v>3.4</v>
      </c>
    </row>
    <row r="29" spans="2:14">
      <c r="B29" s="1">
        <f t="shared" si="0"/>
        <v>40114</v>
      </c>
      <c r="C29">
        <v>2009</v>
      </c>
      <c r="D29">
        <v>10</v>
      </c>
      <c r="E29">
        <v>28</v>
      </c>
      <c r="F29">
        <v>17.399999999999999</v>
      </c>
      <c r="G29">
        <v>21.8</v>
      </c>
      <c r="H29">
        <v>4.9000000000000004</v>
      </c>
      <c r="I29">
        <v>11</v>
      </c>
      <c r="J29">
        <v>4.2</v>
      </c>
      <c r="K29">
        <v>21.9</v>
      </c>
      <c r="L29">
        <v>554.4</v>
      </c>
      <c r="M29">
        <v>10</v>
      </c>
      <c r="N29">
        <v>4.3</v>
      </c>
    </row>
    <row r="30" spans="2:14">
      <c r="B30" s="1">
        <f t="shared" si="0"/>
        <v>40115</v>
      </c>
      <c r="C30">
        <v>2009</v>
      </c>
      <c r="D30">
        <v>10</v>
      </c>
      <c r="E30">
        <v>29</v>
      </c>
      <c r="F30">
        <v>3</v>
      </c>
      <c r="G30">
        <v>11.8</v>
      </c>
      <c r="H30">
        <v>3.8</v>
      </c>
      <c r="I30">
        <v>7.4</v>
      </c>
      <c r="J30">
        <v>2.7</v>
      </c>
      <c r="K30">
        <v>17.5</v>
      </c>
      <c r="L30">
        <v>556.20000000000005</v>
      </c>
      <c r="M30">
        <v>7.9</v>
      </c>
      <c r="N30">
        <v>3.3</v>
      </c>
    </row>
    <row r="31" spans="2:14">
      <c r="B31" s="1">
        <f t="shared" si="0"/>
        <v>40116</v>
      </c>
      <c r="C31">
        <v>2009</v>
      </c>
      <c r="D31">
        <v>10</v>
      </c>
      <c r="E31">
        <v>30</v>
      </c>
      <c r="F31">
        <v>0.2</v>
      </c>
      <c r="G31">
        <v>12.8</v>
      </c>
      <c r="H31">
        <v>3.5</v>
      </c>
      <c r="I31">
        <v>8.8000000000000007</v>
      </c>
      <c r="J31">
        <v>1.2</v>
      </c>
      <c r="K31">
        <v>23.7</v>
      </c>
      <c r="L31">
        <v>338.8</v>
      </c>
      <c r="M31">
        <v>9.3000000000000007</v>
      </c>
      <c r="N31">
        <v>3.7</v>
      </c>
    </row>
    <row r="32" spans="2:14">
      <c r="B32" s="1">
        <f t="shared" si="0"/>
        <v>40117</v>
      </c>
      <c r="C32">
        <v>2009</v>
      </c>
      <c r="D32">
        <v>10</v>
      </c>
      <c r="E32">
        <v>31</v>
      </c>
      <c r="F32">
        <v>0</v>
      </c>
      <c r="G32">
        <v>16.100000000000001</v>
      </c>
      <c r="H32">
        <v>5.7</v>
      </c>
      <c r="I32">
        <v>10.5</v>
      </c>
      <c r="J32">
        <v>4</v>
      </c>
      <c r="K32">
        <v>25.3</v>
      </c>
      <c r="L32">
        <v>240.5</v>
      </c>
      <c r="M32">
        <v>10</v>
      </c>
      <c r="N32">
        <v>4</v>
      </c>
    </row>
    <row r="33" spans="1:15">
      <c r="B33" s="1">
        <f t="shared" si="0"/>
        <v>40118</v>
      </c>
      <c r="C33">
        <v>2009</v>
      </c>
      <c r="D33">
        <v>11</v>
      </c>
      <c r="E33">
        <v>1</v>
      </c>
      <c r="F33">
        <v>0</v>
      </c>
      <c r="G33">
        <v>17.899999999999999</v>
      </c>
      <c r="H33">
        <v>7.7</v>
      </c>
      <c r="I33">
        <v>12.5</v>
      </c>
      <c r="J33">
        <v>5.8</v>
      </c>
      <c r="K33">
        <v>20</v>
      </c>
      <c r="L33">
        <v>431.6</v>
      </c>
      <c r="M33">
        <v>10.1</v>
      </c>
      <c r="N33">
        <v>4.2</v>
      </c>
    </row>
    <row r="34" spans="1:15">
      <c r="B34" s="1">
        <f t="shared" si="0"/>
        <v>40119</v>
      </c>
      <c r="C34">
        <v>2009</v>
      </c>
      <c r="D34">
        <v>11</v>
      </c>
      <c r="E34">
        <v>2</v>
      </c>
      <c r="F34">
        <v>0</v>
      </c>
      <c r="G34">
        <v>17.600000000000001</v>
      </c>
      <c r="H34">
        <v>5.6</v>
      </c>
      <c r="I34">
        <v>12.8</v>
      </c>
      <c r="J34">
        <v>4.2</v>
      </c>
      <c r="K34">
        <v>25.2</v>
      </c>
      <c r="L34">
        <v>300.60000000000002</v>
      </c>
      <c r="M34">
        <v>11.4</v>
      </c>
      <c r="N34">
        <v>4.4000000000000004</v>
      </c>
    </row>
    <row r="35" spans="1:15">
      <c r="B35" s="1">
        <f t="shared" si="0"/>
        <v>40120</v>
      </c>
      <c r="C35">
        <v>2009</v>
      </c>
      <c r="D35">
        <v>11</v>
      </c>
      <c r="E35">
        <v>3</v>
      </c>
      <c r="F35">
        <v>0</v>
      </c>
      <c r="G35">
        <v>15.6</v>
      </c>
      <c r="H35">
        <v>3.9</v>
      </c>
      <c r="I35">
        <v>10.8</v>
      </c>
      <c r="J35">
        <v>2.8</v>
      </c>
      <c r="K35">
        <v>23.1</v>
      </c>
      <c r="L35">
        <v>478.8</v>
      </c>
      <c r="M35">
        <v>11.1</v>
      </c>
      <c r="N35">
        <v>3.8</v>
      </c>
    </row>
    <row r="36" spans="1:15">
      <c r="B36" s="1">
        <f t="shared" si="0"/>
        <v>40121</v>
      </c>
      <c r="C36">
        <v>2009</v>
      </c>
      <c r="D36">
        <v>11</v>
      </c>
      <c r="E36">
        <v>4</v>
      </c>
      <c r="F36">
        <v>0</v>
      </c>
      <c r="G36">
        <v>24.6</v>
      </c>
      <c r="H36">
        <v>10.3</v>
      </c>
      <c r="I36">
        <v>15.9</v>
      </c>
      <c r="J36">
        <v>8.5</v>
      </c>
      <c r="K36">
        <v>17.8</v>
      </c>
      <c r="L36">
        <v>600.79999999999995</v>
      </c>
      <c r="M36">
        <v>10.4</v>
      </c>
      <c r="N36">
        <v>5.6</v>
      </c>
    </row>
    <row r="37" spans="1:15">
      <c r="B37" s="1">
        <f t="shared" si="0"/>
        <v>40122</v>
      </c>
      <c r="C37">
        <v>2009</v>
      </c>
      <c r="D37">
        <v>11</v>
      </c>
      <c r="E37">
        <v>5</v>
      </c>
      <c r="F37">
        <v>0</v>
      </c>
      <c r="G37">
        <v>18.5</v>
      </c>
      <c r="H37">
        <v>8.6999999999999993</v>
      </c>
      <c r="I37">
        <v>12.8</v>
      </c>
      <c r="J37">
        <v>6.5</v>
      </c>
      <c r="K37">
        <v>27</v>
      </c>
      <c r="L37">
        <v>408.2</v>
      </c>
      <c r="M37">
        <v>10.8</v>
      </c>
      <c r="N37">
        <v>5.0999999999999996</v>
      </c>
    </row>
    <row r="38" spans="1:15">
      <c r="A38">
        <v>1</v>
      </c>
      <c r="B38" s="1">
        <f t="shared" si="0"/>
        <v>40123</v>
      </c>
      <c r="C38">
        <v>2009</v>
      </c>
      <c r="D38">
        <v>11</v>
      </c>
      <c r="E38">
        <v>6</v>
      </c>
      <c r="F38">
        <v>0</v>
      </c>
      <c r="G38">
        <v>17.5</v>
      </c>
      <c r="H38">
        <v>4.3</v>
      </c>
      <c r="I38">
        <v>11.9</v>
      </c>
      <c r="J38">
        <v>2.5</v>
      </c>
      <c r="K38">
        <v>29.7</v>
      </c>
      <c r="L38">
        <v>388.8</v>
      </c>
      <c r="M38">
        <v>10.1</v>
      </c>
      <c r="N38">
        <v>5.3</v>
      </c>
    </row>
    <row r="39" spans="1:15">
      <c r="A39">
        <v>1</v>
      </c>
      <c r="B39" s="1">
        <f t="shared" si="0"/>
        <v>40124</v>
      </c>
      <c r="C39">
        <v>2009</v>
      </c>
      <c r="D39">
        <v>11</v>
      </c>
      <c r="E39">
        <v>7</v>
      </c>
      <c r="F39">
        <v>0</v>
      </c>
      <c r="G39">
        <v>22.2</v>
      </c>
      <c r="H39">
        <v>4.7</v>
      </c>
      <c r="I39">
        <v>13.5</v>
      </c>
      <c r="J39">
        <v>3</v>
      </c>
      <c r="K39">
        <v>25.3</v>
      </c>
      <c r="L39">
        <v>238</v>
      </c>
      <c r="M39">
        <v>10.1</v>
      </c>
      <c r="N39">
        <v>4.8</v>
      </c>
    </row>
    <row r="40" spans="1:15">
      <c r="A40">
        <v>1</v>
      </c>
      <c r="B40" s="1">
        <f t="shared" si="0"/>
        <v>40125</v>
      </c>
      <c r="C40">
        <v>2009</v>
      </c>
      <c r="D40">
        <v>11</v>
      </c>
      <c r="E40">
        <v>8</v>
      </c>
      <c r="F40">
        <v>0</v>
      </c>
      <c r="G40">
        <v>19.600000000000001</v>
      </c>
      <c r="H40">
        <v>8.8000000000000007</v>
      </c>
      <c r="I40">
        <v>13</v>
      </c>
      <c r="J40">
        <v>6.5</v>
      </c>
      <c r="K40">
        <v>28.1</v>
      </c>
      <c r="L40">
        <v>268.60000000000002</v>
      </c>
      <c r="M40">
        <v>11.5</v>
      </c>
      <c r="N40">
        <v>4.8</v>
      </c>
    </row>
    <row r="41" spans="1:15">
      <c r="A41">
        <v>1</v>
      </c>
      <c r="B41" s="1">
        <f t="shared" si="0"/>
        <v>40126</v>
      </c>
      <c r="C41">
        <v>2009</v>
      </c>
      <c r="D41">
        <v>11</v>
      </c>
      <c r="E41">
        <v>9</v>
      </c>
      <c r="F41">
        <v>0</v>
      </c>
      <c r="G41">
        <v>12.8</v>
      </c>
      <c r="H41">
        <v>7</v>
      </c>
      <c r="I41">
        <v>10.199999999999999</v>
      </c>
      <c r="J41">
        <v>5</v>
      </c>
      <c r="K41">
        <v>9.1999999999999993</v>
      </c>
      <c r="L41">
        <v>432</v>
      </c>
      <c r="M41">
        <v>9.8000000000000007</v>
      </c>
      <c r="N41">
        <v>2.1</v>
      </c>
    </row>
    <row r="42" spans="1:15">
      <c r="A42">
        <v>2</v>
      </c>
      <c r="B42" s="1">
        <f t="shared" si="0"/>
        <v>40127</v>
      </c>
      <c r="C42">
        <v>2009</v>
      </c>
      <c r="D42">
        <v>11</v>
      </c>
      <c r="E42">
        <v>10</v>
      </c>
      <c r="F42">
        <v>0</v>
      </c>
      <c r="G42">
        <v>15.4</v>
      </c>
      <c r="H42">
        <v>3.4</v>
      </c>
      <c r="I42">
        <v>10.199999999999999</v>
      </c>
      <c r="J42">
        <v>-0.8</v>
      </c>
      <c r="K42">
        <v>18.899999999999999</v>
      </c>
      <c r="L42">
        <v>358.2</v>
      </c>
      <c r="M42">
        <v>10</v>
      </c>
      <c r="N42">
        <v>3.3</v>
      </c>
    </row>
    <row r="43" spans="1:15">
      <c r="A43">
        <v>2</v>
      </c>
      <c r="B43" s="1">
        <f t="shared" si="0"/>
        <v>40128</v>
      </c>
      <c r="C43">
        <v>2009</v>
      </c>
      <c r="D43">
        <v>11</v>
      </c>
      <c r="E43">
        <v>11</v>
      </c>
      <c r="F43">
        <v>1.4</v>
      </c>
      <c r="G43">
        <v>14</v>
      </c>
      <c r="H43">
        <v>4.9000000000000004</v>
      </c>
      <c r="I43">
        <v>10.3</v>
      </c>
      <c r="J43">
        <v>-1</v>
      </c>
      <c r="K43">
        <v>21.1</v>
      </c>
      <c r="L43">
        <v>450</v>
      </c>
      <c r="M43">
        <v>9.5</v>
      </c>
      <c r="N43">
        <v>3.9</v>
      </c>
      <c r="O43">
        <v>20</v>
      </c>
    </row>
    <row r="44" spans="1:15">
      <c r="A44">
        <v>2</v>
      </c>
      <c r="B44" s="1">
        <f t="shared" si="0"/>
        <v>40129</v>
      </c>
      <c r="C44">
        <v>2009</v>
      </c>
      <c r="D44">
        <v>11</v>
      </c>
      <c r="E44">
        <v>12</v>
      </c>
      <c r="F44">
        <v>0</v>
      </c>
      <c r="G44">
        <v>17.3</v>
      </c>
      <c r="H44">
        <v>2.4</v>
      </c>
      <c r="I44">
        <v>9.6999999999999993</v>
      </c>
      <c r="J44">
        <v>-2.7</v>
      </c>
      <c r="K44">
        <v>29</v>
      </c>
      <c r="L44">
        <v>320.8</v>
      </c>
      <c r="M44">
        <v>8.6999999999999993</v>
      </c>
      <c r="N44">
        <v>4.8</v>
      </c>
    </row>
    <row r="45" spans="1:15">
      <c r="A45">
        <v>2</v>
      </c>
      <c r="B45" s="1">
        <f t="shared" si="0"/>
        <v>40130</v>
      </c>
      <c r="C45">
        <v>2009</v>
      </c>
      <c r="D45">
        <v>11</v>
      </c>
      <c r="E45">
        <v>13</v>
      </c>
      <c r="F45">
        <v>0.2</v>
      </c>
      <c r="G45">
        <v>16.8</v>
      </c>
      <c r="H45">
        <v>1.8</v>
      </c>
      <c r="I45">
        <v>8.1</v>
      </c>
      <c r="J45">
        <v>-2.6</v>
      </c>
      <c r="K45">
        <v>11.5</v>
      </c>
      <c r="L45">
        <v>322.89999999999998</v>
      </c>
      <c r="M45">
        <v>8.4</v>
      </c>
      <c r="N45">
        <v>2.2000000000000002</v>
      </c>
    </row>
    <row r="46" spans="1:15">
      <c r="A46">
        <v>2</v>
      </c>
      <c r="B46" s="1">
        <f t="shared" si="0"/>
        <v>40131</v>
      </c>
      <c r="C46">
        <v>2009</v>
      </c>
      <c r="D46">
        <v>11</v>
      </c>
      <c r="E46">
        <v>14</v>
      </c>
      <c r="F46">
        <v>0</v>
      </c>
      <c r="G46">
        <v>18.2</v>
      </c>
      <c r="H46">
        <v>0.6</v>
      </c>
      <c r="I46">
        <v>11.2</v>
      </c>
      <c r="J46">
        <v>-2.8</v>
      </c>
      <c r="K46">
        <v>17</v>
      </c>
      <c r="L46">
        <v>441</v>
      </c>
      <c r="M46">
        <v>8.4</v>
      </c>
      <c r="N46">
        <v>4</v>
      </c>
    </row>
    <row r="47" spans="1:15">
      <c r="A47">
        <v>2</v>
      </c>
      <c r="B47" s="1">
        <f t="shared" si="0"/>
        <v>40132</v>
      </c>
      <c r="C47">
        <v>2009</v>
      </c>
      <c r="D47">
        <v>11</v>
      </c>
      <c r="E47">
        <v>15</v>
      </c>
      <c r="F47">
        <v>0</v>
      </c>
      <c r="G47">
        <v>18.7</v>
      </c>
      <c r="H47">
        <v>7.9</v>
      </c>
      <c r="I47">
        <v>14.8</v>
      </c>
      <c r="J47">
        <v>3.2</v>
      </c>
      <c r="K47">
        <v>26.4</v>
      </c>
      <c r="L47">
        <v>344.9</v>
      </c>
      <c r="M47">
        <v>10.4</v>
      </c>
      <c r="N47">
        <v>5.6</v>
      </c>
    </row>
    <row r="48" spans="1:15">
      <c r="A48">
        <v>3</v>
      </c>
      <c r="B48" s="1">
        <f t="shared" si="0"/>
        <v>40133</v>
      </c>
      <c r="C48">
        <v>2009</v>
      </c>
      <c r="D48">
        <v>11</v>
      </c>
      <c r="E48">
        <v>16</v>
      </c>
      <c r="F48">
        <v>0</v>
      </c>
      <c r="G48">
        <v>16.2</v>
      </c>
      <c r="H48">
        <v>1.5</v>
      </c>
      <c r="I48">
        <v>10.3</v>
      </c>
      <c r="J48">
        <v>-2.8</v>
      </c>
      <c r="K48">
        <v>20.6</v>
      </c>
      <c r="L48">
        <v>250.9</v>
      </c>
      <c r="M48">
        <v>7.8</v>
      </c>
      <c r="N48">
        <v>3.9</v>
      </c>
    </row>
    <row r="49" spans="1:15">
      <c r="A49">
        <v>3</v>
      </c>
      <c r="B49" s="1">
        <f t="shared" si="0"/>
        <v>40134</v>
      </c>
      <c r="C49">
        <v>2009</v>
      </c>
      <c r="D49">
        <v>11</v>
      </c>
      <c r="E49">
        <v>17</v>
      </c>
      <c r="F49">
        <v>0</v>
      </c>
      <c r="G49">
        <v>16.8</v>
      </c>
      <c r="H49">
        <v>0.5</v>
      </c>
      <c r="I49">
        <v>10.199999999999999</v>
      </c>
      <c r="J49">
        <v>-2.5</v>
      </c>
      <c r="K49">
        <v>27.5</v>
      </c>
      <c r="L49">
        <v>307.39999999999998</v>
      </c>
      <c r="M49">
        <v>9</v>
      </c>
      <c r="N49">
        <v>4.5999999999999996</v>
      </c>
    </row>
    <row r="50" spans="1:15">
      <c r="A50">
        <v>3</v>
      </c>
      <c r="B50" s="1">
        <f t="shared" si="0"/>
        <v>40135</v>
      </c>
      <c r="C50">
        <v>2009</v>
      </c>
      <c r="D50">
        <v>11</v>
      </c>
      <c r="E50">
        <v>18</v>
      </c>
      <c r="F50">
        <v>0.2</v>
      </c>
      <c r="G50">
        <v>15.6</v>
      </c>
      <c r="H50">
        <v>6.9</v>
      </c>
      <c r="I50">
        <v>11.5</v>
      </c>
      <c r="J50">
        <v>4</v>
      </c>
      <c r="K50">
        <v>14</v>
      </c>
      <c r="L50">
        <v>312.5</v>
      </c>
      <c r="M50">
        <v>11.3</v>
      </c>
      <c r="N50">
        <v>2.5</v>
      </c>
    </row>
    <row r="51" spans="1:15">
      <c r="A51">
        <v>3</v>
      </c>
      <c r="B51" s="1">
        <f t="shared" si="0"/>
        <v>40136</v>
      </c>
      <c r="C51">
        <v>2009</v>
      </c>
      <c r="D51">
        <v>11</v>
      </c>
      <c r="E51">
        <v>19</v>
      </c>
      <c r="F51">
        <v>0</v>
      </c>
      <c r="G51">
        <v>19.100000000000001</v>
      </c>
      <c r="H51">
        <v>8.8000000000000007</v>
      </c>
      <c r="I51">
        <v>13.3</v>
      </c>
      <c r="J51">
        <v>5.8</v>
      </c>
      <c r="K51">
        <v>22.8</v>
      </c>
      <c r="L51">
        <v>392.4</v>
      </c>
      <c r="M51">
        <v>11.9</v>
      </c>
      <c r="N51">
        <v>4.3</v>
      </c>
      <c r="O51">
        <v>25</v>
      </c>
    </row>
    <row r="52" spans="1:15">
      <c r="A52">
        <v>4</v>
      </c>
      <c r="B52" s="1">
        <f t="shared" si="0"/>
        <v>40137</v>
      </c>
      <c r="C52">
        <v>2009</v>
      </c>
      <c r="D52">
        <v>11</v>
      </c>
      <c r="E52">
        <v>20</v>
      </c>
      <c r="F52">
        <v>0</v>
      </c>
      <c r="G52">
        <v>25.5</v>
      </c>
      <c r="H52">
        <v>11.5</v>
      </c>
      <c r="I52">
        <v>18.3</v>
      </c>
      <c r="J52">
        <v>10</v>
      </c>
      <c r="K52">
        <v>24.3</v>
      </c>
      <c r="L52">
        <v>411.8</v>
      </c>
      <c r="M52">
        <v>12.8</v>
      </c>
      <c r="N52">
        <v>6</v>
      </c>
    </row>
    <row r="53" spans="1:15">
      <c r="A53">
        <v>4</v>
      </c>
      <c r="B53" s="1">
        <f t="shared" si="0"/>
        <v>40138</v>
      </c>
      <c r="C53">
        <v>2009</v>
      </c>
      <c r="D53">
        <v>11</v>
      </c>
      <c r="E53">
        <v>21</v>
      </c>
      <c r="F53">
        <v>0</v>
      </c>
      <c r="G53">
        <v>29.3</v>
      </c>
      <c r="H53">
        <v>10.9</v>
      </c>
      <c r="I53">
        <v>18.100000000000001</v>
      </c>
      <c r="J53">
        <v>9.5</v>
      </c>
      <c r="K53">
        <v>17.600000000000001</v>
      </c>
      <c r="L53">
        <v>490</v>
      </c>
      <c r="M53">
        <v>11.6</v>
      </c>
      <c r="N53">
        <v>5.5</v>
      </c>
    </row>
    <row r="54" spans="1:15">
      <c r="A54">
        <v>4</v>
      </c>
      <c r="B54" s="1">
        <f t="shared" si="0"/>
        <v>40139</v>
      </c>
      <c r="C54">
        <v>2009</v>
      </c>
      <c r="D54">
        <v>11</v>
      </c>
      <c r="E54">
        <v>22</v>
      </c>
      <c r="F54">
        <v>0.4</v>
      </c>
      <c r="G54">
        <v>13.7</v>
      </c>
      <c r="H54">
        <v>8.6</v>
      </c>
      <c r="I54">
        <v>10.6</v>
      </c>
      <c r="J54">
        <v>7.4</v>
      </c>
      <c r="K54">
        <v>11.5</v>
      </c>
      <c r="L54">
        <v>260.60000000000002</v>
      </c>
      <c r="M54">
        <v>10.5</v>
      </c>
      <c r="N54">
        <v>2.1</v>
      </c>
    </row>
    <row r="55" spans="1:15">
      <c r="A55">
        <v>4</v>
      </c>
      <c r="B55" s="1">
        <f t="shared" si="0"/>
        <v>40140</v>
      </c>
      <c r="C55">
        <v>2009</v>
      </c>
      <c r="D55">
        <v>11</v>
      </c>
      <c r="E55">
        <v>23</v>
      </c>
      <c r="F55">
        <v>0</v>
      </c>
      <c r="G55">
        <v>26.3</v>
      </c>
      <c r="H55">
        <v>10.1</v>
      </c>
      <c r="I55">
        <v>16.899999999999999</v>
      </c>
      <c r="J55">
        <v>8.4</v>
      </c>
      <c r="K55">
        <v>16.100000000000001</v>
      </c>
      <c r="L55">
        <v>578.20000000000005</v>
      </c>
      <c r="M55">
        <v>13.3</v>
      </c>
      <c r="N55">
        <v>4.5999999999999996</v>
      </c>
      <c r="O55">
        <v>5</v>
      </c>
    </row>
    <row r="56" spans="1:15">
      <c r="A56">
        <v>5</v>
      </c>
      <c r="B56" s="1">
        <f t="shared" si="0"/>
        <v>40141</v>
      </c>
      <c r="C56">
        <v>2009</v>
      </c>
      <c r="D56">
        <v>11</v>
      </c>
      <c r="E56">
        <v>24</v>
      </c>
      <c r="F56">
        <v>0</v>
      </c>
      <c r="G56">
        <v>20.3</v>
      </c>
      <c r="H56">
        <v>12.2</v>
      </c>
      <c r="I56">
        <v>15.6</v>
      </c>
      <c r="J56">
        <v>10.199999999999999</v>
      </c>
      <c r="K56">
        <v>31.7</v>
      </c>
      <c r="L56">
        <v>537.5</v>
      </c>
      <c r="M56">
        <v>10.6</v>
      </c>
      <c r="N56">
        <v>7.3</v>
      </c>
    </row>
    <row r="57" spans="1:15">
      <c r="A57">
        <v>5</v>
      </c>
      <c r="B57" s="1">
        <f t="shared" si="0"/>
        <v>40142</v>
      </c>
      <c r="C57">
        <v>2009</v>
      </c>
      <c r="D57">
        <v>11</v>
      </c>
      <c r="E57">
        <v>25</v>
      </c>
      <c r="F57">
        <v>0</v>
      </c>
      <c r="G57">
        <v>26.5</v>
      </c>
      <c r="H57">
        <v>11.2</v>
      </c>
      <c r="I57">
        <v>18.600000000000001</v>
      </c>
      <c r="J57">
        <v>9.1999999999999993</v>
      </c>
      <c r="K57">
        <v>32</v>
      </c>
      <c r="L57">
        <v>477.4</v>
      </c>
      <c r="M57">
        <v>11.8</v>
      </c>
      <c r="N57">
        <v>7.9</v>
      </c>
    </row>
    <row r="58" spans="1:15">
      <c r="A58">
        <v>5</v>
      </c>
      <c r="B58" s="1">
        <f t="shared" si="0"/>
        <v>40143</v>
      </c>
      <c r="C58">
        <v>2009</v>
      </c>
      <c r="D58">
        <v>11</v>
      </c>
      <c r="E58">
        <v>26</v>
      </c>
      <c r="F58">
        <v>0</v>
      </c>
      <c r="G58">
        <v>18.7</v>
      </c>
      <c r="H58">
        <v>7.1</v>
      </c>
      <c r="I58">
        <v>14.7</v>
      </c>
      <c r="J58">
        <v>3.5</v>
      </c>
      <c r="K58">
        <v>26.4</v>
      </c>
      <c r="L58">
        <v>320.8</v>
      </c>
      <c r="M58">
        <v>11.2</v>
      </c>
      <c r="N58">
        <v>5.3</v>
      </c>
      <c r="O58">
        <v>25</v>
      </c>
    </row>
    <row r="59" spans="1:15">
      <c r="A59">
        <v>6</v>
      </c>
      <c r="B59" s="1">
        <f t="shared" si="0"/>
        <v>40144</v>
      </c>
      <c r="C59">
        <v>2009</v>
      </c>
      <c r="D59">
        <v>11</v>
      </c>
      <c r="E59">
        <v>27</v>
      </c>
      <c r="F59">
        <v>0</v>
      </c>
      <c r="G59">
        <v>25.3</v>
      </c>
      <c r="H59">
        <v>6.7</v>
      </c>
      <c r="I59">
        <v>15.2</v>
      </c>
      <c r="J59">
        <v>3.1</v>
      </c>
      <c r="K59">
        <v>17.2</v>
      </c>
      <c r="L59">
        <v>571</v>
      </c>
      <c r="M59">
        <v>10.5</v>
      </c>
      <c r="N59">
        <v>5.0999999999999996</v>
      </c>
    </row>
    <row r="60" spans="1:15">
      <c r="A60">
        <v>6</v>
      </c>
      <c r="B60" s="1">
        <f t="shared" si="0"/>
        <v>40145</v>
      </c>
      <c r="C60">
        <v>2009</v>
      </c>
      <c r="D60">
        <v>11</v>
      </c>
      <c r="E60">
        <v>28</v>
      </c>
      <c r="F60">
        <v>2.6</v>
      </c>
      <c r="G60">
        <v>10.8</v>
      </c>
      <c r="H60">
        <v>7</v>
      </c>
      <c r="I60">
        <v>9.1</v>
      </c>
      <c r="J60">
        <v>6.6</v>
      </c>
      <c r="K60">
        <v>8.4</v>
      </c>
      <c r="L60">
        <v>381.6</v>
      </c>
      <c r="M60">
        <v>10</v>
      </c>
      <c r="N60">
        <v>1.6</v>
      </c>
    </row>
    <row r="61" spans="1:15">
      <c r="A61">
        <v>6</v>
      </c>
      <c r="B61" s="1">
        <f t="shared" si="0"/>
        <v>40146</v>
      </c>
      <c r="C61">
        <v>2009</v>
      </c>
      <c r="D61">
        <v>11</v>
      </c>
      <c r="E61">
        <v>29</v>
      </c>
      <c r="F61">
        <v>0.4</v>
      </c>
      <c r="G61">
        <v>15.2</v>
      </c>
      <c r="H61">
        <v>4</v>
      </c>
      <c r="I61">
        <v>9.4</v>
      </c>
      <c r="J61">
        <v>1.4</v>
      </c>
      <c r="K61">
        <v>11.1</v>
      </c>
      <c r="L61">
        <v>269.60000000000002</v>
      </c>
      <c r="M61">
        <v>10.199999999999999</v>
      </c>
      <c r="N61">
        <v>1.8</v>
      </c>
    </row>
    <row r="62" spans="1:15">
      <c r="A62">
        <v>6</v>
      </c>
      <c r="B62" s="1">
        <f t="shared" si="0"/>
        <v>40147</v>
      </c>
      <c r="C62">
        <v>2009</v>
      </c>
      <c r="D62">
        <v>11</v>
      </c>
      <c r="E62">
        <v>30</v>
      </c>
      <c r="F62">
        <v>3.6</v>
      </c>
      <c r="G62">
        <v>10.8</v>
      </c>
      <c r="H62">
        <v>7.3</v>
      </c>
      <c r="I62">
        <v>8.6</v>
      </c>
      <c r="J62">
        <v>6.8</v>
      </c>
      <c r="K62">
        <v>5.0999999999999996</v>
      </c>
      <c r="L62">
        <v>194.4</v>
      </c>
      <c r="M62">
        <v>10.6</v>
      </c>
      <c r="N62">
        <v>0.7</v>
      </c>
    </row>
    <row r="63" spans="1:15">
      <c r="A63">
        <v>6</v>
      </c>
      <c r="B63" s="1">
        <f t="shared" si="0"/>
        <v>40148</v>
      </c>
      <c r="C63">
        <v>2009</v>
      </c>
      <c r="D63">
        <v>12</v>
      </c>
      <c r="E63">
        <v>1</v>
      </c>
      <c r="F63">
        <v>0.8</v>
      </c>
      <c r="G63">
        <v>14.7</v>
      </c>
      <c r="H63">
        <v>8.6</v>
      </c>
      <c r="I63">
        <v>11.4</v>
      </c>
      <c r="J63">
        <v>7.8</v>
      </c>
      <c r="K63">
        <v>9.6</v>
      </c>
      <c r="L63">
        <v>433.8</v>
      </c>
      <c r="M63">
        <v>12.5</v>
      </c>
      <c r="N63">
        <v>1.6</v>
      </c>
    </row>
    <row r="64" spans="1:15">
      <c r="A64">
        <v>6</v>
      </c>
      <c r="B64" s="1">
        <f t="shared" si="0"/>
        <v>40149</v>
      </c>
      <c r="C64">
        <v>2009</v>
      </c>
      <c r="D64">
        <v>12</v>
      </c>
      <c r="E64">
        <v>2</v>
      </c>
      <c r="F64">
        <v>5.8</v>
      </c>
      <c r="G64">
        <v>13.1</v>
      </c>
      <c r="H64">
        <v>8.5</v>
      </c>
      <c r="I64">
        <v>11.1</v>
      </c>
      <c r="J64">
        <v>7.8</v>
      </c>
      <c r="K64">
        <v>9.6999999999999993</v>
      </c>
      <c r="L64">
        <v>406.1</v>
      </c>
      <c r="M64">
        <v>11.9</v>
      </c>
      <c r="N64">
        <v>1.7</v>
      </c>
    </row>
    <row r="65" spans="1:15">
      <c r="A65">
        <v>6</v>
      </c>
      <c r="B65" s="1">
        <f t="shared" si="0"/>
        <v>40150</v>
      </c>
      <c r="C65">
        <v>2009</v>
      </c>
      <c r="D65">
        <v>12</v>
      </c>
      <c r="E65">
        <v>3</v>
      </c>
      <c r="F65">
        <v>0</v>
      </c>
      <c r="G65">
        <v>13.1</v>
      </c>
      <c r="H65">
        <v>6.2</v>
      </c>
      <c r="I65">
        <v>9.6999999999999993</v>
      </c>
      <c r="J65">
        <v>2.2000000000000002</v>
      </c>
      <c r="K65">
        <v>26.2</v>
      </c>
      <c r="L65">
        <v>265.7</v>
      </c>
      <c r="M65">
        <v>8.6999999999999993</v>
      </c>
      <c r="N65">
        <v>4.3</v>
      </c>
    </row>
    <row r="66" spans="1:15">
      <c r="A66">
        <v>7</v>
      </c>
      <c r="B66" s="1">
        <f t="shared" si="0"/>
        <v>40151</v>
      </c>
      <c r="C66">
        <v>2009</v>
      </c>
      <c r="D66">
        <v>12</v>
      </c>
      <c r="E66">
        <v>4</v>
      </c>
      <c r="F66">
        <v>0</v>
      </c>
      <c r="G66">
        <v>15</v>
      </c>
      <c r="H66">
        <v>2.6</v>
      </c>
      <c r="I66">
        <v>9.8000000000000007</v>
      </c>
      <c r="J66">
        <v>-0.8</v>
      </c>
      <c r="K66">
        <v>28.9</v>
      </c>
      <c r="L66">
        <v>379.1</v>
      </c>
      <c r="M66">
        <v>9.3000000000000007</v>
      </c>
      <c r="N66">
        <v>4.7</v>
      </c>
    </row>
    <row r="67" spans="1:15">
      <c r="A67">
        <v>7</v>
      </c>
      <c r="B67" s="1">
        <f t="shared" ref="B67:B68" si="1">DATE(C67,D67,E67)</f>
        <v>40152</v>
      </c>
      <c r="C67">
        <v>2009</v>
      </c>
      <c r="D67">
        <v>12</v>
      </c>
      <c r="E67">
        <v>5</v>
      </c>
      <c r="F67">
        <v>0</v>
      </c>
      <c r="G67">
        <v>18.8</v>
      </c>
      <c r="H67">
        <v>10.6</v>
      </c>
      <c r="I67">
        <v>14.1</v>
      </c>
      <c r="J67">
        <v>8.8000000000000007</v>
      </c>
      <c r="K67">
        <v>32.299999999999997</v>
      </c>
      <c r="L67">
        <v>503.3</v>
      </c>
      <c r="M67">
        <v>12.3</v>
      </c>
      <c r="N67">
        <v>6</v>
      </c>
    </row>
    <row r="68" spans="1:15">
      <c r="A68">
        <v>7</v>
      </c>
      <c r="B68" s="1">
        <f t="shared" si="1"/>
        <v>40153</v>
      </c>
      <c r="C68">
        <v>2009</v>
      </c>
      <c r="D68">
        <v>12</v>
      </c>
      <c r="E68">
        <v>6</v>
      </c>
      <c r="F68">
        <v>0</v>
      </c>
      <c r="G68">
        <v>20.9</v>
      </c>
      <c r="H68">
        <v>10.6</v>
      </c>
      <c r="I68">
        <v>14.9</v>
      </c>
      <c r="J68">
        <v>8.9</v>
      </c>
      <c r="K68">
        <v>12.6</v>
      </c>
      <c r="L68">
        <v>311</v>
      </c>
      <c r="M68">
        <v>14.1</v>
      </c>
      <c r="N68">
        <v>2.5</v>
      </c>
    </row>
    <row r="69" spans="1:15">
      <c r="A69">
        <v>7</v>
      </c>
      <c r="B69" s="1">
        <f t="shared" ref="B69:B78" si="2">DATE(C69,D69,E69)</f>
        <v>40154</v>
      </c>
      <c r="C69">
        <v>2009</v>
      </c>
      <c r="D69">
        <v>12</v>
      </c>
      <c r="E69">
        <v>7</v>
      </c>
      <c r="F69">
        <v>0</v>
      </c>
      <c r="G69">
        <v>19.899999999999999</v>
      </c>
      <c r="H69">
        <v>8.6</v>
      </c>
      <c r="I69">
        <v>13.9</v>
      </c>
      <c r="J69">
        <v>6.6</v>
      </c>
      <c r="K69">
        <v>29.1</v>
      </c>
      <c r="L69">
        <v>403.6</v>
      </c>
      <c r="M69">
        <v>13.2</v>
      </c>
      <c r="N69">
        <v>5</v>
      </c>
    </row>
    <row r="70" spans="1:15">
      <c r="A70">
        <v>7</v>
      </c>
      <c r="B70" s="1">
        <f t="shared" si="2"/>
        <v>40155</v>
      </c>
      <c r="C70">
        <v>2009</v>
      </c>
      <c r="D70">
        <v>12</v>
      </c>
      <c r="E70">
        <v>8</v>
      </c>
      <c r="F70">
        <v>0</v>
      </c>
      <c r="G70">
        <v>27.2</v>
      </c>
      <c r="H70">
        <v>11</v>
      </c>
      <c r="I70">
        <v>16.7</v>
      </c>
      <c r="J70">
        <v>8.9</v>
      </c>
      <c r="K70">
        <v>21.6</v>
      </c>
      <c r="L70">
        <v>388.8</v>
      </c>
      <c r="M70">
        <v>13.6</v>
      </c>
      <c r="N70">
        <v>4.8</v>
      </c>
    </row>
    <row r="71" spans="1:15">
      <c r="A71">
        <v>7</v>
      </c>
      <c r="B71" s="1">
        <f t="shared" si="2"/>
        <v>40156</v>
      </c>
      <c r="C71">
        <v>2009</v>
      </c>
      <c r="D71">
        <v>12</v>
      </c>
      <c r="E71">
        <v>9</v>
      </c>
      <c r="F71">
        <v>0</v>
      </c>
      <c r="G71">
        <v>27.2</v>
      </c>
      <c r="H71">
        <v>10.1</v>
      </c>
      <c r="I71">
        <v>20.100000000000001</v>
      </c>
      <c r="J71">
        <v>8.3000000000000007</v>
      </c>
      <c r="K71">
        <v>19.7</v>
      </c>
      <c r="L71">
        <v>559.1</v>
      </c>
      <c r="M71">
        <v>15</v>
      </c>
      <c r="N71">
        <v>5.8</v>
      </c>
    </row>
    <row r="72" spans="1:15">
      <c r="A72">
        <v>7</v>
      </c>
      <c r="B72" s="1">
        <f t="shared" si="2"/>
        <v>40157</v>
      </c>
      <c r="C72">
        <v>2009</v>
      </c>
      <c r="D72">
        <v>12</v>
      </c>
      <c r="E72">
        <v>10</v>
      </c>
      <c r="F72">
        <v>0.5</v>
      </c>
      <c r="G72">
        <v>16.7</v>
      </c>
      <c r="H72">
        <v>12.1</v>
      </c>
      <c r="I72">
        <v>13.8</v>
      </c>
      <c r="J72">
        <v>12</v>
      </c>
      <c r="K72">
        <v>12.7</v>
      </c>
      <c r="L72">
        <v>383.7</v>
      </c>
      <c r="M72">
        <v>14.2</v>
      </c>
      <c r="N72">
        <v>2.2999999999999998</v>
      </c>
    </row>
    <row r="73" spans="1:15">
      <c r="A73">
        <v>7</v>
      </c>
      <c r="B73" s="1">
        <f t="shared" si="2"/>
        <v>40158</v>
      </c>
      <c r="C73">
        <v>2009</v>
      </c>
      <c r="D73">
        <v>12</v>
      </c>
      <c r="E73">
        <v>11</v>
      </c>
      <c r="F73">
        <v>0</v>
      </c>
      <c r="G73">
        <v>22.9</v>
      </c>
      <c r="H73">
        <v>12.6</v>
      </c>
      <c r="I73">
        <v>15.4</v>
      </c>
      <c r="J73">
        <v>12.3</v>
      </c>
      <c r="K73">
        <v>9.8000000000000007</v>
      </c>
      <c r="L73">
        <v>222.7</v>
      </c>
      <c r="M73">
        <v>15.1</v>
      </c>
      <c r="N73">
        <v>1.9</v>
      </c>
      <c r="O73">
        <v>20</v>
      </c>
    </row>
    <row r="74" spans="1:15">
      <c r="A74">
        <v>8</v>
      </c>
      <c r="B74" s="1">
        <f t="shared" si="2"/>
        <v>40159</v>
      </c>
      <c r="C74">
        <v>2009</v>
      </c>
      <c r="D74">
        <v>12</v>
      </c>
      <c r="E74">
        <v>12</v>
      </c>
      <c r="F74">
        <v>0</v>
      </c>
      <c r="G74">
        <v>25.4</v>
      </c>
      <c r="H74">
        <v>10.6</v>
      </c>
      <c r="I74">
        <v>18.899999999999999</v>
      </c>
      <c r="J74">
        <v>7.8</v>
      </c>
      <c r="K74">
        <v>28.1</v>
      </c>
      <c r="L74">
        <v>533.5</v>
      </c>
      <c r="M74">
        <v>12</v>
      </c>
      <c r="N74">
        <v>7.5</v>
      </c>
    </row>
    <row r="75" spans="1:15">
      <c r="A75">
        <v>8</v>
      </c>
      <c r="B75" s="1">
        <f t="shared" si="2"/>
        <v>40160</v>
      </c>
      <c r="C75">
        <v>2009</v>
      </c>
      <c r="D75">
        <v>12</v>
      </c>
      <c r="E75">
        <v>13</v>
      </c>
      <c r="F75">
        <v>0</v>
      </c>
      <c r="G75">
        <v>21</v>
      </c>
      <c r="H75">
        <v>9.5</v>
      </c>
      <c r="I75">
        <v>16.100000000000001</v>
      </c>
      <c r="J75">
        <v>6</v>
      </c>
      <c r="K75">
        <v>18.3</v>
      </c>
      <c r="L75">
        <v>457.9</v>
      </c>
      <c r="M75">
        <v>9.9</v>
      </c>
      <c r="N75">
        <v>5.3</v>
      </c>
    </row>
    <row r="76" spans="1:15">
      <c r="A76">
        <v>8</v>
      </c>
      <c r="B76" s="1">
        <f t="shared" si="2"/>
        <v>40161</v>
      </c>
      <c r="C76">
        <v>2009</v>
      </c>
      <c r="D76">
        <v>12</v>
      </c>
      <c r="E76">
        <v>14</v>
      </c>
      <c r="F76">
        <v>11.8</v>
      </c>
      <c r="G76">
        <v>16.5</v>
      </c>
      <c r="H76">
        <v>6.1</v>
      </c>
      <c r="I76">
        <v>10.6</v>
      </c>
      <c r="J76">
        <v>1.8</v>
      </c>
      <c r="K76">
        <v>17.399999999999999</v>
      </c>
      <c r="L76">
        <v>316.10000000000002</v>
      </c>
      <c r="M76">
        <v>10.9</v>
      </c>
      <c r="N76">
        <v>2.8</v>
      </c>
    </row>
    <row r="77" spans="1:15">
      <c r="A77">
        <v>8</v>
      </c>
      <c r="B77" s="1">
        <f t="shared" si="2"/>
        <v>40162</v>
      </c>
      <c r="C77">
        <v>2009</v>
      </c>
      <c r="D77">
        <v>12</v>
      </c>
      <c r="E77">
        <v>15</v>
      </c>
      <c r="F77">
        <v>3.6</v>
      </c>
      <c r="G77">
        <v>15.7</v>
      </c>
      <c r="H77">
        <v>6.2</v>
      </c>
      <c r="I77">
        <v>10.3</v>
      </c>
      <c r="J77">
        <v>5.5</v>
      </c>
      <c r="K77">
        <v>29</v>
      </c>
      <c r="L77">
        <v>320</v>
      </c>
      <c r="M77">
        <v>9.1</v>
      </c>
      <c r="N77">
        <v>4.9000000000000004</v>
      </c>
    </row>
    <row r="78" spans="1:15">
      <c r="A78">
        <v>8</v>
      </c>
      <c r="B78" s="1">
        <f t="shared" si="2"/>
        <v>40163</v>
      </c>
      <c r="C78">
        <v>2009</v>
      </c>
      <c r="D78">
        <v>12</v>
      </c>
      <c r="E78">
        <v>16</v>
      </c>
      <c r="F78">
        <v>0</v>
      </c>
      <c r="G78">
        <v>19.5</v>
      </c>
      <c r="H78">
        <v>6.9</v>
      </c>
      <c r="I78">
        <v>12.5</v>
      </c>
      <c r="J78">
        <v>4.2</v>
      </c>
      <c r="K78">
        <v>25.9</v>
      </c>
      <c r="L78">
        <v>286.60000000000002</v>
      </c>
      <c r="M78">
        <v>10.5</v>
      </c>
      <c r="N78">
        <v>4.5999999999999996</v>
      </c>
    </row>
    <row r="79" spans="1:15">
      <c r="A79">
        <v>8</v>
      </c>
      <c r="B79" s="1">
        <f t="shared" ref="B79:B90" si="3">DATE(C79,D79,E79)</f>
        <v>40164</v>
      </c>
      <c r="C79">
        <v>2009</v>
      </c>
      <c r="D79">
        <v>12</v>
      </c>
      <c r="E79">
        <v>17</v>
      </c>
      <c r="F79">
        <v>0</v>
      </c>
      <c r="G79">
        <v>18.399999999999999</v>
      </c>
      <c r="H79">
        <v>5.7</v>
      </c>
      <c r="I79">
        <v>13.8</v>
      </c>
      <c r="J79">
        <v>2.8</v>
      </c>
      <c r="K79">
        <v>27.8</v>
      </c>
      <c r="L79">
        <v>456.5</v>
      </c>
      <c r="M79">
        <v>12.3</v>
      </c>
      <c r="N79">
        <v>5.2</v>
      </c>
    </row>
    <row r="80" spans="1:15">
      <c r="A80">
        <v>9</v>
      </c>
      <c r="B80" s="1">
        <f t="shared" si="3"/>
        <v>40165</v>
      </c>
      <c r="C80">
        <v>2009</v>
      </c>
      <c r="D80">
        <v>12</v>
      </c>
      <c r="E80">
        <v>18</v>
      </c>
      <c r="F80">
        <v>0</v>
      </c>
      <c r="G80">
        <v>27.7</v>
      </c>
      <c r="H80">
        <v>11.7</v>
      </c>
      <c r="I80">
        <v>19</v>
      </c>
      <c r="J80">
        <v>9.4</v>
      </c>
      <c r="K80">
        <v>19.7</v>
      </c>
      <c r="L80">
        <v>511.2</v>
      </c>
      <c r="M80">
        <v>11.9</v>
      </c>
      <c r="N80">
        <v>6.2</v>
      </c>
    </row>
    <row r="81" spans="1:15">
      <c r="A81">
        <v>9</v>
      </c>
      <c r="B81" s="1">
        <f t="shared" si="3"/>
        <v>40166</v>
      </c>
      <c r="C81">
        <v>2009</v>
      </c>
      <c r="D81">
        <v>12</v>
      </c>
      <c r="E81">
        <v>19</v>
      </c>
      <c r="F81">
        <v>0</v>
      </c>
      <c r="G81">
        <v>19.8</v>
      </c>
      <c r="H81">
        <v>12</v>
      </c>
      <c r="I81">
        <v>15.5</v>
      </c>
      <c r="J81">
        <v>8.6</v>
      </c>
      <c r="K81">
        <v>27.4</v>
      </c>
      <c r="L81">
        <v>379.8</v>
      </c>
      <c r="M81">
        <v>14</v>
      </c>
      <c r="N81">
        <v>5.0999999999999996</v>
      </c>
    </row>
    <row r="82" spans="1:15">
      <c r="A82">
        <v>9</v>
      </c>
      <c r="B82" s="1">
        <f t="shared" si="3"/>
        <v>40167</v>
      </c>
      <c r="C82">
        <v>2009</v>
      </c>
      <c r="D82">
        <v>12</v>
      </c>
      <c r="E82">
        <v>20</v>
      </c>
      <c r="F82">
        <v>9.4</v>
      </c>
      <c r="G82">
        <v>21.7</v>
      </c>
      <c r="H82">
        <v>8.6999999999999993</v>
      </c>
      <c r="I82">
        <v>13.2</v>
      </c>
      <c r="J82">
        <v>5.8</v>
      </c>
      <c r="K82">
        <v>20.3</v>
      </c>
      <c r="L82">
        <v>365.4</v>
      </c>
      <c r="M82">
        <v>11.3</v>
      </c>
      <c r="N82">
        <v>4</v>
      </c>
    </row>
    <row r="83" spans="1:15">
      <c r="A83">
        <v>9</v>
      </c>
      <c r="B83" s="1">
        <f t="shared" si="3"/>
        <v>40168</v>
      </c>
      <c r="C83">
        <v>2009</v>
      </c>
      <c r="D83">
        <v>12</v>
      </c>
      <c r="E83">
        <v>21</v>
      </c>
      <c r="F83">
        <v>0</v>
      </c>
      <c r="G83">
        <v>14.2</v>
      </c>
      <c r="H83">
        <v>5.4</v>
      </c>
      <c r="I83">
        <v>10.8</v>
      </c>
      <c r="J83">
        <v>3.5</v>
      </c>
      <c r="K83">
        <v>33.1</v>
      </c>
      <c r="L83">
        <v>477</v>
      </c>
      <c r="M83">
        <v>8.5</v>
      </c>
      <c r="N83">
        <v>6.1</v>
      </c>
      <c r="O83">
        <v>35</v>
      </c>
    </row>
    <row r="84" spans="1:15">
      <c r="A84">
        <v>9</v>
      </c>
      <c r="B84" s="1">
        <f t="shared" si="3"/>
        <v>40169</v>
      </c>
      <c r="C84">
        <v>2009</v>
      </c>
      <c r="D84">
        <v>12</v>
      </c>
      <c r="E84">
        <v>22</v>
      </c>
      <c r="F84">
        <v>0</v>
      </c>
      <c r="G84">
        <v>17</v>
      </c>
      <c r="H84">
        <v>5.8</v>
      </c>
      <c r="I84">
        <v>12.6</v>
      </c>
      <c r="J84">
        <v>2.2999999999999998</v>
      </c>
      <c r="K84">
        <v>34.299999999999997</v>
      </c>
      <c r="L84">
        <v>397.8</v>
      </c>
      <c r="M84">
        <v>10.9</v>
      </c>
      <c r="N84">
        <v>6</v>
      </c>
    </row>
    <row r="85" spans="1:15">
      <c r="A85">
        <v>9</v>
      </c>
      <c r="B85" s="1">
        <f t="shared" si="3"/>
        <v>40170</v>
      </c>
      <c r="C85">
        <v>2009</v>
      </c>
      <c r="D85">
        <v>12</v>
      </c>
      <c r="E85">
        <v>23</v>
      </c>
      <c r="F85">
        <v>0</v>
      </c>
      <c r="G85">
        <v>25.6</v>
      </c>
      <c r="H85">
        <v>11.8</v>
      </c>
      <c r="I85">
        <v>17</v>
      </c>
      <c r="J85">
        <v>9.4</v>
      </c>
      <c r="K85">
        <v>31</v>
      </c>
      <c r="L85">
        <v>354.6</v>
      </c>
      <c r="M85">
        <v>13.7</v>
      </c>
      <c r="N85">
        <v>6.2</v>
      </c>
    </row>
    <row r="86" spans="1:15">
      <c r="A86">
        <v>9</v>
      </c>
      <c r="B86" s="1">
        <f t="shared" si="3"/>
        <v>40171</v>
      </c>
      <c r="C86">
        <v>2009</v>
      </c>
      <c r="D86">
        <v>12</v>
      </c>
      <c r="E86">
        <v>24</v>
      </c>
    </row>
    <row r="87" spans="1:15">
      <c r="A87">
        <v>9</v>
      </c>
      <c r="B87" s="1">
        <f t="shared" si="3"/>
        <v>40172</v>
      </c>
      <c r="C87">
        <v>2009</v>
      </c>
      <c r="D87">
        <v>12</v>
      </c>
      <c r="E87">
        <v>25</v>
      </c>
    </row>
    <row r="88" spans="1:15">
      <c r="A88">
        <v>9</v>
      </c>
      <c r="B88" s="1">
        <f t="shared" si="3"/>
        <v>40173</v>
      </c>
      <c r="C88">
        <v>2009</v>
      </c>
      <c r="D88">
        <v>12</v>
      </c>
      <c r="E88">
        <v>26</v>
      </c>
    </row>
    <row r="89" spans="1:15">
      <c r="A89">
        <v>9</v>
      </c>
      <c r="B89" s="1">
        <f t="shared" si="3"/>
        <v>40174</v>
      </c>
      <c r="C89">
        <v>2009</v>
      </c>
      <c r="D89">
        <v>12</v>
      </c>
      <c r="E89">
        <v>27</v>
      </c>
    </row>
    <row r="90" spans="1:15">
      <c r="A90">
        <v>9</v>
      </c>
      <c r="B90" s="1">
        <f t="shared" si="3"/>
        <v>40175</v>
      </c>
      <c r="C90">
        <v>2009</v>
      </c>
      <c r="D90">
        <v>12</v>
      </c>
      <c r="E90">
        <v>28</v>
      </c>
    </row>
    <row r="91" spans="1:15">
      <c r="A91">
        <v>10</v>
      </c>
      <c r="B91" s="1">
        <f t="shared" ref="B91:B99" si="4">DATE(C91,D91,E91)</f>
        <v>40176</v>
      </c>
      <c r="C91">
        <v>2009</v>
      </c>
      <c r="D91">
        <v>12</v>
      </c>
      <c r="E91">
        <v>29</v>
      </c>
      <c r="O91">
        <v>40</v>
      </c>
    </row>
    <row r="92" spans="1:15">
      <c r="A92">
        <v>10</v>
      </c>
      <c r="B92" s="1">
        <f t="shared" si="4"/>
        <v>40177</v>
      </c>
      <c r="C92">
        <v>2009</v>
      </c>
      <c r="D92">
        <v>12</v>
      </c>
      <c r="E92">
        <v>30</v>
      </c>
    </row>
    <row r="93" spans="1:15">
      <c r="A93">
        <v>10</v>
      </c>
      <c r="B93" s="1">
        <f t="shared" si="4"/>
        <v>40178</v>
      </c>
      <c r="C93">
        <v>2009</v>
      </c>
      <c r="D93">
        <v>12</v>
      </c>
      <c r="E93">
        <v>31</v>
      </c>
    </row>
    <row r="94" spans="1:15">
      <c r="A94">
        <v>10</v>
      </c>
      <c r="B94" s="1">
        <f t="shared" si="4"/>
        <v>39814</v>
      </c>
      <c r="C94">
        <v>2009</v>
      </c>
      <c r="D94">
        <v>1</v>
      </c>
      <c r="E94">
        <v>1</v>
      </c>
    </row>
    <row r="95" spans="1:15">
      <c r="A95">
        <v>10</v>
      </c>
      <c r="B95" s="1">
        <f t="shared" si="4"/>
        <v>39815</v>
      </c>
      <c r="C95">
        <v>2009</v>
      </c>
      <c r="D95">
        <v>1</v>
      </c>
      <c r="E95">
        <v>2</v>
      </c>
    </row>
    <row r="96" spans="1:15">
      <c r="A96">
        <v>10</v>
      </c>
      <c r="B96" s="1">
        <f t="shared" si="4"/>
        <v>39816</v>
      </c>
      <c r="C96">
        <v>2009</v>
      </c>
      <c r="D96">
        <v>1</v>
      </c>
      <c r="E96">
        <v>3</v>
      </c>
    </row>
    <row r="97" spans="1:15">
      <c r="A97">
        <v>10</v>
      </c>
      <c r="B97" s="1">
        <f t="shared" si="4"/>
        <v>39817</v>
      </c>
      <c r="C97">
        <v>2009</v>
      </c>
      <c r="D97">
        <v>1</v>
      </c>
      <c r="E97">
        <v>4</v>
      </c>
    </row>
    <row r="98" spans="1:15">
      <c r="A98">
        <v>10</v>
      </c>
      <c r="B98" s="1">
        <f t="shared" si="4"/>
        <v>39818</v>
      </c>
      <c r="C98">
        <v>2009</v>
      </c>
      <c r="D98">
        <v>1</v>
      </c>
      <c r="E98">
        <v>5</v>
      </c>
      <c r="O98">
        <v>35</v>
      </c>
    </row>
    <row r="99" spans="1:15">
      <c r="A99">
        <v>10</v>
      </c>
      <c r="B99" s="1">
        <f t="shared" si="4"/>
        <v>39819</v>
      </c>
      <c r="C99">
        <v>2009</v>
      </c>
      <c r="D99">
        <v>1</v>
      </c>
      <c r="E99">
        <v>6</v>
      </c>
    </row>
    <row r="100" spans="1:15">
      <c r="B100" s="1"/>
    </row>
    <row r="101" spans="1:15">
      <c r="B1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Soil water data</vt:lpstr>
      <vt:lpstr>Check graphs</vt:lpstr>
      <vt:lpstr>Water use calculations</vt:lpstr>
      <vt:lpstr>SWD</vt:lpstr>
      <vt:lpstr>treatment structure</vt:lpstr>
      <vt:lpstr>Irrigation</vt:lpstr>
      <vt:lpstr>Met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Hamish Brown</cp:lastModifiedBy>
  <dcterms:created xsi:type="dcterms:W3CDTF">2009-12-06T18:09:58Z</dcterms:created>
  <dcterms:modified xsi:type="dcterms:W3CDTF">2010-01-10T21:32:54Z</dcterms:modified>
</cp:coreProperties>
</file>