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C485E8E1-239E-41CD-A499-4E9077CE3C8C}" xr6:coauthVersionLast="46" xr6:coauthVersionMax="46" xr10:uidLastSave="{00000000-0000-0000-0000-000000000000}"/>
  <bookViews>
    <workbookView xWindow="-16320" yWindow="-5925" windowWidth="16440" windowHeight="28440" xr2:uid="{1F14EB4F-D50B-4F9D-800C-255669009A65}"/>
  </bookViews>
  <sheets>
    <sheet name="Test" sheetId="1" r:id="rId1"/>
    <sheet name="CropCoefficients" sheetId="2" r:id="rId2"/>
  </sheets>
  <definedNames>
    <definedName name="Colloquial_Name">CropCoefficients!$D$2:$D$129</definedName>
    <definedName name="EndUse">CropCoefficients!$B$2:$B$129</definedName>
    <definedName name="Group">CropCoefficients!$C$2:$C$129</definedName>
    <definedName name="Type">CropCoefficients!$E$2:$E$129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4" i="1"/>
  <c r="B3" i="1"/>
  <c r="I3" i="1"/>
  <c r="E3" i="1"/>
  <c r="E9" i="1"/>
  <c r="E21" i="1"/>
  <c r="I4" i="1" s="1"/>
  <c r="E27" i="1"/>
  <c r="E29" i="1"/>
  <c r="F1" i="1"/>
  <c r="E6" i="1" s="1"/>
  <c r="K129" i="2"/>
  <c r="F129" i="2"/>
  <c r="E129" i="2"/>
  <c r="K128" i="2"/>
  <c r="F128" i="2"/>
  <c r="E128" i="2"/>
  <c r="K127" i="2"/>
  <c r="F127" i="2"/>
  <c r="E127" i="2"/>
  <c r="K126" i="2"/>
  <c r="F126" i="2"/>
  <c r="E126" i="2"/>
  <c r="K125" i="2"/>
  <c r="F125" i="2"/>
  <c r="E125" i="2"/>
  <c r="K124" i="2"/>
  <c r="F124" i="2"/>
  <c r="E124" i="2"/>
  <c r="K123" i="2"/>
  <c r="F123" i="2"/>
  <c r="E123" i="2"/>
  <c r="K122" i="2"/>
  <c r="F122" i="2"/>
  <c r="E122" i="2"/>
  <c r="K121" i="2"/>
  <c r="F121" i="2"/>
  <c r="E121" i="2"/>
  <c r="K120" i="2"/>
  <c r="F120" i="2"/>
  <c r="E120" i="2"/>
  <c r="K119" i="2"/>
  <c r="F119" i="2"/>
  <c r="E119" i="2"/>
  <c r="K118" i="2"/>
  <c r="F118" i="2"/>
  <c r="E118" i="2"/>
  <c r="K117" i="2"/>
  <c r="F117" i="2"/>
  <c r="E117" i="2"/>
  <c r="K116" i="2"/>
  <c r="F116" i="2"/>
  <c r="E116" i="2"/>
  <c r="K115" i="2"/>
  <c r="F115" i="2"/>
  <c r="E115" i="2"/>
  <c r="K114" i="2"/>
  <c r="F114" i="2"/>
  <c r="E114" i="2"/>
  <c r="K113" i="2"/>
  <c r="F113" i="2"/>
  <c r="E113" i="2"/>
  <c r="K112" i="2"/>
  <c r="F112" i="2"/>
  <c r="E112" i="2"/>
  <c r="K111" i="2"/>
  <c r="F111" i="2"/>
  <c r="E111" i="2"/>
  <c r="K110" i="2"/>
  <c r="F110" i="2"/>
  <c r="E110" i="2"/>
  <c r="K109" i="2"/>
  <c r="F109" i="2"/>
  <c r="E109" i="2"/>
  <c r="K108" i="2"/>
  <c r="F108" i="2"/>
  <c r="E108" i="2"/>
  <c r="K107" i="2"/>
  <c r="F107" i="2"/>
  <c r="E107" i="2"/>
  <c r="K106" i="2"/>
  <c r="F106" i="2"/>
  <c r="E106" i="2"/>
  <c r="K105" i="2"/>
  <c r="F105" i="2"/>
  <c r="E105" i="2"/>
  <c r="K104" i="2"/>
  <c r="F104" i="2"/>
  <c r="E104" i="2"/>
  <c r="K103" i="2"/>
  <c r="F103" i="2"/>
  <c r="E103" i="2"/>
  <c r="AB102" i="2"/>
  <c r="K102" i="2"/>
  <c r="F102" i="2"/>
  <c r="E102" i="2"/>
  <c r="K101" i="2"/>
  <c r="F101" i="2"/>
  <c r="E101" i="2"/>
  <c r="K100" i="2"/>
  <c r="F100" i="2"/>
  <c r="E100" i="2"/>
  <c r="K99" i="2"/>
  <c r="F99" i="2"/>
  <c r="E99" i="2"/>
  <c r="K98" i="2"/>
  <c r="F98" i="2"/>
  <c r="E98" i="2"/>
  <c r="K97" i="2"/>
  <c r="F97" i="2"/>
  <c r="E97" i="2"/>
  <c r="K96" i="2"/>
  <c r="F96" i="2"/>
  <c r="E96" i="2"/>
  <c r="K95" i="2"/>
  <c r="F95" i="2"/>
  <c r="E95" i="2"/>
  <c r="K94" i="2"/>
  <c r="F94" i="2"/>
  <c r="E94" i="2"/>
  <c r="K93" i="2"/>
  <c r="F93" i="2"/>
  <c r="E93" i="2"/>
  <c r="K92" i="2"/>
  <c r="F92" i="2"/>
  <c r="E92" i="2"/>
  <c r="K91" i="2"/>
  <c r="F91" i="2"/>
  <c r="E91" i="2"/>
  <c r="K90" i="2"/>
  <c r="F90" i="2"/>
  <c r="E90" i="2"/>
  <c r="K89" i="2"/>
  <c r="F89" i="2"/>
  <c r="E89" i="2"/>
  <c r="K88" i="2"/>
  <c r="F88" i="2"/>
  <c r="E88" i="2"/>
  <c r="K87" i="2"/>
  <c r="F87" i="2"/>
  <c r="E87" i="2"/>
  <c r="K86" i="2"/>
  <c r="F86" i="2"/>
  <c r="E86" i="2"/>
  <c r="K85" i="2"/>
  <c r="F85" i="2"/>
  <c r="E85" i="2"/>
  <c r="K84" i="2"/>
  <c r="F84" i="2"/>
  <c r="E84" i="2"/>
  <c r="K83" i="2"/>
  <c r="F83" i="2"/>
  <c r="E83" i="2"/>
  <c r="K82" i="2"/>
  <c r="F82" i="2"/>
  <c r="E82" i="2"/>
  <c r="K81" i="2"/>
  <c r="F81" i="2"/>
  <c r="E81" i="2"/>
  <c r="K80" i="2"/>
  <c r="F80" i="2"/>
  <c r="E80" i="2"/>
  <c r="K79" i="2"/>
  <c r="F79" i="2"/>
  <c r="E79" i="2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K2" i="2"/>
  <c r="F2" i="2"/>
  <c r="E2" i="2"/>
  <c r="A35" i="1" a="1"/>
  <c r="H35" i="1" l="1"/>
  <c r="G36" i="1"/>
  <c r="F37" i="1"/>
  <c r="E38" i="1"/>
  <c r="D39" i="1"/>
  <c r="C40" i="1"/>
  <c r="B41" i="1"/>
  <c r="A42" i="1"/>
  <c r="I42" i="1"/>
  <c r="H43" i="1"/>
  <c r="G44" i="1"/>
  <c r="F45" i="1"/>
  <c r="E46" i="1"/>
  <c r="D47" i="1"/>
  <c r="C48" i="1"/>
  <c r="B49" i="1"/>
  <c r="A50" i="1"/>
  <c r="I50" i="1"/>
  <c r="H51" i="1"/>
  <c r="G52" i="1"/>
  <c r="F53" i="1"/>
  <c r="E54" i="1"/>
  <c r="D55" i="1"/>
  <c r="C56" i="1"/>
  <c r="B57" i="1"/>
  <c r="A58" i="1"/>
  <c r="I58" i="1"/>
  <c r="H59" i="1"/>
  <c r="G60" i="1"/>
  <c r="F61" i="1"/>
  <c r="E62" i="1"/>
  <c r="D63" i="1"/>
  <c r="C64" i="1"/>
  <c r="B65" i="1"/>
  <c r="A66" i="1"/>
  <c r="I66" i="1"/>
  <c r="H67" i="1"/>
  <c r="I35" i="1"/>
  <c r="H36" i="1"/>
  <c r="G37" i="1"/>
  <c r="F38" i="1"/>
  <c r="E39" i="1"/>
  <c r="D40" i="1"/>
  <c r="C41" i="1"/>
  <c r="B42" i="1"/>
  <c r="A43" i="1"/>
  <c r="I43" i="1"/>
  <c r="H44" i="1"/>
  <c r="G45" i="1"/>
  <c r="F46" i="1"/>
  <c r="E47" i="1"/>
  <c r="D48" i="1"/>
  <c r="C49" i="1"/>
  <c r="B50" i="1"/>
  <c r="A51" i="1"/>
  <c r="I51" i="1"/>
  <c r="H52" i="1"/>
  <c r="G53" i="1"/>
  <c r="F54" i="1"/>
  <c r="E55" i="1"/>
  <c r="D56" i="1"/>
  <c r="C57" i="1"/>
  <c r="B58" i="1"/>
  <c r="A59" i="1"/>
  <c r="I59" i="1"/>
  <c r="H60" i="1"/>
  <c r="G61" i="1"/>
  <c r="F62" i="1"/>
  <c r="E63" i="1"/>
  <c r="D64" i="1"/>
  <c r="C65" i="1"/>
  <c r="B66" i="1"/>
  <c r="A67" i="1"/>
  <c r="I67" i="1"/>
  <c r="B35" i="1"/>
  <c r="A36" i="1"/>
  <c r="I36" i="1"/>
  <c r="H37" i="1"/>
  <c r="G38" i="1"/>
  <c r="F39" i="1"/>
  <c r="E40" i="1"/>
  <c r="D41" i="1"/>
  <c r="C42" i="1"/>
  <c r="B43" i="1"/>
  <c r="A35" i="1"/>
  <c r="C35" i="1"/>
  <c r="B36" i="1"/>
  <c r="A37" i="1"/>
  <c r="I37" i="1"/>
  <c r="H38" i="1"/>
  <c r="G39" i="1"/>
  <c r="F40" i="1"/>
  <c r="E41" i="1"/>
  <c r="D42" i="1"/>
  <c r="C43" i="1"/>
  <c r="B44" i="1"/>
  <c r="A45" i="1"/>
  <c r="I45" i="1"/>
  <c r="H46" i="1"/>
  <c r="G47" i="1"/>
  <c r="F48" i="1"/>
  <c r="E49" i="1"/>
  <c r="D50" i="1"/>
  <c r="C51" i="1"/>
  <c r="B52" i="1"/>
  <c r="A53" i="1"/>
  <c r="I53" i="1"/>
  <c r="H54" i="1"/>
  <c r="G55" i="1"/>
  <c r="F56" i="1"/>
  <c r="E57" i="1"/>
  <c r="D58" i="1"/>
  <c r="C59" i="1"/>
  <c r="B60" i="1"/>
  <c r="A61" i="1"/>
  <c r="I61" i="1"/>
  <c r="H62" i="1"/>
  <c r="G63" i="1"/>
  <c r="F64" i="1"/>
  <c r="E65" i="1"/>
  <c r="D66" i="1"/>
  <c r="C67" i="1"/>
  <c r="C36" i="1"/>
  <c r="B37" i="1"/>
  <c r="A38" i="1"/>
  <c r="I38" i="1"/>
  <c r="H39" i="1"/>
  <c r="G40" i="1"/>
  <c r="F41" i="1"/>
  <c r="E42" i="1"/>
  <c r="D43" i="1"/>
  <c r="C44" i="1"/>
  <c r="B45" i="1"/>
  <c r="A46" i="1"/>
  <c r="I46" i="1"/>
  <c r="H47" i="1"/>
  <c r="G48" i="1"/>
  <c r="F49" i="1"/>
  <c r="E50" i="1"/>
  <c r="D51" i="1"/>
  <c r="C52" i="1"/>
  <c r="B53" i="1"/>
  <c r="A54" i="1"/>
  <c r="I54" i="1"/>
  <c r="H55" i="1"/>
  <c r="G56" i="1"/>
  <c r="F57" i="1"/>
  <c r="E58" i="1"/>
  <c r="D59" i="1"/>
  <c r="C60" i="1"/>
  <c r="B61" i="1"/>
  <c r="A62" i="1"/>
  <c r="I62" i="1"/>
  <c r="H63" i="1"/>
  <c r="G64" i="1"/>
  <c r="F65" i="1"/>
  <c r="E66" i="1"/>
  <c r="D67" i="1"/>
  <c r="D35" i="1"/>
  <c r="F35" i="1"/>
  <c r="E36" i="1"/>
  <c r="D37" i="1"/>
  <c r="C38" i="1"/>
  <c r="B39" i="1"/>
  <c r="A40" i="1"/>
  <c r="I40" i="1"/>
  <c r="H41" i="1"/>
  <c r="G42" i="1"/>
  <c r="F43" i="1"/>
  <c r="E44" i="1"/>
  <c r="D45" i="1"/>
  <c r="C46" i="1"/>
  <c r="B47" i="1"/>
  <c r="A48" i="1"/>
  <c r="I48" i="1"/>
  <c r="H49" i="1"/>
  <c r="G50" i="1"/>
  <c r="F51" i="1"/>
  <c r="E52" i="1"/>
  <c r="D53" i="1"/>
  <c r="C54" i="1"/>
  <c r="B55" i="1"/>
  <c r="A56" i="1"/>
  <c r="I56" i="1"/>
  <c r="H57" i="1"/>
  <c r="G58" i="1"/>
  <c r="F59" i="1"/>
  <c r="E60" i="1"/>
  <c r="D61" i="1"/>
  <c r="C62" i="1"/>
  <c r="B63" i="1"/>
  <c r="A64" i="1"/>
  <c r="I64" i="1"/>
  <c r="H65" i="1"/>
  <c r="G66" i="1"/>
  <c r="F67" i="1"/>
  <c r="F36" i="1"/>
  <c r="E37" i="1"/>
  <c r="D38" i="1"/>
  <c r="C39" i="1"/>
  <c r="B40" i="1"/>
  <c r="A41" i="1"/>
  <c r="I41" i="1"/>
  <c r="G35" i="1"/>
  <c r="E35" i="1"/>
  <c r="F42" i="1"/>
  <c r="C45" i="1"/>
  <c r="F47" i="1"/>
  <c r="I49" i="1"/>
  <c r="D52" i="1"/>
  <c r="G54" i="1"/>
  <c r="A57" i="1"/>
  <c r="E59" i="1"/>
  <c r="H61" i="1"/>
  <c r="B64" i="1"/>
  <c r="F66" i="1"/>
  <c r="D49" i="1"/>
  <c r="E56" i="1"/>
  <c r="F63" i="1"/>
  <c r="D36" i="1"/>
  <c r="H42" i="1"/>
  <c r="E45" i="1"/>
  <c r="I47" i="1"/>
  <c r="C50" i="1"/>
  <c r="F52" i="1"/>
  <c r="A55" i="1"/>
  <c r="D57" i="1"/>
  <c r="G59" i="1"/>
  <c r="B62" i="1"/>
  <c r="E64" i="1"/>
  <c r="H66" i="1"/>
  <c r="A47" i="1"/>
  <c r="C37" i="1"/>
  <c r="E43" i="1"/>
  <c r="H45" i="1"/>
  <c r="B48" i="1"/>
  <c r="F50" i="1"/>
  <c r="I52" i="1"/>
  <c r="C55" i="1"/>
  <c r="G57" i="1"/>
  <c r="A60" i="1"/>
  <c r="D62" i="1"/>
  <c r="H64" i="1"/>
  <c r="B67" i="1"/>
  <c r="G51" i="1"/>
  <c r="B38" i="1"/>
  <c r="G43" i="1"/>
  <c r="B46" i="1"/>
  <c r="E48" i="1"/>
  <c r="H50" i="1"/>
  <c r="C53" i="1"/>
  <c r="F55" i="1"/>
  <c r="I57" i="1"/>
  <c r="D60" i="1"/>
  <c r="G62" i="1"/>
  <c r="A65" i="1"/>
  <c r="E67" i="1"/>
  <c r="H40" i="1"/>
  <c r="H58" i="1"/>
  <c r="A39" i="1"/>
  <c r="A44" i="1"/>
  <c r="D46" i="1"/>
  <c r="H48" i="1"/>
  <c r="B51" i="1"/>
  <c r="E53" i="1"/>
  <c r="I55" i="1"/>
  <c r="C58" i="1"/>
  <c r="F60" i="1"/>
  <c r="A63" i="1"/>
  <c r="D65" i="1"/>
  <c r="G67" i="1"/>
  <c r="I39" i="1"/>
  <c r="D44" i="1"/>
  <c r="G46" i="1"/>
  <c r="A49" i="1"/>
  <c r="E51" i="1"/>
  <c r="H53" i="1"/>
  <c r="B56" i="1"/>
  <c r="F58" i="1"/>
  <c r="I60" i="1"/>
  <c r="C63" i="1"/>
  <c r="G65" i="1"/>
  <c r="F44" i="1"/>
  <c r="C61" i="1"/>
  <c r="I65" i="1"/>
  <c r="G41" i="1"/>
  <c r="I44" i="1"/>
  <c r="C47" i="1"/>
  <c r="G49" i="1"/>
  <c r="A52" i="1"/>
  <c r="D54" i="1"/>
  <c r="H56" i="1"/>
  <c r="B59" i="1"/>
  <c r="E61" i="1"/>
  <c r="I63" i="1"/>
  <c r="C66" i="1"/>
  <c r="B54" i="1"/>
  <c r="E25" i="1"/>
  <c r="E19" i="1"/>
  <c r="I6" i="1" s="1"/>
  <c r="E17" i="1"/>
  <c r="E13" i="1"/>
  <c r="E11" i="1"/>
  <c r="E5" i="1"/>
  <c r="E28" i="1"/>
  <c r="E20" i="1"/>
  <c r="I5" i="1" s="1"/>
  <c r="E12" i="1"/>
  <c r="E4" i="1"/>
  <c r="E26" i="1"/>
  <c r="E18" i="1"/>
  <c r="E10" i="1"/>
  <c r="E24" i="1"/>
  <c r="E16" i="1"/>
  <c r="E8" i="1"/>
  <c r="E2" i="1"/>
  <c r="E23" i="1"/>
  <c r="E15" i="1"/>
  <c r="E7" i="1"/>
  <c r="E30" i="1"/>
  <c r="E22" i="1"/>
  <c r="E14" i="1"/>
  <c r="I2" i="1" s="1"/>
</calcChain>
</file>

<file path=xl/sharedStrings.xml><?xml version="1.0" encoding="utf-8"?>
<sst xmlns="http://schemas.openxmlformats.org/spreadsheetml/2006/main" count="2095" uniqueCount="378">
  <si>
    <t>CropParms</t>
  </si>
  <si>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</si>
  <si>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</si>
  <si>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</si>
  <si>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</si>
  <si>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</si>
  <si>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</si>
  <si>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</si>
  <si>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</si>
  <si>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</si>
  <si>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</si>
  <si>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</si>
  <si>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</si>
  <si>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</si>
  <si>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</si>
  <si>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</si>
  <si>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</si>
  <si>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</si>
  <si>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</si>
  <si>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</si>
  <si>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</si>
  <si>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</si>
  <si>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</si>
  <si>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</si>
  <si>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</si>
  <si>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k_ME</t>
  </si>
  <si>
    <t>Nfixation</t>
  </si>
  <si>
    <t>Root [N]</t>
  </si>
  <si>
    <t>Stover [N]</t>
  </si>
  <si>
    <t>Product [N]</t>
  </si>
  <si>
    <t>Product [P]</t>
  </si>
  <si>
    <t>Product [K]</t>
  </si>
  <si>
    <t>Product [S]</t>
  </si>
  <si>
    <t>Product [Ca]</t>
  </si>
  <si>
    <t>Product [Mg]</t>
  </si>
  <si>
    <t>UniqueName</t>
  </si>
  <si>
    <t>TotalOrDry</t>
  </si>
  <si>
    <t>Product [Na]</t>
  </si>
  <si>
    <t>Product [Cl]</t>
  </si>
  <si>
    <t>Stover [P]</t>
  </si>
  <si>
    <t>Stover [K]</t>
  </si>
  <si>
    <t>Stover [S]</t>
  </si>
  <si>
    <t>Stover [Ca]</t>
  </si>
  <si>
    <t>Stover [Mg]</t>
  </si>
  <si>
    <t>Stover [Na]</t>
  </si>
  <si>
    <t>Stover [Cl]</t>
  </si>
  <si>
    <t>Parameter Certianty</t>
  </si>
  <si>
    <t>Copied crop N from</t>
  </si>
  <si>
    <t>typOlsenP</t>
  </si>
  <si>
    <t>typQTK</t>
  </si>
  <si>
    <t>typQTCa</t>
  </si>
  <si>
    <t>typQTmg</t>
  </si>
  <si>
    <t>CO2Spray</t>
  </si>
  <si>
    <t>SeedRate</t>
  </si>
  <si>
    <t>AllowDefol</t>
  </si>
  <si>
    <t>Bulb</t>
  </si>
  <si>
    <t>Ornamental</t>
  </si>
  <si>
    <t>Lilly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</si>
  <si>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</si>
  <si>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</si>
  <si>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</si>
  <si>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</si>
  <si>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</si>
  <si>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</si>
  <si>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</si>
  <si>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</si>
  <si>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</si>
  <si>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</si>
  <si>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</si>
  <si>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</si>
  <si>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</si>
  <si>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</si>
  <si>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</si>
  <si>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</si>
  <si>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</si>
  <si>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</si>
  <si>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</si>
  <si>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</si>
  <si>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</si>
  <si>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</si>
  <si>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</si>
  <si>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</si>
  <si>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</si>
  <si>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</si>
  <si>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</si>
  <si>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</si>
  <si>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</si>
  <si>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</si>
  <si>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</si>
  <si>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</si>
  <si>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</si>
  <si>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</si>
  <si>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</si>
  <si>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</si>
  <si>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</si>
  <si>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</si>
  <si>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</si>
  <si>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</si>
  <si>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</si>
  <si>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</si>
  <si>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</si>
  <si>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</si>
  <si>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</si>
  <si>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</si>
  <si>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</si>
  <si>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Quinoa</t>
  </si>
  <si>
    <t>Red beet seed</t>
  </si>
  <si>
    <t>Pulse</t>
  </si>
  <si>
    <t>Chickpea</t>
  </si>
  <si>
    <t>Pea grain</t>
  </si>
  <si>
    <t>Sunflower</t>
  </si>
  <si>
    <t>Lentil</t>
  </si>
  <si>
    <t>Linseed</t>
  </si>
  <si>
    <t>Lupin</t>
  </si>
  <si>
    <t>Bean</t>
  </si>
  <si>
    <t>Pea</t>
  </si>
  <si>
    <t>Wheat grain</t>
  </si>
  <si>
    <t>Breed</t>
  </si>
  <si>
    <t>Feed</t>
  </si>
  <si>
    <t>Tick bean</t>
  </si>
  <si>
    <t>Green manure</t>
  </si>
  <si>
    <t>Phacelia</t>
  </si>
  <si>
    <t>Mustard</t>
  </si>
  <si>
    <t>Forage</t>
  </si>
  <si>
    <t>Brown top</t>
  </si>
  <si>
    <t xml:space="preserve">Saleable seed </t>
  </si>
  <si>
    <t>Cocksfoot seed</t>
  </si>
  <si>
    <t>Vegetable, green</t>
  </si>
  <si>
    <t>Leek</t>
  </si>
  <si>
    <t>Onion seed</t>
  </si>
  <si>
    <t>Vegetable, root</t>
  </si>
  <si>
    <t>Onion</t>
  </si>
  <si>
    <t>Brown</t>
  </si>
  <si>
    <t>From Demis Fikre Limeneh, Hussien Mohammed Beshir &amp; Fekadu GebretensayMengistu (2020) Nutrient uptake and use efficiency of onion seed yield as influenced bynitrogen and phosphorus fertilization, Journal of Plant Nutrition, 43:9, 1229-1247, DOI:10.1080/01904167.2020.1727505</t>
  </si>
  <si>
    <t>Red</t>
  </si>
  <si>
    <t>Spring onion</t>
  </si>
  <si>
    <t>Chives</t>
  </si>
  <si>
    <t>Herb</t>
  </si>
  <si>
    <t>Dill</t>
  </si>
  <si>
    <t>Carrot seed</t>
  </si>
  <si>
    <t>Orach</t>
  </si>
  <si>
    <t>Sugar beet</t>
  </si>
  <si>
    <t>Silver beet</t>
  </si>
  <si>
    <t>Red beet</t>
  </si>
  <si>
    <t>Borage</t>
  </si>
  <si>
    <t>Rape seed</t>
  </si>
  <si>
    <t>Cauliflower</t>
  </si>
  <si>
    <t>Cabbage</t>
  </si>
  <si>
    <t>Kohlrabi</t>
  </si>
  <si>
    <t>Pak choi</t>
  </si>
  <si>
    <t>Wong bok</t>
  </si>
  <si>
    <t>Chicory</t>
  </si>
  <si>
    <t>Plantain seed</t>
  </si>
  <si>
    <t>Vegetable, fruit</t>
  </si>
  <si>
    <t>Water melon</t>
  </si>
  <si>
    <t>Assumed 3% N conc in seed, 2% in stover including stem leaf and fruit.</t>
  </si>
  <si>
    <t>Coriander</t>
  </si>
  <si>
    <t>Honey dew melon</t>
  </si>
  <si>
    <t>Rock melon</t>
  </si>
  <si>
    <t>Squash</t>
  </si>
  <si>
    <t>Pumpkin</t>
  </si>
  <si>
    <t>Zucchini</t>
  </si>
  <si>
    <t>Cocksfoot</t>
  </si>
  <si>
    <t>Carrot</t>
  </si>
  <si>
    <t>Rocket</t>
  </si>
  <si>
    <t>Tall fescue</t>
  </si>
  <si>
    <t>Ryegrass seed</t>
  </si>
  <si>
    <t>Turf</t>
  </si>
  <si>
    <t>Lettuce</t>
  </si>
  <si>
    <t>Ryegrass</t>
  </si>
  <si>
    <t>Lotus</t>
  </si>
  <si>
    <t>Clover seed, lower stover N because more stem</t>
  </si>
  <si>
    <t>Lucerne</t>
  </si>
  <si>
    <t>Basil</t>
  </si>
  <si>
    <t>Parsnip</t>
  </si>
  <si>
    <t>Parsley</t>
  </si>
  <si>
    <t xml:space="preserve">Timothy </t>
  </si>
  <si>
    <t>Phalaris</t>
  </si>
  <si>
    <t>Plantain</t>
  </si>
  <si>
    <t>Radish</t>
  </si>
  <si>
    <t>Hybrid</t>
  </si>
  <si>
    <t>Open pollinated</t>
  </si>
  <si>
    <t>Chia</t>
  </si>
  <si>
    <t>Sage</t>
  </si>
  <si>
    <t>Spinach</t>
  </si>
  <si>
    <t>Red clover</t>
  </si>
  <si>
    <t>White clover</t>
  </si>
  <si>
    <t>Vegetable</t>
  </si>
  <si>
    <t>Green</t>
  </si>
  <si>
    <t>Seedling</t>
  </si>
  <si>
    <t xml:space="preserve">Saleable product </t>
  </si>
  <si>
    <t>Root</t>
  </si>
  <si>
    <t>Brown onion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</si>
  <si>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</si>
  <si>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</si>
  <si>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</si>
  <si>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</si>
  <si>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</si>
  <si>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</si>
  <si>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</si>
  <si>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</si>
  <si>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</si>
  <si>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</si>
  <si>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Pak choi vegetab</t>
  </si>
  <si>
    <t>Fruit</t>
  </si>
  <si>
    <t>Kumara</t>
  </si>
  <si>
    <t>Ice berg</t>
  </si>
  <si>
    <t>Leafy-salad</t>
  </si>
  <si>
    <t>Assume higher than iceberg because more green in leaves</t>
  </si>
  <si>
    <t>Tomato</t>
  </si>
  <si>
    <t>Potato</t>
  </si>
  <si>
    <t>Broad bean</t>
  </si>
  <si>
    <t>Sweetcorn</t>
  </si>
  <si>
    <t>Oat Fodder General</t>
  </si>
  <si>
    <t>Species name</t>
  </si>
  <si>
    <t>Epithet and sub species</t>
  </si>
  <si>
    <t>Lilliaceae</t>
  </si>
  <si>
    <t>lilium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</si>
  <si>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</si>
  <si>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</si>
  <si>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</si>
  <si>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</si>
  <si>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</si>
  <si>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</si>
  <si>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</si>
  <si>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</si>
  <si>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</si>
  <si>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</si>
  <si>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</si>
  <si>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</si>
  <si>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</si>
  <si>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</si>
  <si>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</si>
  <si>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</si>
  <si>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</si>
  <si>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</si>
  <si>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</si>
  <si>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</si>
  <si>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</si>
  <si>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</si>
  <si>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</si>
  <si>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</si>
  <si>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</si>
  <si>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</si>
  <si>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</si>
  <si>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</si>
  <si>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</si>
  <si>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</si>
  <si>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</si>
  <si>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>Chenopodium</t>
  </si>
  <si>
    <t>quinoa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</si>
  <si>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</si>
  <si>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</si>
  <si>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</si>
  <si>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</si>
  <si>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</si>
  <si>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</si>
  <si>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</si>
  <si>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</si>
  <si>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</si>
  <si>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</si>
  <si>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</si>
  <si>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</si>
  <si>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polyphilus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</si>
  <si>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</si>
  <si>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</si>
  <si>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</si>
  <si>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</si>
  <si>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</si>
  <si>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</si>
  <si>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</si>
  <si>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</si>
  <si>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</si>
  <si>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</si>
  <si>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Agrostus</t>
  </si>
  <si>
    <t>capillaris</t>
  </si>
  <si>
    <t>Amaryllidaceae</t>
  </si>
  <si>
    <t>Allium</t>
  </si>
  <si>
    <t>ampeloprasum</t>
  </si>
  <si>
    <t>cepa</t>
  </si>
  <si>
    <t>fistulosum</t>
  </si>
  <si>
    <t>schoenoprasum</t>
  </si>
  <si>
    <t xml:space="preserve">Apiaceae </t>
  </si>
  <si>
    <t>Anethum</t>
  </si>
  <si>
    <t>graveolens</t>
  </si>
  <si>
    <t>Atriplex</t>
  </si>
  <si>
    <t>hortensis</t>
  </si>
  <si>
    <t>altissima</t>
  </si>
  <si>
    <t>cicla</t>
  </si>
  <si>
    <t>conditiva</t>
  </si>
  <si>
    <t>Borago</t>
  </si>
  <si>
    <t>officinalis</t>
  </si>
  <si>
    <t>botrytis</t>
  </si>
  <si>
    <t>capitata</t>
  </si>
  <si>
    <t>gongylodes</t>
  </si>
  <si>
    <t>chinensis</t>
  </si>
  <si>
    <t>pekinensis</t>
  </si>
  <si>
    <t>Chichorium</t>
  </si>
  <si>
    <t>intybus</t>
  </si>
  <si>
    <t>Cucurbitaceae</t>
  </si>
  <si>
    <t>Citrullus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</si>
  <si>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</si>
  <si>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</si>
  <si>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</si>
  <si>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</si>
  <si>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</si>
  <si>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</si>
  <si>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</si>
  <si>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</si>
  <si>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</si>
  <si>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</si>
  <si>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</si>
  <si>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Eruca</t>
  </si>
  <si>
    <t>vesicaria</t>
  </si>
  <si>
    <t>Festuca</t>
  </si>
  <si>
    <t>arundinacea</t>
  </si>
  <si>
    <t>Lactuca</t>
  </si>
  <si>
    <t>perenne</t>
  </si>
  <si>
    <t>uliginousis</t>
  </si>
  <si>
    <t>Medicago</t>
  </si>
  <si>
    <t xml:space="preserve">Lamiaceae </t>
  </si>
  <si>
    <t>Ocimum</t>
  </si>
  <si>
    <t>basilicum</t>
  </si>
  <si>
    <t>Pastinaca</t>
  </si>
  <si>
    <t>Petroselinum</t>
  </si>
  <si>
    <t>crispum</t>
  </si>
  <si>
    <t>Phleum</t>
  </si>
  <si>
    <t>pratense</t>
  </si>
  <si>
    <t xml:space="preserve">Plalaris </t>
  </si>
  <si>
    <t>aquatica</t>
  </si>
  <si>
    <t xml:space="preserve">Plantaginaceae </t>
  </si>
  <si>
    <t>Plantago</t>
  </si>
  <si>
    <t>lanceolata</t>
  </si>
  <si>
    <t>Raphanus</t>
  </si>
  <si>
    <t>raphanistrum</t>
  </si>
  <si>
    <t>Salvia</t>
  </si>
  <si>
    <t>columbariae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</si>
  <si>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</si>
  <si>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</si>
  <si>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</si>
  <si>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</si>
  <si>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</si>
  <si>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</si>
  <si>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</si>
  <si>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</si>
  <si>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</si>
  <si>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</si>
  <si>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</si>
  <si>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</si>
  <si>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</si>
  <si>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</si>
  <si>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</si>
  <si>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</si>
  <si>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</si>
  <si>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</si>
  <si>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</si>
  <si>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</si>
  <si>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</si>
  <si>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</si>
  <si>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</si>
  <si>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</si>
  <si>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</si>
  <si>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</si>
  <si>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</si>
  <si>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</si>
  <si>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</si>
  <si>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</si>
  <si>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</si>
  <si>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</si>
  <si>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</si>
  <si>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</si>
  <si>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</si>
  <si>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</si>
  <si>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</si>
  <si>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DefoliationDates</t>
  </si>
  <si>
    <t>coeff</t>
  </si>
  <si>
    <t>kg/ha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</si>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</sst>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  <font>
      <b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6" xfId="0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4" fillId="2" borderId="0" xfId="0" applyFont="1" applyFill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Test!$B$35</c:f>
              <c:strCache>
                <c:ptCount val="1"/>
                <c:pt idx="0">
                  <c:v>StoverN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Test!$B$2:$B$33</c:f>
              <c:numCache>
                <c:formatCode>General</c:formatCode>
                <c:ptCount val="32"/>
                <c:pt idx="0">
                  <c:v>12</c:v>
                </c:pt>
                <c:pt idx="1">
                  <c:v>26.387874318606862</c:v>
                </c:pt>
                <c:pt idx="2">
                  <c:v>34.076411463380438</c:v>
                </c:pt>
                <c:pt idx="3">
                  <c:v>47.988434756431076</c:v>
                </c:pt>
                <c:pt idx="4">
                  <c:v>52.137599053461244</c:v>
                </c:pt>
                <c:pt idx="5">
                  <c:v>63.818423046925219</c:v>
                </c:pt>
                <c:pt idx="6">
                  <c:v>75.107774891106942</c:v>
                </c:pt>
                <c:pt idx="7">
                  <c:v>89.042665714653552</c:v>
                </c:pt>
                <c:pt idx="8">
                  <c:v>96.424364793744232</c:v>
                </c:pt>
                <c:pt idx="9">
                  <c:v>110.35692439844928</c:v>
                </c:pt>
                <c:pt idx="10">
                  <c:v>115.71101247243938</c:v>
                </c:pt>
                <c:pt idx="11">
                  <c:v>129.07451025688809</c:v>
                </c:pt>
                <c:pt idx="12">
                  <c:v>135.73920415404743</c:v>
                </c:pt>
                <c:pt idx="13">
                  <c:v>150.85903326615647</c:v>
                </c:pt>
                <c:pt idx="14">
                  <c:v>161.46487783406394</c:v>
                </c:pt>
                <c:pt idx="15">
                  <c:v>173.36663412958652</c:v>
                </c:pt>
                <c:pt idx="16">
                  <c:v>177.26061554606895</c:v>
                </c:pt>
                <c:pt idx="17">
                  <c:v>183.51682029754789</c:v>
                </c:pt>
                <c:pt idx="18">
                  <c:v>188.79702051159725</c:v>
                </c:pt>
                <c:pt idx="19">
                  <c:v>202.84615958883612</c:v>
                </c:pt>
                <c:pt idx="20">
                  <c:v>215.85859281669084</c:v>
                </c:pt>
                <c:pt idx="21">
                  <c:v>234.31760869890019</c:v>
                </c:pt>
                <c:pt idx="22">
                  <c:v>246.31310104340167</c:v>
                </c:pt>
                <c:pt idx="23">
                  <c:v>261.2043481727174</c:v>
                </c:pt>
                <c:pt idx="24">
                  <c:v>271.80246563602628</c:v>
                </c:pt>
                <c:pt idx="25">
                  <c:v>289.88705910775792</c:v>
                </c:pt>
                <c:pt idx="26">
                  <c:v>304.67867759866374</c:v>
                </c:pt>
                <c:pt idx="27">
                  <c:v>322.61218318830078</c:v>
                </c:pt>
                <c:pt idx="28">
                  <c:v>338.69446585099485</c:v>
                </c:pt>
                <c:pt idx="29">
                  <c:v>359.5230535361228</c:v>
                </c:pt>
                <c:pt idx="30">
                  <c:v>373.29218004540746</c:v>
                </c:pt>
                <c:pt idx="31">
                  <c:v>396.84182455823441</c:v>
                </c:pt>
              </c:numCache>
            </c:numRef>
          </c:xVal>
          <c:yVal>
            <c:numRef>
              <c:f>Test!$H$36:$H$67</c:f>
              <c:numCache>
                <c:formatCode>General</c:formatCode>
                <c:ptCount val="32"/>
                <c:pt idx="0">
                  <c:v>1.9204032674667401E-2</c:v>
                </c:pt>
                <c:pt idx="1">
                  <c:v>6.5729689869652719E-2</c:v>
                </c:pt>
                <c:pt idx="2">
                  <c:v>0.12231023879419092</c:v>
                </c:pt>
                <c:pt idx="3">
                  <c:v>0.32431652782203019</c:v>
                </c:pt>
                <c:pt idx="4">
                  <c:v>0.40971121708684688</c:v>
                </c:pt>
                <c:pt idx="5">
                  <c:v>0.66222445542802333</c:v>
                </c:pt>
                <c:pt idx="6">
                  <c:v>0.84248096789534566</c:v>
                </c:pt>
                <c:pt idx="7">
                  <c:v>0.94861054306785708</c:v>
                </c:pt>
                <c:pt idx="8">
                  <c:v>0.97266232467203761</c:v>
                </c:pt>
                <c:pt idx="9">
                  <c:v>0.99192059199318661</c:v>
                </c:pt>
                <c:pt idx="10">
                  <c:v>0.99496494561457871</c:v>
                </c:pt>
                <c:pt idx="11">
                  <c:v>0.99845971901378228</c:v>
                </c:pt>
                <c:pt idx="12">
                  <c:v>0.99914769693070382</c:v>
                </c:pt>
                <c:pt idx="13">
                  <c:v>0.99977760051300546</c:v>
                </c:pt>
                <c:pt idx="14">
                  <c:v>0.99991335749783028</c:v>
                </c:pt>
                <c:pt idx="15">
                  <c:v>0.9999699210763825</c:v>
                </c:pt>
                <c:pt idx="16">
                  <c:v>0.9999787220165347</c:v>
                </c:pt>
                <c:pt idx="17">
                  <c:v>0.99998779887212552</c:v>
                </c:pt>
                <c:pt idx="18">
                  <c:v>0.99999236958221271</c:v>
                </c:pt>
                <c:pt idx="19">
                  <c:v>0.99999781146738576</c:v>
                </c:pt>
                <c:pt idx="20">
                  <c:v>0.99738015904888566</c:v>
                </c:pt>
                <c:pt idx="21">
                  <c:v>0.80681764407083278</c:v>
                </c:pt>
                <c:pt idx="22">
                  <c:v>0.68298161704994975</c:v>
                </c:pt>
                <c:pt idx="23">
                  <c:v>0.52925112988692158</c:v>
                </c:pt>
                <c:pt idx="24">
                  <c:v>0.41984096789733027</c:v>
                </c:pt>
                <c:pt idx="25">
                  <c:v>0.2331438202097158</c:v>
                </c:pt>
                <c:pt idx="26">
                  <c:v>8.0441853961365939E-2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13</xdr:row>
      <xdr:rowOff>119062</xdr:rowOff>
    </xdr:from>
    <xdr:to>
      <xdr:col>10</xdr:col>
      <xdr:colOff>590550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S67"/>
  <sheetViews>
    <sheetView tabSelected="1" workbookViewId="0">
      <selection activeCell="H32" sqref="H32"/>
    </sheetView>
  </sheetViews>
  <sheetFormatPr defaultRowHeight="15"/>
  <cols>
    <col min="4" max="4" width="22" bestFit="1" customWidth="1"/>
    <col min="5" max="5" width="18.5703125" bestFit="1" customWidth="1"/>
    <col min="8" max="8" width="14.7109375" bestFit="1" customWidth="1"/>
    <col min="9" max="9" width="16.28515625" bestFit="1" customWidth="1"/>
    <col min="10" max="10" width="15.5703125" bestFit="1" customWidth="1"/>
    <col min="11" max="13" width="16.28515625" bestFit="1" customWidth="1"/>
    <col min="14" max="14" width="11.28515625" bestFit="1" customWidth="1"/>
  </cols>
  <sheetData>
    <row r="1" spans="1:19">
      <c r="A1" t="s">
        <v>362</v>
      </c>
      <c r="D1" s="4" t="s">
        <v>0</v>
      </c>
      <c r="E1" t="s">
        <v>213</v>
      </c>
      <c r="F1">
        <f>VLOOKUP(E1,CropCoefficients!$K$2:$L$129,2,FALSE)</f>
        <v>4</v>
      </c>
      <c r="H1" s="3" t="s">
        <v>353</v>
      </c>
      <c r="L1" t="s">
        <v>354</v>
      </c>
      <c r="M1" s="29" t="s">
        <v>355</v>
      </c>
      <c r="O1" t="s">
        <v>361</v>
      </c>
      <c r="R1" t="s">
        <v>364</v>
      </c>
      <c r="S1" t="s">
        <v>375</v>
      </c>
    </row>
    <row r="2" spans="1:19">
      <c r="A2">
        <v>12</v>
      </c>
      <c r="B2">
        <v>12</v>
      </c>
      <c r="D2" s="2" t="s">
        <v>1</v>
      </c>
      <c r="E2" t="str">
        <f>HLOOKUP(D2,CropCoefficients!$A$1:$BE$129,Test!$F$1,FALSE)</f>
        <v>Fibre</v>
      </c>
      <c r="H2" s="1" t="s">
        <v>363</v>
      </c>
      <c r="I2">
        <f>E14</f>
        <v>6</v>
      </c>
      <c r="L2" t="s">
        <v>59</v>
      </c>
      <c r="M2" t="s">
        <v>90</v>
      </c>
      <c r="O2" t="s">
        <v>360</v>
      </c>
      <c r="R2" t="s">
        <v>63</v>
      </c>
      <c r="S2">
        <v>1000</v>
      </c>
    </row>
    <row r="3" spans="1:19">
      <c r="A3">
        <v>14.387874318606862</v>
      </c>
      <c r="B3">
        <f>A3+A2</f>
        <v>26.387874318606862</v>
      </c>
      <c r="D3" s="1" t="s">
        <v>2</v>
      </c>
      <c r="E3" t="str">
        <f>HLOOKUP(D3,CropCoefficients!$A$1:$BE$129,Test!$F$1,FALSE)</f>
        <v>Fibre</v>
      </c>
      <c r="H3" s="1" t="s">
        <v>364</v>
      </c>
      <c r="I3">
        <f>VLOOKUP(E15,$R$2:$S$3,2,FALSE)</f>
        <v>1000</v>
      </c>
      <c r="L3" t="s">
        <v>189</v>
      </c>
      <c r="M3" t="s">
        <v>76</v>
      </c>
      <c r="O3" t="s">
        <v>356</v>
      </c>
      <c r="R3" t="s">
        <v>376</v>
      </c>
      <c r="S3">
        <v>1</v>
      </c>
    </row>
    <row r="4" spans="1:19">
      <c r="A4">
        <v>7.6885371447735746</v>
      </c>
      <c r="B4">
        <f>A4+B3</f>
        <v>34.076411463380438</v>
      </c>
      <c r="D4" s="1" t="s">
        <v>3</v>
      </c>
      <c r="E4" t="str">
        <f>HLOOKUP(D4,CropCoefficients!$A$1:$BE$129,Test!$F$1,FALSE)</f>
        <v>Hemp</v>
      </c>
      <c r="H4" s="1" t="s">
        <v>365</v>
      </c>
      <c r="I4">
        <f>E21</f>
        <v>0</v>
      </c>
      <c r="M4" t="s">
        <v>70</v>
      </c>
      <c r="O4" t="s">
        <v>357</v>
      </c>
    </row>
    <row r="5" spans="1:19">
      <c r="A5">
        <v>13.912023293050638</v>
      </c>
      <c r="B5">
        <f t="shared" ref="B5:B33" si="0">A5+B4</f>
        <v>47.988434756431076</v>
      </c>
      <c r="D5" s="1" t="s">
        <v>4</v>
      </c>
      <c r="E5" t="str">
        <f>HLOOKUP(D5,CropCoefficients!$A$1:$BE$129,Test!$F$1,FALSE)</f>
        <v>General</v>
      </c>
      <c r="H5" s="1" t="s">
        <v>366</v>
      </c>
      <c r="I5">
        <f>E20</f>
        <v>0</v>
      </c>
      <c r="M5" t="s">
        <v>82</v>
      </c>
      <c r="O5" t="s">
        <v>358</v>
      </c>
    </row>
    <row r="6" spans="1:19">
      <c r="A6">
        <v>4.1491642970301701</v>
      </c>
      <c r="B6">
        <f t="shared" si="0"/>
        <v>52.137599053461244</v>
      </c>
      <c r="D6" s="1" t="s">
        <v>5</v>
      </c>
      <c r="E6" t="str">
        <f>HLOOKUP(D6,CropCoefficients!$A$1:$BE$129,Test!$F$1,FALSE)</f>
        <v xml:space="preserve">Cannabaceae </v>
      </c>
      <c r="H6" s="1" t="s">
        <v>367</v>
      </c>
      <c r="I6">
        <f>E19</f>
        <v>12</v>
      </c>
      <c r="M6" t="s">
        <v>61</v>
      </c>
      <c r="O6" t="s">
        <v>359</v>
      </c>
    </row>
    <row r="7" spans="1:19">
      <c r="A7">
        <v>11.680823993463974</v>
      </c>
      <c r="B7">
        <f t="shared" si="0"/>
        <v>63.818423046925219</v>
      </c>
      <c r="D7" s="1" t="s">
        <v>6</v>
      </c>
      <c r="E7" t="str">
        <f>HLOOKUP(D7,CropCoefficients!$A$1:$BE$129,Test!$F$1,FALSE)</f>
        <v>Cannabis</v>
      </c>
      <c r="H7" s="1" t="s">
        <v>368</v>
      </c>
      <c r="I7" s="28">
        <v>44947</v>
      </c>
      <c r="M7" t="s">
        <v>377</v>
      </c>
    </row>
    <row r="8" spans="1:19">
      <c r="A8">
        <v>11.289351844181724</v>
      </c>
      <c r="B8">
        <f t="shared" si="0"/>
        <v>75.107774891106942</v>
      </c>
      <c r="D8" s="1" t="s">
        <v>7</v>
      </c>
      <c r="E8" t="str">
        <f>HLOOKUP(D8,CropCoefficients!$A$1:$BE$129,Test!$F$1,FALSE)</f>
        <v>x</v>
      </c>
      <c r="H8" s="1" t="s">
        <v>369</v>
      </c>
      <c r="I8" t="s">
        <v>59</v>
      </c>
    </row>
    <row r="9" spans="1:19">
      <c r="A9">
        <v>13.934890823546613</v>
      </c>
      <c r="B9">
        <f t="shared" si="0"/>
        <v>89.042665714653552</v>
      </c>
      <c r="D9" s="1" t="s">
        <v>8</v>
      </c>
      <c r="E9" t="str">
        <f>HLOOKUP(D9,CropCoefficients!$A$1:$BE$129,Test!$F$1,FALSE)</f>
        <v/>
      </c>
      <c r="H9" s="1" t="s">
        <v>370</v>
      </c>
      <c r="I9" s="28">
        <v>45209</v>
      </c>
    </row>
    <row r="10" spans="1:19">
      <c r="A10">
        <v>7.3816990790906738</v>
      </c>
      <c r="B10">
        <f t="shared" si="0"/>
        <v>96.424364793744232</v>
      </c>
      <c r="D10" s="1" t="s">
        <v>9</v>
      </c>
      <c r="E10" t="str">
        <f>HLOOKUP(D10,CropCoefficients!$A$1:$BE$129,Test!$F$1,FALSE)</f>
        <v>Seed</v>
      </c>
      <c r="H10" s="1" t="s">
        <v>371</v>
      </c>
      <c r="I10" t="s">
        <v>377</v>
      </c>
    </row>
    <row r="11" spans="1:19">
      <c r="A11">
        <v>13.932559604705048</v>
      </c>
      <c r="B11">
        <f t="shared" si="0"/>
        <v>110.35692439844928</v>
      </c>
      <c r="D11" s="1" t="s">
        <v>10</v>
      </c>
      <c r="E11" t="str">
        <f>HLOOKUP(D11,CropCoefficients!$A$1:$BE$129,Test!$F$1,FALSE)</f>
        <v>Oct</v>
      </c>
      <c r="H11" s="1" t="s">
        <v>372</v>
      </c>
      <c r="I11" t="s">
        <v>359</v>
      </c>
    </row>
    <row r="12" spans="1:19">
      <c r="A12">
        <v>5.3540880739901002</v>
      </c>
      <c r="B12">
        <f t="shared" si="0"/>
        <v>115.71101247243938</v>
      </c>
      <c r="D12" s="1" t="s">
        <v>11</v>
      </c>
      <c r="E12" t="str">
        <f>HLOOKUP(D12,CropCoefficients!$A$1:$BE$129,Test!$F$1,FALSE)</f>
        <v>MidReproductive</v>
      </c>
      <c r="H12" s="1" t="s">
        <v>373</v>
      </c>
      <c r="I12">
        <v>10</v>
      </c>
    </row>
    <row r="13" spans="1:19">
      <c r="A13">
        <v>13.363497784448709</v>
      </c>
      <c r="B13">
        <f t="shared" si="0"/>
        <v>129.07451025688809</v>
      </c>
      <c r="D13" s="1" t="s">
        <v>12</v>
      </c>
      <c r="E13" t="str">
        <f>HLOOKUP(D13,CropCoefficients!$A$1:$BE$129,Test!$F$1,FALSE)</f>
        <v>Feb</v>
      </c>
      <c r="H13" s="1" t="s">
        <v>374</v>
      </c>
    </row>
    <row r="14" spans="1:19">
      <c r="A14">
        <v>6.6646938971593457</v>
      </c>
      <c r="B14">
        <f t="shared" si="0"/>
        <v>135.73920415404743</v>
      </c>
      <c r="D14" s="1" t="s">
        <v>13</v>
      </c>
      <c r="E14">
        <f>HLOOKUP(D14,CropCoefficients!$A$1:$BE$129,Test!$F$1,FALSE)</f>
        <v>6</v>
      </c>
    </row>
    <row r="15" spans="1:19">
      <c r="A15">
        <v>15.119829112109056</v>
      </c>
      <c r="B15">
        <f t="shared" si="0"/>
        <v>150.85903326615647</v>
      </c>
      <c r="D15" s="1" t="s">
        <v>14</v>
      </c>
      <c r="E15" t="str">
        <f>HLOOKUP(D15,CropCoefficients!$A$1:$BE$129,Test!$F$1,FALSE)</f>
        <v>t/ha</v>
      </c>
    </row>
    <row r="16" spans="1:19">
      <c r="A16">
        <v>10.605844567907475</v>
      </c>
      <c r="B16">
        <f t="shared" si="0"/>
        <v>161.46487783406394</v>
      </c>
      <c r="D16" s="1" t="s">
        <v>15</v>
      </c>
      <c r="E16" t="str">
        <f>HLOOKUP(D16,CropCoefficients!$A$1:$BE$129,Test!$F$1,FALSE)</f>
        <v xml:space="preserve">Baled straw </v>
      </c>
    </row>
    <row r="17" spans="1:5">
      <c r="A17">
        <v>11.901756295522578</v>
      </c>
      <c r="B17">
        <f t="shared" si="0"/>
        <v>173.36663412958652</v>
      </c>
      <c r="D17" s="1" t="s">
        <v>16</v>
      </c>
      <c r="E17">
        <f>HLOOKUP(D17,CropCoefficients!$A$1:$BE$129,Test!$F$1,FALSE)</f>
        <v>0.6</v>
      </c>
    </row>
    <row r="18" spans="1:5">
      <c r="A18">
        <v>3.8939814164824327</v>
      </c>
      <c r="B18">
        <f t="shared" si="0"/>
        <v>177.26061554606895</v>
      </c>
      <c r="D18" s="1" t="s">
        <v>17</v>
      </c>
      <c r="E18">
        <f>HLOOKUP(D18,CropCoefficients!$A$1:$BE$129,Test!$F$1,FALSE)</f>
        <v>0.1</v>
      </c>
    </row>
    <row r="19" spans="1:5">
      <c r="A19">
        <v>6.2562047514789443</v>
      </c>
      <c r="B19">
        <f t="shared" si="0"/>
        <v>183.51682029754789</v>
      </c>
      <c r="D19" s="1" t="s">
        <v>18</v>
      </c>
      <c r="E19">
        <f>HLOOKUP(D19,CropCoefficients!$A$1:$BE$129,Test!$F$1,FALSE)</f>
        <v>12</v>
      </c>
    </row>
    <row r="20" spans="1:5">
      <c r="A20">
        <v>5.2802002140493496</v>
      </c>
      <c r="B20">
        <f t="shared" si="0"/>
        <v>188.79702051159725</v>
      </c>
      <c r="D20" s="1" t="s">
        <v>19</v>
      </c>
      <c r="E20">
        <f>HLOOKUP(D20,CropCoefficients!$A$1:$BE$129,Test!$F$1,FALSE)</f>
        <v>0</v>
      </c>
    </row>
    <row r="21" spans="1:5">
      <c r="A21">
        <v>14.049139077238873</v>
      </c>
      <c r="B21">
        <f t="shared" si="0"/>
        <v>202.84615958883612</v>
      </c>
      <c r="D21" s="1" t="s">
        <v>20</v>
      </c>
      <c r="E21">
        <f>HLOOKUP(D21,CropCoefficients!$A$1:$BE$129,Test!$F$1,FALSE)</f>
        <v>0</v>
      </c>
    </row>
    <row r="22" spans="1:5">
      <c r="A22">
        <v>13.012433227854736</v>
      </c>
      <c r="B22">
        <f t="shared" si="0"/>
        <v>215.85859281669084</v>
      </c>
      <c r="D22" s="1" t="s">
        <v>21</v>
      </c>
      <c r="E22">
        <f>HLOOKUP(D22,CropCoefficients!$A$1:$BE$129,Test!$F$1,FALSE)</f>
        <v>0.1</v>
      </c>
    </row>
    <row r="23" spans="1:5">
      <c r="A23">
        <v>18.45901588220935</v>
      </c>
      <c r="B23">
        <f t="shared" si="0"/>
        <v>234.31760869890019</v>
      </c>
      <c r="D23" s="1" t="s">
        <v>22</v>
      </c>
      <c r="E23">
        <f>HLOOKUP(D23,CropCoefficients!$A$1:$BE$129,Test!$F$1,FALSE)</f>
        <v>1.5</v>
      </c>
    </row>
    <row r="24" spans="1:5">
      <c r="A24">
        <v>11.995492344501493</v>
      </c>
      <c r="B24">
        <f t="shared" si="0"/>
        <v>246.31310104340167</v>
      </c>
      <c r="D24" s="1" t="s">
        <v>23</v>
      </c>
      <c r="E24">
        <f>HLOOKUP(D24,CropCoefficients!$A$1:$BE$129,Test!$F$1,FALSE)</f>
        <v>1</v>
      </c>
    </row>
    <row r="25" spans="1:5">
      <c r="A25">
        <v>14.89124712931573</v>
      </c>
      <c r="B25">
        <f t="shared" si="0"/>
        <v>261.2043481727174</v>
      </c>
      <c r="D25" s="1" t="s">
        <v>24</v>
      </c>
      <c r="E25">
        <f>HLOOKUP(D25,CropCoefficients!$A$1:$BE$129,Test!$F$1,FALSE)</f>
        <v>1</v>
      </c>
    </row>
    <row r="26" spans="1:5">
      <c r="A26">
        <v>10.598117463308858</v>
      </c>
      <c r="B26">
        <f t="shared" si="0"/>
        <v>271.80246563602628</v>
      </c>
      <c r="D26" s="1" t="s">
        <v>25</v>
      </c>
      <c r="E26">
        <f>HLOOKUP(D26,CropCoefficients!$A$1:$BE$129,Test!$F$1,FALSE)</f>
        <v>10.5</v>
      </c>
    </row>
    <row r="27" spans="1:5">
      <c r="A27">
        <v>18.08459347173163</v>
      </c>
      <c r="B27">
        <f t="shared" si="0"/>
        <v>289.88705910775792</v>
      </c>
      <c r="D27" s="1" t="s">
        <v>26</v>
      </c>
      <c r="E27">
        <f>HLOOKUP(D27,CropCoefficients!$A$1:$BE$129,Test!$F$1,FALSE)</f>
        <v>0</v>
      </c>
    </row>
    <row r="28" spans="1:5">
      <c r="A28">
        <v>14.79161849090584</v>
      </c>
      <c r="B28">
        <f t="shared" si="0"/>
        <v>304.67867759866374</v>
      </c>
      <c r="D28" s="1" t="s">
        <v>27</v>
      </c>
      <c r="E28">
        <f>HLOOKUP(D28,CropCoefficients!$A$1:$BE$129,Test!$F$1,FALSE)</f>
        <v>1</v>
      </c>
    </row>
    <row r="29" spans="1:5">
      <c r="A29">
        <v>17.933505589637022</v>
      </c>
      <c r="B29">
        <f t="shared" si="0"/>
        <v>322.61218318830078</v>
      </c>
      <c r="D29" s="1" t="s">
        <v>28</v>
      </c>
      <c r="E29">
        <f>HLOOKUP(D29,CropCoefficients!$A$1:$BE$129,Test!$F$1,FALSE)</f>
        <v>2.5</v>
      </c>
    </row>
    <row r="30" spans="1:5">
      <c r="A30">
        <v>16.082282662694066</v>
      </c>
      <c r="B30">
        <f t="shared" si="0"/>
        <v>338.69446585099485</v>
      </c>
      <c r="D30" s="1" t="s">
        <v>29</v>
      </c>
      <c r="E30">
        <f>HLOOKUP(D30,CropCoefficients!$A$1:$BE$129,Test!$F$1,FALSE)</f>
        <v>1.5</v>
      </c>
    </row>
    <row r="31" spans="1:5">
      <c r="A31">
        <v>20.828587685127982</v>
      </c>
      <c r="B31">
        <f t="shared" si="0"/>
        <v>359.5230535361228</v>
      </c>
      <c r="D31" s="1"/>
    </row>
    <row r="32" spans="1:5">
      <c r="A32">
        <v>13.76912650928467</v>
      </c>
      <c r="B32">
        <f t="shared" si="0"/>
        <v>373.29218004540746</v>
      </c>
      <c r="D32" s="1"/>
    </row>
    <row r="33" spans="1:9">
      <c r="A33">
        <v>23.549644512826927</v>
      </c>
      <c r="B33">
        <f t="shared" si="0"/>
        <v>396.84182455823441</v>
      </c>
      <c r="D33" s="1"/>
    </row>
    <row r="34" spans="1:9">
      <c r="D34" s="1"/>
    </row>
    <row r="35" spans="1:9">
      <c r="A35" s="29" t="str">
        <f t="array" ref="A35:I67">_xll.GetDailyCropData(B2:B33,H2:I13,D2:E30)</f>
        <v>RootN</v>
      </c>
      <c r="B35" t="str">
        <v>StoverN</v>
      </c>
      <c r="C35" t="str">
        <v>SaleableProductN</v>
      </c>
      <c r="D35" t="str">
        <v>FieldLossN</v>
      </c>
      <c r="E35" t="str">
        <v>DressingLossN</v>
      </c>
      <c r="F35" t="str">
        <v>TotalCropN</v>
      </c>
      <c r="G35" t="str">
        <v>CropUptakeN</v>
      </c>
      <c r="H35" t="str">
        <v>Cover</v>
      </c>
      <c r="I35" t="str">
        <v>RootDepth</v>
      </c>
    </row>
    <row r="36" spans="1:9">
      <c r="A36">
        <v>0.22116915193036965</v>
      </c>
      <c r="B36">
        <v>2.2116915193036961</v>
      </c>
      <c r="C36">
        <v>1.9905223673733266</v>
      </c>
      <c r="D36">
        <v>0</v>
      </c>
      <c r="E36">
        <v>0</v>
      </c>
      <c r="F36">
        <v>4.4233830386073922</v>
      </c>
      <c r="G36">
        <v>0</v>
      </c>
      <c r="H36">
        <v>1.9204032674667401E-2</v>
      </c>
      <c r="I36">
        <v>9.4435067764416403E-2</v>
      </c>
    </row>
    <row r="37" spans="1:9">
      <c r="A37">
        <v>0.32884700531680072</v>
      </c>
      <c r="B37">
        <v>3.2884700531680076</v>
      </c>
      <c r="C37">
        <v>2.9596230478512067</v>
      </c>
      <c r="D37">
        <v>0</v>
      </c>
      <c r="E37">
        <v>0</v>
      </c>
      <c r="F37">
        <v>6.5769401063360151</v>
      </c>
      <c r="G37">
        <v>2.1535570677286229</v>
      </c>
      <c r="H37">
        <v>6.5729689869652719E-2</v>
      </c>
      <c r="I37">
        <v>0.20766172495304516</v>
      </c>
    </row>
    <row r="38" spans="1:9">
      <c r="A38">
        <v>0.40553908495566604</v>
      </c>
      <c r="B38">
        <v>4.0553908495566597</v>
      </c>
      <c r="C38">
        <v>3.649851764600994</v>
      </c>
      <c r="D38">
        <v>0</v>
      </c>
      <c r="E38">
        <v>0</v>
      </c>
      <c r="F38">
        <v>8.1107816991133195</v>
      </c>
      <c r="G38">
        <v>1.5338415927773044</v>
      </c>
      <c r="H38">
        <v>0.12231023879419092</v>
      </c>
      <c r="I38">
        <v>0.2681673521427056</v>
      </c>
    </row>
    <row r="39" spans="1:9">
      <c r="A39">
        <v>0.5892519213989158</v>
      </c>
      <c r="B39">
        <v>5.8925192139891571</v>
      </c>
      <c r="C39">
        <v>5.3032672925902418</v>
      </c>
      <c r="D39">
        <v>0</v>
      </c>
      <c r="E39">
        <v>0</v>
      </c>
      <c r="F39">
        <v>11.785038427978314</v>
      </c>
      <c r="G39">
        <v>3.6742567288649948</v>
      </c>
      <c r="H39">
        <v>0.32431652782203019</v>
      </c>
      <c r="I39">
        <v>0.37764925734432031</v>
      </c>
    </row>
    <row r="40" spans="1:9">
      <c r="A40">
        <v>0.65755919390272188</v>
      </c>
      <c r="B40">
        <v>6.5755919390272188</v>
      </c>
      <c r="C40">
        <v>5.9180327451244974</v>
      </c>
      <c r="D40">
        <v>0</v>
      </c>
      <c r="E40">
        <v>0</v>
      </c>
      <c r="F40">
        <v>13.151183878054438</v>
      </c>
      <c r="G40">
        <v>1.3661454500761234</v>
      </c>
      <c r="H40">
        <v>0.40971121708684688</v>
      </c>
      <c r="I40">
        <v>0.41030147497396541</v>
      </c>
    </row>
    <row r="41" spans="1:9">
      <c r="A41">
        <v>0.89051961499032861</v>
      </c>
      <c r="B41">
        <v>8.9051961499032846</v>
      </c>
      <c r="C41">
        <v>8.0146765349129563</v>
      </c>
      <c r="D41">
        <v>0</v>
      </c>
      <c r="E41">
        <v>0</v>
      </c>
      <c r="F41">
        <v>17.810392299806569</v>
      </c>
      <c r="G41">
        <v>4.6592084217521315</v>
      </c>
      <c r="H41">
        <v>0.66222445542802333</v>
      </c>
      <c r="I41">
        <v>0.50222475875454808</v>
      </c>
    </row>
    <row r="42" spans="1:9">
      <c r="A42">
        <v>1.1824720130042168</v>
      </c>
      <c r="B42">
        <v>11.824720130042166</v>
      </c>
      <c r="C42">
        <v>10.642248117037949</v>
      </c>
      <c r="D42">
        <v>0</v>
      </c>
      <c r="E42">
        <v>0</v>
      </c>
      <c r="F42">
        <v>23.649440260084333</v>
      </c>
      <c r="G42">
        <v>5.8390479602777638</v>
      </c>
      <c r="H42">
        <v>0.84248096789534566</v>
      </c>
      <c r="I42">
        <v>0.59106731762301801</v>
      </c>
    </row>
    <row r="43" spans="1:9">
      <c r="A43">
        <v>1.649910794404148</v>
      </c>
      <c r="B43">
        <v>16.49910794404148</v>
      </c>
      <c r="C43">
        <v>14.849197149637334</v>
      </c>
      <c r="D43">
        <v>0</v>
      </c>
      <c r="E43">
        <v>0</v>
      </c>
      <c r="F43">
        <v>32.99821588808296</v>
      </c>
      <c r="G43">
        <v>9.3487756279986272</v>
      </c>
      <c r="H43">
        <v>0.94861054306785708</v>
      </c>
      <c r="I43">
        <v>0.70072918089063208</v>
      </c>
    </row>
    <row r="44" spans="1:9">
      <c r="A44">
        <v>1.9500432772165293</v>
      </c>
      <c r="B44">
        <v>19.500432772165293</v>
      </c>
      <c r="C44">
        <v>17.550389494948764</v>
      </c>
      <c r="D44">
        <v>0</v>
      </c>
      <c r="E44">
        <v>0</v>
      </c>
      <c r="F44">
        <v>39.000865544330587</v>
      </c>
      <c r="G44">
        <v>6.0026496562476268</v>
      </c>
      <c r="H44">
        <v>0.97266232467203761</v>
      </c>
      <c r="I44">
        <v>0.75882011861983689</v>
      </c>
    </row>
    <row r="45" spans="1:9">
      <c r="A45">
        <v>2.6166147612859181</v>
      </c>
      <c r="B45">
        <v>26.166147612859177</v>
      </c>
      <c r="C45">
        <v>23.549532851573264</v>
      </c>
      <c r="D45">
        <v>0</v>
      </c>
      <c r="E45">
        <v>0</v>
      </c>
      <c r="F45">
        <v>52.332295225718354</v>
      </c>
      <c r="G45">
        <v>13.331429681387768</v>
      </c>
      <c r="H45">
        <v>0.99192059199318661</v>
      </c>
      <c r="I45">
        <v>0.86846363615334465</v>
      </c>
    </row>
    <row r="46" spans="1:9">
      <c r="A46">
        <v>2.9050549902719296</v>
      </c>
      <c r="B46">
        <v>29.050549902719297</v>
      </c>
      <c r="C46">
        <v>26.145494912447369</v>
      </c>
      <c r="D46">
        <v>0</v>
      </c>
      <c r="E46">
        <v>0</v>
      </c>
      <c r="F46">
        <v>58.101099805438594</v>
      </c>
      <c r="G46">
        <v>5.7688045797202392</v>
      </c>
      <c r="H46">
        <v>0.99496494561457871</v>
      </c>
      <c r="I46">
        <v>0.91059810866033697</v>
      </c>
    </row>
    <row r="47" spans="1:9">
      <c r="A47">
        <v>3.6861288404200327</v>
      </c>
      <c r="B47">
        <v>36.86128840420033</v>
      </c>
      <c r="C47">
        <v>33.175159563780291</v>
      </c>
      <c r="D47">
        <v>0</v>
      </c>
      <c r="E47">
        <v>0</v>
      </c>
      <c r="F47">
        <v>73.72257680840066</v>
      </c>
      <c r="G47">
        <v>15.621477002962067</v>
      </c>
      <c r="H47">
        <v>0.99845971901378228</v>
      </c>
      <c r="I47">
        <v>1.0157633435640072</v>
      </c>
    </row>
    <row r="48" spans="1:9">
      <c r="A48">
        <v>4.0975043401925326</v>
      </c>
      <c r="B48">
        <v>40.975043401925333</v>
      </c>
      <c r="C48">
        <v>36.877539061732797</v>
      </c>
      <c r="D48">
        <v>0</v>
      </c>
      <c r="E48">
        <v>0</v>
      </c>
      <c r="F48">
        <v>81.950086803850667</v>
      </c>
      <c r="G48">
        <v>8.2275099954500064</v>
      </c>
      <c r="H48">
        <v>0.99914769693070382</v>
      </c>
      <c r="I48">
        <v>1.0682117452146183</v>
      </c>
    </row>
    <row r="49" spans="1:9">
      <c r="A49">
        <v>5.0392309178007437</v>
      </c>
      <c r="B49">
        <v>50.392309178007437</v>
      </c>
      <c r="C49">
        <v>45.353078260206694</v>
      </c>
      <c r="D49">
        <v>0</v>
      </c>
      <c r="E49">
        <v>0</v>
      </c>
      <c r="F49">
        <v>100.78461835601487</v>
      </c>
      <c r="G49">
        <v>18.834531552164208</v>
      </c>
      <c r="H49">
        <v>0.99977760051300546</v>
      </c>
      <c r="I49">
        <v>1.1871985857803193</v>
      </c>
    </row>
    <row r="50" spans="1:9">
      <c r="A50">
        <v>5.6708316913058008</v>
      </c>
      <c r="B50">
        <v>56.708316913057999</v>
      </c>
      <c r="C50">
        <v>51.037485221752206</v>
      </c>
      <c r="D50">
        <v>0</v>
      </c>
      <c r="E50">
        <v>0</v>
      </c>
      <c r="F50">
        <v>113.416633826116</v>
      </c>
      <c r="G50">
        <v>12.632015470101123</v>
      </c>
      <c r="H50">
        <v>0.99991335749783028</v>
      </c>
      <c r="I50">
        <v>1.2706622233194202</v>
      </c>
    </row>
    <row r="51" spans="1:9">
      <c r="A51">
        <v>6.3165079482615258</v>
      </c>
      <c r="B51">
        <v>63.165079482615255</v>
      </c>
      <c r="C51">
        <v>56.848571534353731</v>
      </c>
      <c r="D51">
        <v>0</v>
      </c>
      <c r="E51">
        <v>0</v>
      </c>
      <c r="F51">
        <v>126.33015896523051</v>
      </c>
      <c r="G51">
        <v>12.913525139114512</v>
      </c>
      <c r="H51">
        <v>0.9999699210763825</v>
      </c>
      <c r="I51">
        <v>1.3643241535096906</v>
      </c>
    </row>
    <row r="52" spans="1:9">
      <c r="A52">
        <v>6.509379229180114</v>
      </c>
      <c r="B52">
        <v>65.093792291801137</v>
      </c>
      <c r="C52">
        <v>58.584413062621024</v>
      </c>
      <c r="D52">
        <v>0</v>
      </c>
      <c r="E52">
        <v>0</v>
      </c>
      <c r="F52">
        <v>130.18758458360227</v>
      </c>
      <c r="G52">
        <v>3.8574256183717637</v>
      </c>
      <c r="H52">
        <v>0.9999787220165347</v>
      </c>
      <c r="I52">
        <v>1.3949681867545987</v>
      </c>
    </row>
    <row r="53" spans="1:9">
      <c r="A53">
        <v>6.7982867441907509</v>
      </c>
      <c r="B53">
        <v>67.982867441907501</v>
      </c>
      <c r="C53">
        <v>61.184580697716754</v>
      </c>
      <c r="D53">
        <v>0</v>
      </c>
      <c r="E53">
        <v>0</v>
      </c>
      <c r="F53">
        <v>135.965734883815</v>
      </c>
      <c r="G53">
        <v>5.7781503002127295</v>
      </c>
      <c r="H53">
        <v>0.99998779887212552</v>
      </c>
      <c r="I53">
        <v>1.4442019467257636</v>
      </c>
    </row>
    <row r="54" spans="1:9">
      <c r="A54">
        <v>7.0214159964607301</v>
      </c>
      <c r="B54">
        <v>70.21415996460729</v>
      </c>
      <c r="C54">
        <v>63.192743968146566</v>
      </c>
      <c r="D54">
        <v>0</v>
      </c>
      <c r="E54">
        <v>0</v>
      </c>
      <c r="F54">
        <v>140.42831992921458</v>
      </c>
      <c r="G54">
        <v>4.4625850453995781</v>
      </c>
      <c r="H54">
        <v>0.99999236958221271</v>
      </c>
      <c r="I54">
        <v>1.4857549521443834</v>
      </c>
    </row>
    <row r="55" spans="1:9">
      <c r="A55">
        <v>7.523348821534614</v>
      </c>
      <c r="B55">
        <v>75.233488215346142</v>
      </c>
      <c r="C55">
        <v>67.710139393811531</v>
      </c>
      <c r="D55">
        <v>0</v>
      </c>
      <c r="E55">
        <v>0</v>
      </c>
      <c r="F55">
        <v>150.46697643069228</v>
      </c>
      <c r="G55">
        <v>10.038656501477703</v>
      </c>
      <c r="H55">
        <v>0.99999781146738576</v>
      </c>
      <c r="I55">
        <v>1.5</v>
      </c>
    </row>
    <row r="56" spans="1:9">
      <c r="A56">
        <v>7.8779752847490938</v>
      </c>
      <c r="B56">
        <v>78.77975284749094</v>
      </c>
      <c r="C56">
        <v>70.901777562741842</v>
      </c>
      <c r="D56">
        <v>0</v>
      </c>
      <c r="E56">
        <v>0</v>
      </c>
      <c r="F56">
        <v>157.55950569498188</v>
      </c>
      <c r="G56">
        <v>7.0925292642895954</v>
      </c>
      <c r="H56">
        <v>0.99738015904888566</v>
      </c>
      <c r="I56">
        <v>1.5</v>
      </c>
    </row>
    <row r="57" spans="1:9">
      <c r="A57">
        <v>8.2318121235846089</v>
      </c>
      <c r="B57">
        <v>82.318121235846078</v>
      </c>
      <c r="C57">
        <v>74.086309112261475</v>
      </c>
      <c r="D57">
        <v>0</v>
      </c>
      <c r="E57">
        <v>0</v>
      </c>
      <c r="F57">
        <v>164.63624247169216</v>
      </c>
      <c r="G57">
        <v>7.0767367767102769</v>
      </c>
      <c r="H57">
        <v>0.80681764407083278</v>
      </c>
      <c r="I57">
        <v>1.5</v>
      </c>
    </row>
    <row r="58" spans="1:9">
      <c r="A58">
        <v>8.3895520488057365</v>
      </c>
      <c r="B58">
        <v>83.895520488057358</v>
      </c>
      <c r="C58">
        <v>75.505968439251617</v>
      </c>
      <c r="D58">
        <v>0</v>
      </c>
      <c r="E58">
        <v>0</v>
      </c>
      <c r="F58">
        <v>167.79104097611472</v>
      </c>
      <c r="G58">
        <v>3.1547985044225584</v>
      </c>
      <c r="H58">
        <v>0.68298161704994975</v>
      </c>
      <c r="I58">
        <v>1.5</v>
      </c>
    </row>
    <row r="59" spans="1:9">
      <c r="A59">
        <v>8.5283159016448788</v>
      </c>
      <c r="B59">
        <v>85.283159016448792</v>
      </c>
      <c r="C59">
        <v>76.754843114803904</v>
      </c>
      <c r="D59">
        <v>0</v>
      </c>
      <c r="E59">
        <v>0</v>
      </c>
      <c r="F59">
        <v>170.56631803289758</v>
      </c>
      <c r="G59">
        <v>2.7752770567828691</v>
      </c>
      <c r="H59">
        <v>0.52925112988692158</v>
      </c>
      <c r="I59">
        <v>1.5</v>
      </c>
    </row>
    <row r="60" spans="1:9">
      <c r="A60">
        <v>8.5984949150755519</v>
      </c>
      <c r="B60">
        <v>85.984949150755511</v>
      </c>
      <c r="C60">
        <v>77.386454235679963</v>
      </c>
      <c r="D60">
        <v>0</v>
      </c>
      <c r="E60">
        <v>0</v>
      </c>
      <c r="F60">
        <v>171.96989830151102</v>
      </c>
      <c r="G60">
        <v>1.4035802686134389</v>
      </c>
      <c r="H60">
        <v>0.41984096789733027</v>
      </c>
      <c r="I60">
        <v>1.5</v>
      </c>
    </row>
    <row r="61" spans="1:9">
      <c r="A61">
        <v>8.6801359077823399</v>
      </c>
      <c r="B61">
        <v>86.801359077823392</v>
      </c>
      <c r="C61">
        <v>78.121223170041048</v>
      </c>
      <c r="D61">
        <v>0</v>
      </c>
      <c r="E61">
        <v>0</v>
      </c>
      <c r="F61">
        <v>173.60271815564678</v>
      </c>
      <c r="G61">
        <v>1.6328198541357608</v>
      </c>
      <c r="H61">
        <v>0.2331438202097158</v>
      </c>
      <c r="I61">
        <v>1.5</v>
      </c>
    </row>
    <row r="62" spans="1:9">
      <c r="A62">
        <v>8.7224192188056531</v>
      </c>
      <c r="B62">
        <v>87.22419218805652</v>
      </c>
      <c r="C62">
        <v>78.501772969250879</v>
      </c>
      <c r="D62">
        <v>0</v>
      </c>
      <c r="E62">
        <v>0</v>
      </c>
      <c r="F62">
        <v>174.44838437611304</v>
      </c>
      <c r="G62">
        <v>0.84566622046625639</v>
      </c>
      <c r="H62">
        <v>8.0441853961365939E-2</v>
      </c>
      <c r="I62">
        <v>1.5</v>
      </c>
    </row>
    <row r="63" spans="1:9">
      <c r="A63">
        <v>8.7549953919614243</v>
      </c>
      <c r="B63">
        <v>87.549953919614239</v>
      </c>
      <c r="C63">
        <v>78.79495852765281</v>
      </c>
      <c r="D63">
        <v>0</v>
      </c>
      <c r="E63">
        <v>0</v>
      </c>
      <c r="F63">
        <v>175.09990783922848</v>
      </c>
      <c r="G63">
        <v>0.65152346311543852</v>
      </c>
      <c r="H63">
        <v>0</v>
      </c>
      <c r="I63">
        <v>1.5</v>
      </c>
    </row>
    <row r="64" spans="1:9">
      <c r="A64">
        <v>8.7730695498467703</v>
      </c>
      <c r="B64">
        <v>87.730695498467696</v>
      </c>
      <c r="C64">
        <v>78.95762594862093</v>
      </c>
      <c r="D64">
        <v>0</v>
      </c>
      <c r="E64">
        <v>0</v>
      </c>
      <c r="F64">
        <v>175.46139099693539</v>
      </c>
      <c r="G64">
        <v>0.36148315770691397</v>
      </c>
      <c r="H64">
        <v>0</v>
      </c>
      <c r="I64">
        <v>1.5</v>
      </c>
    </row>
    <row r="65" spans="1:9">
      <c r="A65">
        <v>8.7870495406528715</v>
      </c>
      <c r="B65">
        <v>87.870495406528704</v>
      </c>
      <c r="C65">
        <v>79.083445865875845</v>
      </c>
      <c r="D65">
        <v>0</v>
      </c>
      <c r="E65">
        <v>0</v>
      </c>
      <c r="F65">
        <v>175.74099081305741</v>
      </c>
      <c r="G65">
        <v>0.27959981612201545</v>
      </c>
      <c r="H65">
        <v>0</v>
      </c>
      <c r="I65">
        <v>1.5</v>
      </c>
    </row>
    <row r="66" spans="1:9">
      <c r="A66">
        <v>8.7926657804356534</v>
      </c>
      <c r="B66">
        <v>87.926657804356537</v>
      </c>
      <c r="C66">
        <v>79.133992023920882</v>
      </c>
      <c r="D66">
        <v>0</v>
      </c>
      <c r="E66">
        <v>0</v>
      </c>
      <c r="F66">
        <v>175.85331560871307</v>
      </c>
      <c r="G66">
        <v>0.11232479565566678</v>
      </c>
      <c r="H66">
        <v>0</v>
      </c>
      <c r="I66">
        <v>1.5</v>
      </c>
    </row>
    <row r="67" spans="1:9">
      <c r="A67">
        <v>8.7983921371859442</v>
      </c>
      <c r="B67">
        <v>87.983921371859438</v>
      </c>
      <c r="C67">
        <v>79.185529234673496</v>
      </c>
      <c r="D67">
        <v>0</v>
      </c>
      <c r="E67">
        <v>0</v>
      </c>
      <c r="F67">
        <v>175.96784274371888</v>
      </c>
      <c r="G67">
        <v>0.11452713500580103</v>
      </c>
      <c r="H67">
        <v>0</v>
      </c>
      <c r="I67">
        <v>1.5</v>
      </c>
    </row>
  </sheetData>
  <dataValidations count="3">
    <dataValidation type="list" allowBlank="1" showInputMessage="1" showErrorMessage="1" sqref="I8" xr:uid="{43F9995C-5F71-4F70-910D-D26F0D92E171}">
      <formula1>$L$2:$L$3</formula1>
    </dataValidation>
    <dataValidation type="list" allowBlank="1" showInputMessage="1" showErrorMessage="1" sqref="I10" xr:uid="{6F41D4DE-8735-4D7C-A486-CF2D043040FA}">
      <formula1>$M$2:$M$7</formula1>
    </dataValidation>
    <dataValidation type="list" allowBlank="1" showInputMessage="1" showErrorMessage="1" sqref="I11" xr:uid="{D763B37C-A7BA-4CAC-AF62-0CCC524385B4}">
      <formula1>$O$2:$O$6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CropCoefficients!$B$2:$B$129</xm:f>
          </x14:formula1>
          <xm:sqref>F2</xm:sqref>
        </x14:dataValidation>
        <x14:dataValidation type="list" allowBlank="1" showInputMessage="1" showErrorMessage="1" xr:uid="{C09A4492-B74E-46E0-A4B7-22525F21BE44}">
          <x14:formula1>
            <xm:f>CropCoefficients!$F$2:$F$129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129"/>
  <sheetViews>
    <sheetView topLeftCell="AC97" workbookViewId="0">
      <selection activeCell="AF126" sqref="AF126"/>
    </sheetView>
  </sheetViews>
  <sheetFormatPr defaultRowHeight="15"/>
  <sheetData>
    <row r="1" spans="1:57" ht="15.75" thickBot="1">
      <c r="A1" s="5" t="s">
        <v>5</v>
      </c>
      <c r="B1" s="5" t="s">
        <v>6</v>
      </c>
      <c r="C1" s="5" t="s">
        <v>7</v>
      </c>
      <c r="D1" s="5" t="s">
        <v>8</v>
      </c>
      <c r="E1" s="7" t="s">
        <v>214</v>
      </c>
      <c r="F1" s="7" t="s">
        <v>215</v>
      </c>
      <c r="G1" s="5" t="s">
        <v>1</v>
      </c>
      <c r="H1" s="5" t="s">
        <v>2</v>
      </c>
      <c r="I1" s="5" t="s">
        <v>3</v>
      </c>
      <c r="J1" s="6" t="s">
        <v>4</v>
      </c>
      <c r="K1" s="7" t="s">
        <v>35</v>
      </c>
      <c r="L1" s="7" t="s">
        <v>352</v>
      </c>
      <c r="M1" s="5" t="s">
        <v>9</v>
      </c>
      <c r="N1" s="5" t="s">
        <v>10</v>
      </c>
      <c r="O1" s="5" t="s">
        <v>11</v>
      </c>
      <c r="P1" s="6" t="s">
        <v>12</v>
      </c>
      <c r="Q1" s="8" t="s">
        <v>13</v>
      </c>
      <c r="R1" s="5" t="s">
        <v>14</v>
      </c>
      <c r="S1" s="5" t="s">
        <v>15</v>
      </c>
      <c r="T1" s="5" t="s">
        <v>36</v>
      </c>
      <c r="U1" s="5" t="s">
        <v>19</v>
      </c>
      <c r="V1" s="6" t="s">
        <v>20</v>
      </c>
      <c r="W1" s="5" t="s">
        <v>16</v>
      </c>
      <c r="X1" s="5" t="s">
        <v>17</v>
      </c>
      <c r="Y1" s="5" t="s">
        <v>18</v>
      </c>
      <c r="Z1" s="8" t="s">
        <v>21</v>
      </c>
      <c r="AA1" s="6" t="s">
        <v>22</v>
      </c>
      <c r="AB1" s="8" t="s">
        <v>23</v>
      </c>
      <c r="AC1" s="6" t="s">
        <v>24</v>
      </c>
      <c r="AD1" s="5" t="s">
        <v>27</v>
      </c>
      <c r="AE1" s="5" t="s">
        <v>28</v>
      </c>
      <c r="AF1" s="6" t="s">
        <v>29</v>
      </c>
      <c r="AG1" s="5" t="s">
        <v>25</v>
      </c>
      <c r="AH1" s="5" t="s">
        <v>26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9" t="s">
        <v>46</v>
      </c>
      <c r="AX1" s="6" t="s">
        <v>47</v>
      </c>
      <c r="AY1" s="10" t="s">
        <v>48</v>
      </c>
      <c r="AZ1" s="11" t="s">
        <v>49</v>
      </c>
      <c r="BA1" s="11" t="s">
        <v>50</v>
      </c>
      <c r="BB1" s="12" t="s">
        <v>51</v>
      </c>
      <c r="BC1" s="10" t="s">
        <v>52</v>
      </c>
      <c r="BD1" s="12" t="s">
        <v>53</v>
      </c>
      <c r="BE1" s="13" t="s">
        <v>54</v>
      </c>
    </row>
    <row r="2" spans="1:57" ht="15.75" thickBot="1">
      <c r="A2" s="14" t="s">
        <v>216</v>
      </c>
      <c r="B2" s="14" t="s">
        <v>217</v>
      </c>
      <c r="C2" s="14" t="s">
        <v>218</v>
      </c>
      <c r="D2" s="15" t="s">
        <v>219</v>
      </c>
      <c r="E2" s="14" t="str">
        <f t="shared" ref="E2:E65" si="0">B2&amp;" "&amp;C2&amp;" "&amp;D2</f>
        <v xml:space="preserve">lilium x </v>
      </c>
      <c r="F2" s="14" t="str">
        <f t="shared" ref="F2:F65" si="1">C2&amp;" "&amp;D2</f>
        <v xml:space="preserve">x </v>
      </c>
      <c r="G2" s="14" t="s">
        <v>55</v>
      </c>
      <c r="H2" s="15" t="s">
        <v>56</v>
      </c>
      <c r="I2" s="14" t="s">
        <v>57</v>
      </c>
      <c r="J2" s="16" t="s">
        <v>58</v>
      </c>
      <c r="K2" s="14" t="str">
        <f t="shared" ref="K2:K65" si="2">I2&amp;" "&amp;G2&amp;" "&amp;J2</f>
        <v>Lilly Bulb General</v>
      </c>
      <c r="L2" s="26">
        <v>1</v>
      </c>
      <c r="M2" s="5" t="s">
        <v>59</v>
      </c>
      <c r="N2" s="5" t="s">
        <v>60</v>
      </c>
      <c r="O2" s="5" t="s">
        <v>61</v>
      </c>
      <c r="P2" s="6" t="s">
        <v>62</v>
      </c>
      <c r="Q2" s="8">
        <v>30</v>
      </c>
      <c r="R2" s="5" t="s">
        <v>63</v>
      </c>
      <c r="S2" s="17" t="s">
        <v>64</v>
      </c>
      <c r="T2" s="17" t="s">
        <v>65</v>
      </c>
      <c r="U2" s="5">
        <v>0</v>
      </c>
      <c r="V2" s="6">
        <v>0</v>
      </c>
      <c r="W2" s="5">
        <v>0.9</v>
      </c>
      <c r="X2" s="17">
        <v>0.04</v>
      </c>
      <c r="Y2" s="5">
        <v>55</v>
      </c>
      <c r="Z2" s="18">
        <v>0.1</v>
      </c>
      <c r="AA2" s="19">
        <v>0.6</v>
      </c>
      <c r="AB2" s="18">
        <v>0.9</v>
      </c>
      <c r="AC2" s="19">
        <v>1</v>
      </c>
      <c r="AD2" s="5">
        <v>1</v>
      </c>
      <c r="AE2" s="5">
        <v>0.5</v>
      </c>
      <c r="AF2" s="6">
        <v>1.2</v>
      </c>
      <c r="AG2" s="5">
        <v>10.5</v>
      </c>
      <c r="AH2" s="17"/>
      <c r="AI2" s="17">
        <v>0.3</v>
      </c>
      <c r="AJ2" s="17">
        <v>2</v>
      </c>
      <c r="AK2" s="17">
        <v>0.11</v>
      </c>
      <c r="AL2" s="17">
        <v>0.35</v>
      </c>
      <c r="AM2" s="17">
        <v>0.11</v>
      </c>
      <c r="AN2" s="17">
        <v>0.09</v>
      </c>
      <c r="AO2" s="17">
        <v>0</v>
      </c>
      <c r="AP2" s="17">
        <v>0.3</v>
      </c>
      <c r="AQ2" s="17">
        <v>2</v>
      </c>
      <c r="AR2" s="17">
        <v>0.11</v>
      </c>
      <c r="AS2" s="17">
        <v>0.35</v>
      </c>
      <c r="AT2" s="17">
        <v>0.11</v>
      </c>
      <c r="AU2" s="17">
        <v>0.09</v>
      </c>
      <c r="AV2" s="17">
        <v>0</v>
      </c>
      <c r="AW2" s="8">
        <v>0</v>
      </c>
      <c r="AX2" s="6"/>
      <c r="AY2">
        <v>33</v>
      </c>
      <c r="AZ2">
        <v>9</v>
      </c>
      <c r="BA2">
        <v>12</v>
      </c>
      <c r="BB2">
        <v>29</v>
      </c>
      <c r="BC2">
        <v>205</v>
      </c>
      <c r="BD2">
        <v>500</v>
      </c>
      <c r="BE2">
        <v>0</v>
      </c>
    </row>
    <row r="3" spans="1:57" ht="15.75" thickBot="1">
      <c r="A3" s="5" t="s">
        <v>216</v>
      </c>
      <c r="B3" s="5" t="s">
        <v>220</v>
      </c>
      <c r="C3" s="5" t="s">
        <v>218</v>
      </c>
      <c r="D3" s="17" t="s">
        <v>219</v>
      </c>
      <c r="E3" s="14" t="str">
        <f t="shared" si="0"/>
        <v xml:space="preserve">Tulipa x </v>
      </c>
      <c r="F3" s="14" t="str">
        <f t="shared" si="1"/>
        <v xml:space="preserve">x </v>
      </c>
      <c r="G3" s="5" t="s">
        <v>55</v>
      </c>
      <c r="H3" s="15" t="s">
        <v>56</v>
      </c>
      <c r="I3" s="5" t="s">
        <v>66</v>
      </c>
      <c r="J3" s="16" t="s">
        <v>58</v>
      </c>
      <c r="K3" s="14" t="str">
        <f t="shared" si="2"/>
        <v>Tulip Bulb General</v>
      </c>
      <c r="L3" s="26">
        <v>2</v>
      </c>
      <c r="M3" s="5" t="s">
        <v>59</v>
      </c>
      <c r="N3" s="5" t="s">
        <v>60</v>
      </c>
      <c r="O3" s="5" t="s">
        <v>61</v>
      </c>
      <c r="P3" s="6" t="s">
        <v>62</v>
      </c>
      <c r="Q3" s="8">
        <v>30</v>
      </c>
      <c r="R3" s="5" t="s">
        <v>63</v>
      </c>
      <c r="S3" s="17" t="s">
        <v>64</v>
      </c>
      <c r="T3" s="17" t="s">
        <v>65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>
        <v>10.5</v>
      </c>
      <c r="AH3" s="17"/>
      <c r="AI3" s="17">
        <v>0.3</v>
      </c>
      <c r="AJ3" s="17">
        <v>2</v>
      </c>
      <c r="AK3" s="17">
        <v>0.11</v>
      </c>
      <c r="AL3" s="17">
        <v>0.35</v>
      </c>
      <c r="AM3" s="17">
        <v>0.11</v>
      </c>
      <c r="AN3" s="17">
        <v>0.09</v>
      </c>
      <c r="AO3" s="17">
        <v>0</v>
      </c>
      <c r="AP3" s="17">
        <v>0.3</v>
      </c>
      <c r="AQ3" s="17">
        <v>2</v>
      </c>
      <c r="AR3" s="17">
        <v>0.11</v>
      </c>
      <c r="AS3" s="17">
        <v>0.35</v>
      </c>
      <c r="AT3" s="17">
        <v>0.11</v>
      </c>
      <c r="AU3" s="17">
        <v>0.09</v>
      </c>
      <c r="AV3" s="17">
        <v>0</v>
      </c>
      <c r="AW3" s="8">
        <v>3</v>
      </c>
      <c r="AX3" s="6"/>
      <c r="AY3">
        <v>33</v>
      </c>
      <c r="AZ3">
        <v>9</v>
      </c>
      <c r="BA3">
        <v>12</v>
      </c>
      <c r="BB3">
        <v>29</v>
      </c>
      <c r="BC3">
        <v>205</v>
      </c>
      <c r="BD3">
        <v>500</v>
      </c>
      <c r="BE3">
        <v>0</v>
      </c>
    </row>
    <row r="4" spans="1:57" ht="15.75" thickBot="1">
      <c r="A4" s="5" t="s">
        <v>221</v>
      </c>
      <c r="B4" s="5" t="s">
        <v>222</v>
      </c>
      <c r="C4" s="5" t="s">
        <v>218</v>
      </c>
      <c r="D4" s="5" t="s">
        <v>219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67</v>
      </c>
      <c r="H4" s="14" t="s">
        <v>67</v>
      </c>
      <c r="I4" s="5" t="s">
        <v>68</v>
      </c>
      <c r="J4" s="16" t="s">
        <v>58</v>
      </c>
      <c r="K4" s="14" t="str">
        <f t="shared" si="2"/>
        <v>Hemp Fibre General</v>
      </c>
      <c r="L4" s="26">
        <v>3</v>
      </c>
      <c r="M4" s="5" t="s">
        <v>59</v>
      </c>
      <c r="N4" s="5" t="s">
        <v>69</v>
      </c>
      <c r="O4" s="5" t="s">
        <v>70</v>
      </c>
      <c r="P4" s="6" t="s">
        <v>62</v>
      </c>
      <c r="Q4" s="8">
        <v>6</v>
      </c>
      <c r="R4" s="5" t="s">
        <v>63</v>
      </c>
      <c r="S4" s="5" t="s">
        <v>71</v>
      </c>
      <c r="T4" s="17" t="s">
        <v>65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>
        <v>10.5</v>
      </c>
      <c r="AH4" s="17"/>
      <c r="AI4" s="17">
        <v>0.05</v>
      </c>
      <c r="AJ4" s="17">
        <v>0.54</v>
      </c>
      <c r="AK4" s="17">
        <v>7.0000000000000007E-2</v>
      </c>
      <c r="AL4" s="17">
        <v>1.1000000000000001</v>
      </c>
      <c r="AM4" s="17">
        <v>0.2</v>
      </c>
      <c r="AN4" s="17">
        <v>0.01</v>
      </c>
      <c r="AO4" s="17"/>
      <c r="AP4" s="17">
        <v>0.22</v>
      </c>
      <c r="AQ4" s="17">
        <v>1.43</v>
      </c>
      <c r="AR4" s="17">
        <v>0.1</v>
      </c>
      <c r="AS4" s="17">
        <v>1.1000000000000001</v>
      </c>
      <c r="AT4" s="17">
        <v>0.2</v>
      </c>
      <c r="AU4" s="17">
        <v>0.01</v>
      </c>
      <c r="AV4" s="17">
        <v>0</v>
      </c>
      <c r="AW4" s="8">
        <v>3</v>
      </c>
      <c r="AX4" s="6"/>
      <c r="AY4">
        <v>18</v>
      </c>
      <c r="AZ4">
        <v>8</v>
      </c>
      <c r="BA4">
        <v>8</v>
      </c>
      <c r="BB4">
        <v>21</v>
      </c>
      <c r="BC4">
        <v>20</v>
      </c>
      <c r="BD4">
        <v>12</v>
      </c>
      <c r="BE4">
        <v>0</v>
      </c>
    </row>
    <row r="5" spans="1:57" ht="15.75" thickBot="1">
      <c r="A5" s="5" t="s">
        <v>223</v>
      </c>
      <c r="B5" s="5" t="s">
        <v>224</v>
      </c>
      <c r="C5" s="5" t="s">
        <v>225</v>
      </c>
      <c r="D5" s="5" t="s">
        <v>219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72</v>
      </c>
      <c r="H5" s="5" t="s">
        <v>73</v>
      </c>
      <c r="I5" s="5" t="s">
        <v>74</v>
      </c>
      <c r="J5" s="16" t="s">
        <v>58</v>
      </c>
      <c r="K5" s="14" t="str">
        <f t="shared" si="2"/>
        <v>Oat Fodder General</v>
      </c>
      <c r="L5" s="26">
        <v>4</v>
      </c>
      <c r="M5" s="5" t="s">
        <v>59</v>
      </c>
      <c r="N5" s="5" t="s">
        <v>75</v>
      </c>
      <c r="O5" s="5" t="s">
        <v>76</v>
      </c>
      <c r="P5" s="6" t="s">
        <v>77</v>
      </c>
      <c r="Q5" s="8">
        <v>10</v>
      </c>
      <c r="R5" s="5" t="s">
        <v>63</v>
      </c>
      <c r="S5" s="17" t="s">
        <v>78</v>
      </c>
      <c r="T5" s="17" t="s">
        <v>79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>
        <v>12.5</v>
      </c>
      <c r="AH5" s="17"/>
      <c r="AI5" s="17">
        <v>0.48</v>
      </c>
      <c r="AJ5" s="17">
        <v>0.52</v>
      </c>
      <c r="AK5" s="17">
        <v>0.11</v>
      </c>
      <c r="AL5" s="17">
        <v>0.05</v>
      </c>
      <c r="AM5" s="17">
        <v>0.13</v>
      </c>
      <c r="AN5" s="17">
        <v>0.02</v>
      </c>
      <c r="AO5" s="17">
        <v>0</v>
      </c>
      <c r="AP5" s="17">
        <v>0.08</v>
      </c>
      <c r="AQ5" s="17">
        <v>1.35</v>
      </c>
      <c r="AR5" s="17">
        <v>0.13</v>
      </c>
      <c r="AS5" s="17">
        <v>0.18</v>
      </c>
      <c r="AT5" s="17">
        <v>0.08</v>
      </c>
      <c r="AU5" s="17">
        <v>0.14000000000000001</v>
      </c>
      <c r="AV5" s="17">
        <v>0</v>
      </c>
      <c r="AW5" s="8">
        <v>2</v>
      </c>
      <c r="AX5" s="6"/>
      <c r="AY5">
        <v>18</v>
      </c>
      <c r="AZ5">
        <v>8</v>
      </c>
      <c r="BA5">
        <v>8</v>
      </c>
      <c r="BB5">
        <v>21</v>
      </c>
      <c r="BC5">
        <v>8</v>
      </c>
      <c r="BD5">
        <v>100</v>
      </c>
      <c r="BE5">
        <v>1</v>
      </c>
    </row>
    <row r="6" spans="1:57" ht="15.75" thickBot="1">
      <c r="A6" s="5" t="s">
        <v>226</v>
      </c>
      <c r="B6" s="5" t="s">
        <v>227</v>
      </c>
      <c r="C6" s="5" t="s">
        <v>228</v>
      </c>
      <c r="D6" s="5" t="s">
        <v>229</v>
      </c>
      <c r="E6" s="14" t="str">
        <f t="shared" si="0"/>
        <v>Beta vulgaris crassa</v>
      </c>
      <c r="F6" s="14" t="str">
        <f t="shared" si="1"/>
        <v>vulgaris crassa</v>
      </c>
      <c r="G6" s="5" t="s">
        <v>72</v>
      </c>
      <c r="H6" s="5" t="s">
        <v>55</v>
      </c>
      <c r="I6" s="5" t="s">
        <v>80</v>
      </c>
      <c r="J6" s="16" t="s">
        <v>58</v>
      </c>
      <c r="K6" s="14" t="str">
        <f t="shared" si="2"/>
        <v>Fodder beet Fodder General</v>
      </c>
      <c r="L6" s="26">
        <v>5</v>
      </c>
      <c r="M6" s="5" t="s">
        <v>59</v>
      </c>
      <c r="N6" s="5" t="s">
        <v>77</v>
      </c>
      <c r="O6" s="5" t="s">
        <v>76</v>
      </c>
      <c r="P6" s="6" t="s">
        <v>75</v>
      </c>
      <c r="Q6" s="8">
        <v>20</v>
      </c>
      <c r="R6" s="5" t="s">
        <v>63</v>
      </c>
      <c r="S6" s="17" t="s">
        <v>78</v>
      </c>
      <c r="T6" s="17" t="s">
        <v>79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>
        <v>12.5</v>
      </c>
      <c r="AH6" s="17"/>
      <c r="AI6" s="17">
        <v>0.3</v>
      </c>
      <c r="AJ6" s="17">
        <v>2.2000000000000002</v>
      </c>
      <c r="AK6" s="17">
        <v>0.5</v>
      </c>
      <c r="AL6" s="17">
        <v>1.55</v>
      </c>
      <c r="AM6" s="17">
        <v>0.25</v>
      </c>
      <c r="AN6" s="17">
        <v>1.1299999999999999</v>
      </c>
      <c r="AO6" s="17">
        <v>1.3</v>
      </c>
      <c r="AP6" s="17">
        <v>0.15</v>
      </c>
      <c r="AQ6" s="17">
        <v>1.5</v>
      </c>
      <c r="AR6" s="17">
        <v>0.25</v>
      </c>
      <c r="AS6" s="17">
        <v>0.28000000000000003</v>
      </c>
      <c r="AT6" s="17">
        <v>0.15</v>
      </c>
      <c r="AU6" s="17">
        <v>0.25</v>
      </c>
      <c r="AV6" s="17">
        <v>0.3</v>
      </c>
      <c r="AW6" s="8">
        <v>4</v>
      </c>
      <c r="AX6" s="6"/>
      <c r="AY6">
        <v>35</v>
      </c>
      <c r="AZ6">
        <v>7</v>
      </c>
      <c r="BA6">
        <v>9</v>
      </c>
      <c r="BB6">
        <v>17</v>
      </c>
      <c r="BC6">
        <v>19</v>
      </c>
      <c r="BD6">
        <v>5</v>
      </c>
      <c r="BE6">
        <v>1</v>
      </c>
    </row>
    <row r="7" spans="1:57" ht="15.75" thickBot="1">
      <c r="A7" s="5" t="s">
        <v>230</v>
      </c>
      <c r="B7" s="5" t="s">
        <v>231</v>
      </c>
      <c r="C7" s="5" t="s">
        <v>232</v>
      </c>
      <c r="D7" s="5" t="s">
        <v>233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72</v>
      </c>
      <c r="H7" s="5" t="s">
        <v>55</v>
      </c>
      <c r="I7" s="5" t="s">
        <v>81</v>
      </c>
      <c r="J7" s="16" t="s">
        <v>58</v>
      </c>
      <c r="K7" s="14" t="str">
        <f t="shared" si="2"/>
        <v>Swede Fodder General</v>
      </c>
      <c r="L7" s="26">
        <v>6</v>
      </c>
      <c r="M7" s="5" t="s">
        <v>59</v>
      </c>
      <c r="N7" s="5" t="s">
        <v>77</v>
      </c>
      <c r="O7" s="5" t="s">
        <v>82</v>
      </c>
      <c r="P7" s="6" t="s">
        <v>75</v>
      </c>
      <c r="Q7" s="8">
        <v>12</v>
      </c>
      <c r="R7" s="5" t="s">
        <v>63</v>
      </c>
      <c r="S7" s="17" t="s">
        <v>78</v>
      </c>
      <c r="T7" s="17" t="s">
        <v>79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>
        <v>14</v>
      </c>
      <c r="AH7" s="17"/>
      <c r="AI7" s="17">
        <v>0.3</v>
      </c>
      <c r="AJ7" s="17">
        <v>2</v>
      </c>
      <c r="AK7" s="17">
        <v>0.5</v>
      </c>
      <c r="AL7" s="17">
        <v>1.5</v>
      </c>
      <c r="AM7" s="17">
        <v>0.25</v>
      </c>
      <c r="AN7" s="17">
        <v>0.25</v>
      </c>
      <c r="AO7" s="17">
        <v>1.3</v>
      </c>
      <c r="AP7" s="17">
        <v>0.15</v>
      </c>
      <c r="AQ7" s="17">
        <v>1.5</v>
      </c>
      <c r="AR7" s="17">
        <v>0.25</v>
      </c>
      <c r="AS7" s="17">
        <v>0.4</v>
      </c>
      <c r="AT7" s="17">
        <v>0.15</v>
      </c>
      <c r="AU7" s="17">
        <v>0.15</v>
      </c>
      <c r="AV7" s="17">
        <v>0.3</v>
      </c>
      <c r="AW7" s="8">
        <v>4</v>
      </c>
      <c r="AX7" s="6"/>
      <c r="AY7">
        <v>35</v>
      </c>
      <c r="AZ7">
        <v>7</v>
      </c>
      <c r="BA7">
        <v>9</v>
      </c>
      <c r="BB7">
        <v>17</v>
      </c>
      <c r="BC7">
        <v>19</v>
      </c>
      <c r="BD7">
        <v>1</v>
      </c>
      <c r="BE7">
        <v>1</v>
      </c>
    </row>
    <row r="8" spans="1:57" ht="15.75" thickBot="1">
      <c r="A8" s="5" t="s">
        <v>230</v>
      </c>
      <c r="B8" s="5" t="s">
        <v>231</v>
      </c>
      <c r="C8" s="5" t="s">
        <v>232</v>
      </c>
      <c r="D8" s="5" t="s">
        <v>232</v>
      </c>
      <c r="E8" s="14" t="str">
        <f t="shared" si="0"/>
        <v>Brassica napus napus</v>
      </c>
      <c r="F8" s="14" t="str">
        <f t="shared" si="1"/>
        <v>napus napus</v>
      </c>
      <c r="G8" s="5" t="s">
        <v>72</v>
      </c>
      <c r="H8" s="5" t="s">
        <v>83</v>
      </c>
      <c r="I8" s="5" t="s">
        <v>84</v>
      </c>
      <c r="J8" s="16" t="s">
        <v>58</v>
      </c>
      <c r="K8" s="14" t="str">
        <f t="shared" si="2"/>
        <v>Rape Fodder General</v>
      </c>
      <c r="L8" s="26">
        <v>7</v>
      </c>
      <c r="M8" s="5" t="s">
        <v>59</v>
      </c>
      <c r="N8" s="5" t="s">
        <v>69</v>
      </c>
      <c r="O8" s="5" t="s">
        <v>76</v>
      </c>
      <c r="P8" s="6" t="s">
        <v>85</v>
      </c>
      <c r="Q8" s="8">
        <v>6</v>
      </c>
      <c r="R8" s="5" t="s">
        <v>63</v>
      </c>
      <c r="S8" s="17" t="s">
        <v>78</v>
      </c>
      <c r="T8" s="17" t="s">
        <v>79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>
        <v>12</v>
      </c>
      <c r="AH8" s="17"/>
      <c r="AI8" s="17">
        <v>0.5</v>
      </c>
      <c r="AJ8" s="17">
        <v>3.6</v>
      </c>
      <c r="AK8" s="17">
        <v>0.6</v>
      </c>
      <c r="AL8" s="17">
        <v>2.5</v>
      </c>
      <c r="AM8" s="17">
        <v>0.2</v>
      </c>
      <c r="AN8" s="17">
        <v>0.06</v>
      </c>
      <c r="AO8" s="17">
        <v>1.1000000000000001</v>
      </c>
      <c r="AP8" s="17">
        <v>0.15</v>
      </c>
      <c r="AQ8" s="17">
        <v>3</v>
      </c>
      <c r="AR8" s="17">
        <v>0.4</v>
      </c>
      <c r="AS8" s="17">
        <v>1</v>
      </c>
      <c r="AT8" s="17">
        <v>0.2</v>
      </c>
      <c r="AU8" s="17">
        <v>0.1</v>
      </c>
      <c r="AV8" s="17">
        <v>0.4</v>
      </c>
      <c r="AW8" s="8">
        <v>4</v>
      </c>
      <c r="AX8" s="6"/>
      <c r="AY8">
        <v>35</v>
      </c>
      <c r="AZ8">
        <v>7</v>
      </c>
      <c r="BA8">
        <v>9</v>
      </c>
      <c r="BB8">
        <v>17</v>
      </c>
      <c r="BC8">
        <v>19</v>
      </c>
      <c r="BD8">
        <v>4</v>
      </c>
      <c r="BE8">
        <v>1</v>
      </c>
    </row>
    <row r="9" spans="1:57" ht="15.75" thickBot="1">
      <c r="A9" s="5" t="s">
        <v>230</v>
      </c>
      <c r="B9" s="5" t="s">
        <v>231</v>
      </c>
      <c r="C9" s="5" t="s">
        <v>234</v>
      </c>
      <c r="D9" s="5" t="s">
        <v>235</v>
      </c>
      <c r="E9" s="14" t="str">
        <f t="shared" si="0"/>
        <v>Brassica oleracea acephala</v>
      </c>
      <c r="F9" s="14" t="str">
        <f t="shared" si="1"/>
        <v>oleracea acephala</v>
      </c>
      <c r="G9" s="5" t="s">
        <v>72</v>
      </c>
      <c r="H9" s="5" t="s">
        <v>83</v>
      </c>
      <c r="I9" s="5" t="s">
        <v>86</v>
      </c>
      <c r="J9" s="16" t="s">
        <v>58</v>
      </c>
      <c r="K9" s="14" t="str">
        <f t="shared" si="2"/>
        <v>Kale Fodder General</v>
      </c>
      <c r="L9" s="26">
        <v>8</v>
      </c>
      <c r="M9" s="5" t="s">
        <v>59</v>
      </c>
      <c r="N9" s="5" t="s">
        <v>69</v>
      </c>
      <c r="O9" s="5" t="s">
        <v>82</v>
      </c>
      <c r="P9" s="6" t="s">
        <v>75</v>
      </c>
      <c r="Q9" s="8">
        <v>12</v>
      </c>
      <c r="R9" s="5" t="s">
        <v>63</v>
      </c>
      <c r="S9" s="17" t="s">
        <v>78</v>
      </c>
      <c r="T9" s="17" t="s">
        <v>79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>
        <v>12</v>
      </c>
      <c r="AH9" s="17"/>
      <c r="AI9" s="17">
        <v>0.3</v>
      </c>
      <c r="AJ9" s="17">
        <v>2.5</v>
      </c>
      <c r="AK9" s="17">
        <v>0.6</v>
      </c>
      <c r="AL9" s="17">
        <v>2.5</v>
      </c>
      <c r="AM9" s="17">
        <v>0.2</v>
      </c>
      <c r="AN9" s="17">
        <v>0.1</v>
      </c>
      <c r="AO9" s="17">
        <v>1.5</v>
      </c>
      <c r="AP9" s="17">
        <v>0.15</v>
      </c>
      <c r="AQ9" s="17">
        <v>2.2000000000000002</v>
      </c>
      <c r="AR9" s="17">
        <v>0.4</v>
      </c>
      <c r="AS9" s="17">
        <v>1</v>
      </c>
      <c r="AT9" s="17">
        <v>0.2</v>
      </c>
      <c r="AU9" s="17">
        <v>0.3</v>
      </c>
      <c r="AV9" s="17">
        <v>1</v>
      </c>
      <c r="AW9" s="8">
        <v>4</v>
      </c>
      <c r="AX9" s="6"/>
      <c r="AY9">
        <v>35</v>
      </c>
      <c r="AZ9">
        <v>7</v>
      </c>
      <c r="BA9">
        <v>9</v>
      </c>
      <c r="BB9">
        <v>17</v>
      </c>
      <c r="BC9">
        <v>19</v>
      </c>
      <c r="BD9">
        <v>5</v>
      </c>
      <c r="BE9">
        <v>1</v>
      </c>
    </row>
    <row r="10" spans="1:57" ht="15.75" thickBot="1">
      <c r="A10" s="5" t="s">
        <v>230</v>
      </c>
      <c r="B10" s="5" t="s">
        <v>231</v>
      </c>
      <c r="C10" s="5" t="s">
        <v>236</v>
      </c>
      <c r="D10" s="5" t="s">
        <v>236</v>
      </c>
      <c r="E10" s="14" t="str">
        <f t="shared" si="0"/>
        <v>Brassica rapa rapa</v>
      </c>
      <c r="F10" s="14" t="str">
        <f t="shared" si="1"/>
        <v>rapa rapa</v>
      </c>
      <c r="G10" s="5" t="s">
        <v>72</v>
      </c>
      <c r="H10" s="5" t="s">
        <v>55</v>
      </c>
      <c r="I10" s="5" t="s">
        <v>87</v>
      </c>
      <c r="J10" s="16" t="s">
        <v>55</v>
      </c>
      <c r="K10" s="14" t="str">
        <f t="shared" si="2"/>
        <v>Turnip Fodder Bulb</v>
      </c>
      <c r="L10" s="26">
        <v>9</v>
      </c>
      <c r="M10" s="5" t="s">
        <v>59</v>
      </c>
      <c r="N10" s="5" t="s">
        <v>88</v>
      </c>
      <c r="O10" s="5" t="s">
        <v>76</v>
      </c>
      <c r="P10" s="6" t="s">
        <v>75</v>
      </c>
      <c r="Q10" s="8">
        <v>8</v>
      </c>
      <c r="R10" s="5" t="s">
        <v>63</v>
      </c>
      <c r="S10" s="17" t="s">
        <v>78</v>
      </c>
      <c r="T10" s="17" t="s">
        <v>79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>
        <v>13</v>
      </c>
      <c r="AH10" s="17"/>
      <c r="AI10" s="17">
        <v>0.4</v>
      </c>
      <c r="AJ10" s="17">
        <v>3</v>
      </c>
      <c r="AK10" s="17">
        <v>0.6</v>
      </c>
      <c r="AL10" s="17">
        <v>1.5</v>
      </c>
      <c r="AM10" s="17">
        <v>0.15</v>
      </c>
      <c r="AN10" s="17">
        <v>0.2</v>
      </c>
      <c r="AO10" s="17">
        <v>1.3</v>
      </c>
      <c r="AP10" s="17">
        <v>0.2</v>
      </c>
      <c r="AQ10" s="17">
        <v>2</v>
      </c>
      <c r="AR10" s="17">
        <v>0.35</v>
      </c>
      <c r="AS10" s="17">
        <v>0.4</v>
      </c>
      <c r="AT10" s="17">
        <v>0.15</v>
      </c>
      <c r="AU10" s="17">
        <v>0.15</v>
      </c>
      <c r="AV10" s="17">
        <v>0.3</v>
      </c>
      <c r="AW10" s="8">
        <v>4</v>
      </c>
      <c r="AX10" s="6"/>
      <c r="AY10">
        <v>35</v>
      </c>
      <c r="AZ10">
        <v>7</v>
      </c>
      <c r="BA10">
        <v>9</v>
      </c>
      <c r="BB10">
        <v>17</v>
      </c>
      <c r="BC10">
        <v>19</v>
      </c>
      <c r="BD10">
        <v>5</v>
      </c>
      <c r="BE10">
        <v>1</v>
      </c>
    </row>
    <row r="11" spans="1:57" ht="15.75" thickBot="1">
      <c r="A11" s="5" t="s">
        <v>230</v>
      </c>
      <c r="B11" s="5" t="s">
        <v>231</v>
      </c>
      <c r="C11" s="5" t="s">
        <v>237</v>
      </c>
      <c r="D11" s="5" t="s">
        <v>219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72</v>
      </c>
      <c r="H11" s="5" t="s">
        <v>83</v>
      </c>
      <c r="I11" s="5" t="s">
        <v>87</v>
      </c>
      <c r="J11" s="16" t="s">
        <v>89</v>
      </c>
      <c r="K11" s="14" t="str">
        <f t="shared" si="2"/>
        <v>Turnip Fodder Leafy</v>
      </c>
      <c r="L11" s="26">
        <v>10</v>
      </c>
      <c r="M11" s="5" t="s">
        <v>59</v>
      </c>
      <c r="N11" s="5" t="s">
        <v>69</v>
      </c>
      <c r="O11" s="5" t="s">
        <v>90</v>
      </c>
      <c r="P11" s="6" t="s">
        <v>91</v>
      </c>
      <c r="Q11" s="8">
        <v>6</v>
      </c>
      <c r="R11" s="5" t="s">
        <v>63</v>
      </c>
      <c r="S11" s="17" t="s">
        <v>78</v>
      </c>
      <c r="T11" s="17" t="s">
        <v>79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>
        <v>13</v>
      </c>
      <c r="AH11" s="17"/>
      <c r="AI11" s="17">
        <v>0.4</v>
      </c>
      <c r="AJ11" s="17">
        <v>3</v>
      </c>
      <c r="AK11" s="17">
        <v>0.5</v>
      </c>
      <c r="AL11" s="17">
        <v>2</v>
      </c>
      <c r="AM11" s="17">
        <v>0.2</v>
      </c>
      <c r="AN11" s="17">
        <v>0.2</v>
      </c>
      <c r="AO11" s="17">
        <v>1.3</v>
      </c>
      <c r="AP11" s="17">
        <v>0.2</v>
      </c>
      <c r="AQ11" s="17">
        <v>2</v>
      </c>
      <c r="AR11" s="17">
        <v>0.35</v>
      </c>
      <c r="AS11" s="17">
        <v>0.6</v>
      </c>
      <c r="AT11" s="17">
        <v>0.15</v>
      </c>
      <c r="AU11" s="17">
        <v>0.25</v>
      </c>
      <c r="AV11" s="17">
        <v>0.3</v>
      </c>
      <c r="AW11" s="8">
        <v>4</v>
      </c>
      <c r="AX11" s="6"/>
      <c r="AY11">
        <v>35</v>
      </c>
      <c r="AZ11">
        <v>7</v>
      </c>
      <c r="BA11">
        <v>9</v>
      </c>
      <c r="BB11">
        <v>17</v>
      </c>
      <c r="BC11">
        <v>19</v>
      </c>
      <c r="BD11">
        <v>5</v>
      </c>
      <c r="BE11">
        <v>1</v>
      </c>
    </row>
    <row r="12" spans="1:57" ht="15.75" thickBot="1">
      <c r="A12" s="5" t="s">
        <v>223</v>
      </c>
      <c r="B12" s="5" t="s">
        <v>238</v>
      </c>
      <c r="C12" s="5" t="s">
        <v>239</v>
      </c>
      <c r="D12" s="5" t="s">
        <v>219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72</v>
      </c>
      <c r="H12" s="5" t="s">
        <v>73</v>
      </c>
      <c r="I12" s="5" t="s">
        <v>92</v>
      </c>
      <c r="J12" s="16" t="s">
        <v>58</v>
      </c>
      <c r="K12" s="14" t="str">
        <f t="shared" si="2"/>
        <v>Barley Fodder General</v>
      </c>
      <c r="L12" s="26">
        <v>11</v>
      </c>
      <c r="M12" s="5" t="s">
        <v>59</v>
      </c>
      <c r="N12" s="5" t="s">
        <v>75</v>
      </c>
      <c r="O12" s="5" t="s">
        <v>76</v>
      </c>
      <c r="P12" s="6" t="s">
        <v>77</v>
      </c>
      <c r="Q12" s="8">
        <v>8</v>
      </c>
      <c r="R12" s="5" t="s">
        <v>63</v>
      </c>
      <c r="S12" s="17" t="s">
        <v>78</v>
      </c>
      <c r="T12" s="17" t="s">
        <v>79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>
        <v>12.5</v>
      </c>
      <c r="AH12" s="17"/>
      <c r="AI12" s="17">
        <v>0.48</v>
      </c>
      <c r="AJ12" s="17">
        <v>0.52</v>
      </c>
      <c r="AK12" s="17">
        <v>0.11</v>
      </c>
      <c r="AL12" s="17">
        <v>0.05</v>
      </c>
      <c r="AM12" s="17">
        <v>0.13</v>
      </c>
      <c r="AN12" s="17">
        <v>0.02</v>
      </c>
      <c r="AO12" s="17">
        <v>0</v>
      </c>
      <c r="AP12" s="17">
        <v>0.08</v>
      </c>
      <c r="AQ12" s="17">
        <v>1.35</v>
      </c>
      <c r="AR12" s="17">
        <v>0.13</v>
      </c>
      <c r="AS12" s="17">
        <v>0.18</v>
      </c>
      <c r="AT12" s="17">
        <v>0.08</v>
      </c>
      <c r="AU12" s="17">
        <v>0.14000000000000001</v>
      </c>
      <c r="AV12" s="17">
        <v>0</v>
      </c>
      <c r="AW12" s="8">
        <v>2</v>
      </c>
      <c r="AX12" s="6"/>
      <c r="AY12">
        <v>18</v>
      </c>
      <c r="AZ12">
        <v>8</v>
      </c>
      <c r="BA12">
        <v>8</v>
      </c>
      <c r="BB12">
        <v>21</v>
      </c>
      <c r="BC12">
        <v>8</v>
      </c>
      <c r="BD12">
        <v>110</v>
      </c>
      <c r="BE12">
        <v>1</v>
      </c>
    </row>
    <row r="13" spans="1:57" ht="15.75" thickBot="1">
      <c r="A13" s="5" t="s">
        <v>223</v>
      </c>
      <c r="B13" s="5" t="s">
        <v>240</v>
      </c>
      <c r="C13" s="5" t="s">
        <v>241</v>
      </c>
      <c r="D13" s="5" t="s">
        <v>219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72</v>
      </c>
      <c r="H13" s="5" t="s">
        <v>93</v>
      </c>
      <c r="I13" s="5" t="s">
        <v>94</v>
      </c>
      <c r="J13" s="16" t="s">
        <v>58</v>
      </c>
      <c r="K13" s="14" t="str">
        <f t="shared" si="2"/>
        <v>Annual ryegrass Fodder General</v>
      </c>
      <c r="L13" s="26">
        <v>12</v>
      </c>
      <c r="M13" s="5" t="s">
        <v>59</v>
      </c>
      <c r="N13" s="5" t="s">
        <v>95</v>
      </c>
      <c r="O13" s="5" t="s">
        <v>76</v>
      </c>
      <c r="P13" s="6" t="s">
        <v>88</v>
      </c>
      <c r="Q13" s="8">
        <v>5</v>
      </c>
      <c r="R13" s="5" t="s">
        <v>63</v>
      </c>
      <c r="S13" s="17" t="s">
        <v>78</v>
      </c>
      <c r="T13" s="17" t="s">
        <v>79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>
        <v>12.5</v>
      </c>
      <c r="AH13" s="17"/>
      <c r="AI13" s="17">
        <v>0.1</v>
      </c>
      <c r="AJ13" s="17">
        <v>1.4</v>
      </c>
      <c r="AK13" s="17">
        <v>0.1</v>
      </c>
      <c r="AL13" s="17">
        <v>0.1</v>
      </c>
      <c r="AM13" s="17">
        <v>0.3</v>
      </c>
      <c r="AN13" s="17">
        <v>0.01</v>
      </c>
      <c r="AO13" s="17">
        <v>0</v>
      </c>
      <c r="AP13" s="17">
        <v>0.1</v>
      </c>
      <c r="AQ13" s="17">
        <v>1.4</v>
      </c>
      <c r="AR13" s="17">
        <v>0.1</v>
      </c>
      <c r="AS13" s="17">
        <v>0.1</v>
      </c>
      <c r="AT13" s="17">
        <v>0.3</v>
      </c>
      <c r="AU13" s="17">
        <v>0.01</v>
      </c>
      <c r="AV13" s="17">
        <v>0</v>
      </c>
      <c r="AW13" s="8">
        <v>2</v>
      </c>
      <c r="AX13" s="6"/>
      <c r="AY13">
        <v>0</v>
      </c>
      <c r="AZ13">
        <v>0</v>
      </c>
      <c r="BA13">
        <v>0</v>
      </c>
      <c r="BB13">
        <v>0</v>
      </c>
      <c r="BC13">
        <v>8</v>
      </c>
      <c r="BD13">
        <v>25</v>
      </c>
      <c r="BE13">
        <v>1</v>
      </c>
    </row>
    <row r="14" spans="1:57" ht="15.75" thickBot="1">
      <c r="A14" s="5" t="s">
        <v>223</v>
      </c>
      <c r="B14" s="5" t="s">
        <v>242</v>
      </c>
      <c r="C14" s="5" t="s">
        <v>243</v>
      </c>
      <c r="D14" s="5" t="s">
        <v>219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72</v>
      </c>
      <c r="H14" s="5" t="s">
        <v>73</v>
      </c>
      <c r="I14" s="5" t="s">
        <v>96</v>
      </c>
      <c r="J14" s="16" t="s">
        <v>58</v>
      </c>
      <c r="K14" s="14" t="str">
        <f t="shared" si="2"/>
        <v>Rye corn Fodder General</v>
      </c>
      <c r="L14" s="26">
        <v>13</v>
      </c>
      <c r="M14" s="5" t="s">
        <v>59</v>
      </c>
      <c r="N14" s="5" t="s">
        <v>62</v>
      </c>
      <c r="O14" s="5" t="s">
        <v>76</v>
      </c>
      <c r="P14" s="6" t="s">
        <v>97</v>
      </c>
      <c r="Q14" s="8">
        <v>8</v>
      </c>
      <c r="R14" s="5" t="s">
        <v>63</v>
      </c>
      <c r="S14" s="17" t="s">
        <v>78</v>
      </c>
      <c r="T14" s="17" t="s">
        <v>79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>
        <v>12.5</v>
      </c>
      <c r="AH14" s="17"/>
      <c r="AI14" s="17">
        <v>0.48</v>
      </c>
      <c r="AJ14" s="17">
        <v>0.52</v>
      </c>
      <c r="AK14" s="17">
        <v>0.11</v>
      </c>
      <c r="AL14" s="17">
        <v>0.05</v>
      </c>
      <c r="AM14" s="17">
        <v>0.13</v>
      </c>
      <c r="AN14" s="17">
        <v>0.02</v>
      </c>
      <c r="AO14" s="17">
        <v>0</v>
      </c>
      <c r="AP14" s="17">
        <v>0.08</v>
      </c>
      <c r="AQ14" s="17">
        <v>1.35</v>
      </c>
      <c r="AR14" s="17">
        <v>0.13</v>
      </c>
      <c r="AS14" s="17">
        <v>0.18</v>
      </c>
      <c r="AT14" s="17">
        <v>0.08</v>
      </c>
      <c r="AU14" s="17">
        <v>0.14000000000000001</v>
      </c>
      <c r="AV14" s="17">
        <v>0</v>
      </c>
      <c r="AW14" s="8">
        <v>2</v>
      </c>
      <c r="AX14" s="6"/>
      <c r="AY14">
        <v>18</v>
      </c>
      <c r="AZ14">
        <v>8</v>
      </c>
      <c r="BA14">
        <v>8</v>
      </c>
      <c r="BB14">
        <v>21</v>
      </c>
      <c r="BC14">
        <v>8</v>
      </c>
      <c r="BD14">
        <v>140</v>
      </c>
      <c r="BE14">
        <v>1</v>
      </c>
    </row>
    <row r="15" spans="1:57" ht="15.75" thickBot="1">
      <c r="A15" s="5" t="s">
        <v>223</v>
      </c>
      <c r="B15" s="5" t="s">
        <v>244</v>
      </c>
      <c r="C15" s="5" t="s">
        <v>245</v>
      </c>
      <c r="D15" s="5" t="s">
        <v>219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72</v>
      </c>
      <c r="H15" s="5" t="s">
        <v>73</v>
      </c>
      <c r="I15" s="5" t="s">
        <v>98</v>
      </c>
      <c r="J15" s="16" t="s">
        <v>58</v>
      </c>
      <c r="K15" s="14" t="str">
        <f t="shared" si="2"/>
        <v>Wheat Fodder General</v>
      </c>
      <c r="L15" s="26">
        <v>14</v>
      </c>
      <c r="M15" s="5" t="s">
        <v>59</v>
      </c>
      <c r="N15" s="5" t="s">
        <v>75</v>
      </c>
      <c r="O15" s="5" t="s">
        <v>76</v>
      </c>
      <c r="P15" s="6" t="s">
        <v>77</v>
      </c>
      <c r="Q15" s="8">
        <v>8</v>
      </c>
      <c r="R15" s="5" t="s">
        <v>63</v>
      </c>
      <c r="S15" s="17" t="s">
        <v>78</v>
      </c>
      <c r="T15" s="17" t="s">
        <v>79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>
        <v>12.5</v>
      </c>
      <c r="AH15" s="17"/>
      <c r="AI15" s="17">
        <v>0.48</v>
      </c>
      <c r="AJ15" s="17">
        <v>0.52</v>
      </c>
      <c r="AK15" s="17">
        <v>0.11</v>
      </c>
      <c r="AL15" s="17">
        <v>0.05</v>
      </c>
      <c r="AM15" s="17">
        <v>0.13</v>
      </c>
      <c r="AN15" s="17">
        <v>0.02</v>
      </c>
      <c r="AO15" s="17">
        <v>0</v>
      </c>
      <c r="AP15" s="17">
        <v>0.08</v>
      </c>
      <c r="AQ15" s="17">
        <v>1.35</v>
      </c>
      <c r="AR15" s="17">
        <v>0.13</v>
      </c>
      <c r="AS15" s="17">
        <v>0.18</v>
      </c>
      <c r="AT15" s="17">
        <v>0.08</v>
      </c>
      <c r="AU15" s="17">
        <v>0.14000000000000001</v>
      </c>
      <c r="AV15" s="17">
        <v>0</v>
      </c>
      <c r="AW15" s="8">
        <v>2</v>
      </c>
      <c r="AX15" s="6"/>
      <c r="AY15">
        <v>18</v>
      </c>
      <c r="AZ15">
        <v>8</v>
      </c>
      <c r="BA15">
        <v>8</v>
      </c>
      <c r="BB15">
        <v>21</v>
      </c>
      <c r="BC15">
        <v>6</v>
      </c>
      <c r="BD15">
        <v>110</v>
      </c>
      <c r="BE15">
        <v>1</v>
      </c>
    </row>
    <row r="16" spans="1:57" ht="15.75" thickBot="1">
      <c r="A16" s="5" t="s">
        <v>223</v>
      </c>
      <c r="B16" s="5" t="s">
        <v>246</v>
      </c>
      <c r="C16" s="5"/>
      <c r="D16" s="5" t="s">
        <v>219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72</v>
      </c>
      <c r="H16" s="5" t="s">
        <v>73</v>
      </c>
      <c r="I16" s="5" t="s">
        <v>99</v>
      </c>
      <c r="J16" s="16" t="s">
        <v>58</v>
      </c>
      <c r="K16" s="14" t="str">
        <f t="shared" si="2"/>
        <v>Triticale Fodder General</v>
      </c>
      <c r="L16" s="26">
        <v>15</v>
      </c>
      <c r="M16" s="5" t="s">
        <v>59</v>
      </c>
      <c r="N16" s="5" t="s">
        <v>75</v>
      </c>
      <c r="O16" s="5" t="s">
        <v>76</v>
      </c>
      <c r="P16" s="6" t="s">
        <v>77</v>
      </c>
      <c r="Q16" s="8">
        <v>12</v>
      </c>
      <c r="R16" s="5" t="s">
        <v>63</v>
      </c>
      <c r="S16" s="17" t="s">
        <v>78</v>
      </c>
      <c r="T16" s="17" t="s">
        <v>79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>
        <v>12.5</v>
      </c>
      <c r="AH16" s="17"/>
      <c r="AI16" s="17">
        <v>0.48</v>
      </c>
      <c r="AJ16" s="17">
        <v>0.52</v>
      </c>
      <c r="AK16" s="17">
        <v>0.11</v>
      </c>
      <c r="AL16" s="17">
        <v>0.05</v>
      </c>
      <c r="AM16" s="17">
        <v>0.13</v>
      </c>
      <c r="AN16" s="17">
        <v>0.02</v>
      </c>
      <c r="AO16" s="17">
        <v>0</v>
      </c>
      <c r="AP16" s="17">
        <v>0.08</v>
      </c>
      <c r="AQ16" s="17">
        <v>1.35</v>
      </c>
      <c r="AR16" s="17">
        <v>0.13</v>
      </c>
      <c r="AS16" s="17">
        <v>0.18</v>
      </c>
      <c r="AT16" s="17">
        <v>0.08</v>
      </c>
      <c r="AU16" s="17">
        <v>0.14000000000000001</v>
      </c>
      <c r="AV16" s="17">
        <v>0</v>
      </c>
      <c r="AW16" s="8">
        <v>2</v>
      </c>
      <c r="AX16" s="6"/>
      <c r="AY16">
        <v>18</v>
      </c>
      <c r="AZ16">
        <v>8</v>
      </c>
      <c r="BA16">
        <v>8</v>
      </c>
      <c r="BB16">
        <v>21</v>
      </c>
      <c r="BC16">
        <v>8</v>
      </c>
      <c r="BD16">
        <v>140</v>
      </c>
      <c r="BE16">
        <v>1</v>
      </c>
    </row>
    <row r="17" spans="1:57" ht="15.75" thickBot="1">
      <c r="A17" s="5" t="s">
        <v>223</v>
      </c>
      <c r="B17" s="5" t="s">
        <v>247</v>
      </c>
      <c r="C17" s="5" t="s">
        <v>248</v>
      </c>
      <c r="D17" s="5" t="s">
        <v>219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72</v>
      </c>
      <c r="H17" s="5" t="s">
        <v>73</v>
      </c>
      <c r="I17" s="5" t="s">
        <v>100</v>
      </c>
      <c r="J17" s="16" t="s">
        <v>58</v>
      </c>
      <c r="K17" s="14" t="str">
        <f t="shared" si="2"/>
        <v>Maize Fodder General</v>
      </c>
      <c r="L17" s="26">
        <v>16</v>
      </c>
      <c r="M17" s="5" t="s">
        <v>59</v>
      </c>
      <c r="N17" s="5" t="s">
        <v>77</v>
      </c>
      <c r="O17" s="5" t="s">
        <v>76</v>
      </c>
      <c r="P17" s="6" t="s">
        <v>62</v>
      </c>
      <c r="Q17" s="8">
        <v>17.5</v>
      </c>
      <c r="R17" s="5" t="s">
        <v>63</v>
      </c>
      <c r="S17" s="17" t="s">
        <v>78</v>
      </c>
      <c r="T17" s="17" t="s">
        <v>79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>
        <v>12.5</v>
      </c>
      <c r="AH17" s="17"/>
      <c r="AI17" s="17">
        <v>0.33</v>
      </c>
      <c r="AJ17" s="17">
        <v>0.6</v>
      </c>
      <c r="AK17" s="17">
        <v>0.06</v>
      </c>
      <c r="AL17" s="17">
        <v>0.18</v>
      </c>
      <c r="AM17" s="17">
        <v>0.16</v>
      </c>
      <c r="AN17" s="17">
        <v>0.14000000000000001</v>
      </c>
      <c r="AO17" s="17">
        <v>0</v>
      </c>
      <c r="AP17" s="17">
        <v>0.2</v>
      </c>
      <c r="AQ17" s="17">
        <v>0.92</v>
      </c>
      <c r="AR17" s="17">
        <v>0.1</v>
      </c>
      <c r="AS17" s="17">
        <v>0.18</v>
      </c>
      <c r="AT17" s="17">
        <v>0.12</v>
      </c>
      <c r="AU17" s="17">
        <v>0.14000000000000001</v>
      </c>
      <c r="AV17" s="17">
        <v>0</v>
      </c>
      <c r="AW17" s="8">
        <v>2</v>
      </c>
      <c r="AX17" s="6"/>
      <c r="AY17">
        <v>32</v>
      </c>
      <c r="AZ17">
        <v>8</v>
      </c>
      <c r="BA17">
        <v>10</v>
      </c>
      <c r="BB17">
        <v>26</v>
      </c>
      <c r="BC17">
        <v>39</v>
      </c>
      <c r="BD17">
        <v>40</v>
      </c>
      <c r="BE17">
        <v>1</v>
      </c>
    </row>
    <row r="18" spans="1:57" ht="15.75" thickBot="1">
      <c r="A18" s="5" t="s">
        <v>223</v>
      </c>
      <c r="B18" s="5" t="s">
        <v>224</v>
      </c>
      <c r="C18" s="5" t="s">
        <v>225</v>
      </c>
      <c r="D18" s="5" t="s">
        <v>219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101</v>
      </c>
      <c r="H18" s="5" t="s">
        <v>73</v>
      </c>
      <c r="I18" s="5" t="s">
        <v>74</v>
      </c>
      <c r="J18" s="16" t="s">
        <v>58</v>
      </c>
      <c r="K18" s="14" t="str">
        <f t="shared" si="2"/>
        <v>Oat Grain General</v>
      </c>
      <c r="L18" s="26">
        <v>17</v>
      </c>
      <c r="M18" s="5" t="s">
        <v>59</v>
      </c>
      <c r="N18" s="5" t="s">
        <v>60</v>
      </c>
      <c r="O18" s="5" t="s">
        <v>61</v>
      </c>
      <c r="P18" s="6" t="s">
        <v>62</v>
      </c>
      <c r="Q18" s="8">
        <v>6</v>
      </c>
      <c r="R18" s="5" t="s">
        <v>63</v>
      </c>
      <c r="S18" s="17" t="s">
        <v>102</v>
      </c>
      <c r="T18" s="17" t="s">
        <v>65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>
        <v>10.5</v>
      </c>
      <c r="AH18" s="17"/>
      <c r="AI18" s="17">
        <v>0.48</v>
      </c>
      <c r="AJ18" s="17">
        <v>0.39</v>
      </c>
      <c r="AK18" s="17">
        <v>0.21</v>
      </c>
      <c r="AL18" s="17">
        <v>0.08</v>
      </c>
      <c r="AM18" s="17">
        <v>0.13</v>
      </c>
      <c r="AN18" s="17">
        <v>0.06</v>
      </c>
      <c r="AO18" s="17">
        <v>0</v>
      </c>
      <c r="AP18" s="17">
        <v>0.06</v>
      </c>
      <c r="AQ18" s="17">
        <v>2.2999999999999998</v>
      </c>
      <c r="AR18" s="17">
        <v>0.11</v>
      </c>
      <c r="AS18" s="17">
        <v>0.14000000000000001</v>
      </c>
      <c r="AT18" s="17">
        <v>0.05</v>
      </c>
      <c r="AU18" s="17">
        <v>0.05</v>
      </c>
      <c r="AV18" s="17">
        <v>0</v>
      </c>
      <c r="AW18" s="8">
        <v>3</v>
      </c>
      <c r="AX18" s="6"/>
      <c r="AY18">
        <v>24</v>
      </c>
      <c r="AZ18">
        <v>8</v>
      </c>
      <c r="BA18">
        <v>10</v>
      </c>
      <c r="BB18">
        <v>21</v>
      </c>
      <c r="BC18">
        <v>64</v>
      </c>
      <c r="BD18">
        <v>110</v>
      </c>
      <c r="BE18">
        <v>1</v>
      </c>
    </row>
    <row r="19" spans="1:57" ht="15.75" thickBot="1">
      <c r="A19" s="5" t="s">
        <v>230</v>
      </c>
      <c r="B19" s="5" t="s">
        <v>231</v>
      </c>
      <c r="C19" s="5" t="s">
        <v>232</v>
      </c>
      <c r="D19" s="5" t="s">
        <v>232</v>
      </c>
      <c r="E19" s="14" t="str">
        <f t="shared" si="0"/>
        <v>Brassica napus napus</v>
      </c>
      <c r="F19" s="14" t="str">
        <f t="shared" si="1"/>
        <v>napus napus</v>
      </c>
      <c r="G19" s="5" t="s">
        <v>101</v>
      </c>
      <c r="H19" s="5" t="s">
        <v>103</v>
      </c>
      <c r="I19" s="5" t="s">
        <v>104</v>
      </c>
      <c r="J19" s="16" t="s">
        <v>58</v>
      </c>
      <c r="K19" s="14" t="str">
        <f t="shared" si="2"/>
        <v>Canola Grain General</v>
      </c>
      <c r="L19" s="26">
        <v>18</v>
      </c>
      <c r="M19" s="5" t="s">
        <v>59</v>
      </c>
      <c r="N19" s="5" t="s">
        <v>95</v>
      </c>
      <c r="O19" s="5" t="s">
        <v>82</v>
      </c>
      <c r="P19" s="6" t="s">
        <v>85</v>
      </c>
      <c r="Q19" s="8">
        <v>4</v>
      </c>
      <c r="R19" s="5" t="s">
        <v>63</v>
      </c>
      <c r="S19" s="17" t="s">
        <v>102</v>
      </c>
      <c r="T19" s="17" t="s">
        <v>65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>
        <v>12.5</v>
      </c>
      <c r="AH19" s="17"/>
      <c r="AI19" s="17">
        <v>0.48</v>
      </c>
      <c r="AJ19" s="17">
        <v>0.52</v>
      </c>
      <c r="AK19" s="17">
        <v>0.11</v>
      </c>
      <c r="AL19" s="17">
        <v>0.05</v>
      </c>
      <c r="AM19" s="17">
        <v>0.13</v>
      </c>
      <c r="AN19" s="17">
        <v>0.02</v>
      </c>
      <c r="AO19" s="17">
        <v>0</v>
      </c>
      <c r="AP19" s="17">
        <v>0.08</v>
      </c>
      <c r="AQ19" s="17">
        <v>1.35</v>
      </c>
      <c r="AR19" s="17">
        <v>0.13</v>
      </c>
      <c r="AS19" s="17">
        <v>0.18</v>
      </c>
      <c r="AT19" s="17">
        <v>0.08</v>
      </c>
      <c r="AU19" s="17">
        <v>0.14000000000000001</v>
      </c>
      <c r="AV19" s="17">
        <v>0</v>
      </c>
      <c r="AW19" s="8">
        <v>2</v>
      </c>
      <c r="AX19" s="6"/>
      <c r="AY19">
        <v>18</v>
      </c>
      <c r="AZ19">
        <v>8</v>
      </c>
      <c r="BA19">
        <v>8</v>
      </c>
      <c r="BB19">
        <v>21</v>
      </c>
      <c r="BC19">
        <v>20</v>
      </c>
      <c r="BD19">
        <v>4</v>
      </c>
      <c r="BE19">
        <v>0</v>
      </c>
    </row>
    <row r="20" spans="1:57" ht="15.75" thickBot="1">
      <c r="A20" s="5" t="s">
        <v>221</v>
      </c>
      <c r="B20" s="5" t="s">
        <v>222</v>
      </c>
      <c r="C20" s="5" t="s">
        <v>218</v>
      </c>
      <c r="D20" s="5" t="s">
        <v>219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101</v>
      </c>
      <c r="H20" s="5" t="s">
        <v>103</v>
      </c>
      <c r="I20" s="5" t="s">
        <v>68</v>
      </c>
      <c r="J20" s="16" t="s">
        <v>58</v>
      </c>
      <c r="K20" s="14" t="str">
        <f t="shared" si="2"/>
        <v>Hemp Grain General</v>
      </c>
      <c r="L20" s="26">
        <v>19</v>
      </c>
      <c r="M20" s="5" t="s">
        <v>59</v>
      </c>
      <c r="N20" s="5" t="s">
        <v>77</v>
      </c>
      <c r="O20" s="5" t="s">
        <v>61</v>
      </c>
      <c r="P20" s="6" t="s">
        <v>91</v>
      </c>
      <c r="Q20" s="8">
        <v>1.1499999999999999</v>
      </c>
      <c r="R20" s="5" t="s">
        <v>63</v>
      </c>
      <c r="S20" s="17" t="s">
        <v>102</v>
      </c>
      <c r="T20" s="17" t="s">
        <v>65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>
        <v>10.5</v>
      </c>
      <c r="AH20" s="17"/>
      <c r="AI20" s="17">
        <v>0.6</v>
      </c>
      <c r="AJ20" s="17">
        <v>2</v>
      </c>
      <c r="AK20" s="17">
        <v>0.3</v>
      </c>
      <c r="AL20" s="17">
        <v>2.4700000000000002</v>
      </c>
      <c r="AM20" s="17">
        <v>0.59</v>
      </c>
      <c r="AN20" s="17">
        <v>0.01</v>
      </c>
      <c r="AO20" s="17">
        <v>0</v>
      </c>
      <c r="AP20" s="17">
        <v>0.22</v>
      </c>
      <c r="AQ20" s="17">
        <v>1.43</v>
      </c>
      <c r="AR20" s="17">
        <v>0.1</v>
      </c>
      <c r="AS20" s="17">
        <v>1.1000000000000001</v>
      </c>
      <c r="AT20" s="17">
        <v>0.2</v>
      </c>
      <c r="AU20" s="17">
        <v>0.01</v>
      </c>
      <c r="AV20" s="17">
        <v>0</v>
      </c>
      <c r="AW20" s="8">
        <v>2</v>
      </c>
      <c r="AX20" s="6"/>
      <c r="AY20">
        <v>18</v>
      </c>
      <c r="AZ20">
        <v>8</v>
      </c>
      <c r="BA20">
        <v>8</v>
      </c>
      <c r="BB20">
        <v>21</v>
      </c>
      <c r="BC20">
        <v>20</v>
      </c>
      <c r="BD20">
        <v>12</v>
      </c>
      <c r="BE20">
        <v>0</v>
      </c>
    </row>
    <row r="21" spans="1:57" ht="15.75" thickBot="1">
      <c r="A21" s="5" t="s">
        <v>226</v>
      </c>
      <c r="B21" s="5" t="s">
        <v>249</v>
      </c>
      <c r="C21" s="5" t="s">
        <v>250</v>
      </c>
      <c r="D21" s="5" t="s">
        <v>219</v>
      </c>
      <c r="E21" s="14" t="str">
        <f t="shared" si="0"/>
        <v xml:space="preserve">Chenopodium quinoa </v>
      </c>
      <c r="F21" s="14" t="str">
        <f t="shared" si="1"/>
        <v xml:space="preserve">quinoa </v>
      </c>
      <c r="G21" s="5" t="s">
        <v>101</v>
      </c>
      <c r="H21" s="5" t="s">
        <v>73</v>
      </c>
      <c r="I21" s="5" t="s">
        <v>105</v>
      </c>
      <c r="J21" s="16" t="s">
        <v>58</v>
      </c>
      <c r="K21" s="14" t="str">
        <f t="shared" si="2"/>
        <v>Quinoa Grain General</v>
      </c>
      <c r="L21" s="26">
        <v>20</v>
      </c>
      <c r="M21" s="5" t="s">
        <v>59</v>
      </c>
      <c r="N21" s="5" t="s">
        <v>91</v>
      </c>
      <c r="O21" s="5" t="s">
        <v>82</v>
      </c>
      <c r="P21" s="6" t="s">
        <v>91</v>
      </c>
      <c r="Q21" s="8">
        <v>7</v>
      </c>
      <c r="R21" s="5" t="s">
        <v>63</v>
      </c>
      <c r="S21" s="17" t="s">
        <v>102</v>
      </c>
      <c r="T21" s="17" t="s">
        <v>65</v>
      </c>
      <c r="U21" s="5">
        <v>0</v>
      </c>
      <c r="V21" s="6">
        <v>0</v>
      </c>
      <c r="W21" s="5">
        <v>0.4</v>
      </c>
      <c r="X21" s="5">
        <v>0.1</v>
      </c>
      <c r="Y21" s="5">
        <v>13</v>
      </c>
      <c r="Z21" s="18">
        <v>0.1</v>
      </c>
      <c r="AA21" s="19">
        <v>1.5</v>
      </c>
      <c r="AB21" s="18">
        <v>1</v>
      </c>
      <c r="AC21" s="19">
        <v>1</v>
      </c>
      <c r="AD21" s="5">
        <v>0.8</v>
      </c>
      <c r="AE21" s="5">
        <v>1.1000000000000001</v>
      </c>
      <c r="AF21" s="6">
        <v>2</v>
      </c>
      <c r="AG21" s="5">
        <v>10.5</v>
      </c>
      <c r="AH21" s="17"/>
      <c r="AI21" s="17">
        <v>0.04</v>
      </c>
      <c r="AJ21" s="17">
        <v>0.3</v>
      </c>
      <c r="AK21" s="17">
        <v>0.02</v>
      </c>
      <c r="AL21" s="17">
        <v>0.02</v>
      </c>
      <c r="AM21" s="17">
        <v>0.02</v>
      </c>
      <c r="AN21" s="17">
        <v>0.08</v>
      </c>
      <c r="AO21" s="17">
        <v>0</v>
      </c>
      <c r="AP21" s="17">
        <v>0.04</v>
      </c>
      <c r="AQ21" s="17">
        <v>0.3</v>
      </c>
      <c r="AR21" s="17">
        <v>0.02</v>
      </c>
      <c r="AS21" s="17">
        <v>0.02</v>
      </c>
      <c r="AT21" s="17">
        <v>0.02</v>
      </c>
      <c r="AU21" s="17">
        <v>0.08</v>
      </c>
      <c r="AV21" s="17">
        <v>0</v>
      </c>
      <c r="AW21" s="8">
        <v>0</v>
      </c>
      <c r="AX21" s="6" t="s">
        <v>106</v>
      </c>
      <c r="AY21">
        <v>27</v>
      </c>
      <c r="AZ21">
        <v>17</v>
      </c>
      <c r="BA21">
        <v>8</v>
      </c>
      <c r="BB21">
        <v>31</v>
      </c>
      <c r="BC21">
        <v>14</v>
      </c>
      <c r="BD21">
        <v>4</v>
      </c>
      <c r="BE21">
        <v>0</v>
      </c>
    </row>
    <row r="22" spans="1:57" ht="15.75" thickBot="1">
      <c r="A22" s="5" t="s">
        <v>251</v>
      </c>
      <c r="B22" s="5" t="s">
        <v>252</v>
      </c>
      <c r="C22" s="5" t="s">
        <v>253</v>
      </c>
      <c r="D22" s="5" t="s">
        <v>219</v>
      </c>
      <c r="E22" s="14" t="str">
        <f t="shared" si="0"/>
        <v xml:space="preserve">Cicer arietinum </v>
      </c>
      <c r="F22" s="14" t="str">
        <f t="shared" si="1"/>
        <v xml:space="preserve">arietinum </v>
      </c>
      <c r="G22" s="5" t="s">
        <v>101</v>
      </c>
      <c r="H22" s="5" t="s">
        <v>107</v>
      </c>
      <c r="I22" s="5" t="s">
        <v>108</v>
      </c>
      <c r="J22" s="16" t="s">
        <v>58</v>
      </c>
      <c r="K22" s="14" t="str">
        <f t="shared" si="2"/>
        <v>Chickpea Grain General</v>
      </c>
      <c r="L22" s="26">
        <v>21</v>
      </c>
      <c r="M22" s="5" t="s">
        <v>59</v>
      </c>
      <c r="N22" s="5" t="s">
        <v>69</v>
      </c>
      <c r="O22" s="5" t="s">
        <v>82</v>
      </c>
      <c r="P22" s="6" t="s">
        <v>91</v>
      </c>
      <c r="Q22" s="8">
        <v>4</v>
      </c>
      <c r="R22" s="5" t="s">
        <v>63</v>
      </c>
      <c r="S22" s="17" t="s">
        <v>102</v>
      </c>
      <c r="T22" s="17" t="s">
        <v>65</v>
      </c>
      <c r="U22" s="5">
        <v>0</v>
      </c>
      <c r="V22" s="6">
        <v>0</v>
      </c>
      <c r="W22" s="5">
        <v>0.3</v>
      </c>
      <c r="X22" s="5">
        <v>0</v>
      </c>
      <c r="Y22" s="5">
        <v>15</v>
      </c>
      <c r="Z22" s="18">
        <v>0.1</v>
      </c>
      <c r="AA22" s="19">
        <v>1</v>
      </c>
      <c r="AB22" s="18">
        <v>1</v>
      </c>
      <c r="AC22" s="19">
        <v>1</v>
      </c>
      <c r="AD22" s="5">
        <v>1.5</v>
      </c>
      <c r="AE22" s="5">
        <v>1.6</v>
      </c>
      <c r="AF22" s="6">
        <v>4.7</v>
      </c>
      <c r="AG22" s="5">
        <v>10.5</v>
      </c>
      <c r="AH22" s="17"/>
      <c r="AI22" s="17">
        <v>0.4</v>
      </c>
      <c r="AJ22" s="17">
        <v>1</v>
      </c>
      <c r="AK22" s="17">
        <v>0.15</v>
      </c>
      <c r="AL22" s="17">
        <v>0.1</v>
      </c>
      <c r="AM22" s="17">
        <v>0.16</v>
      </c>
      <c r="AN22" s="17">
        <v>0.05</v>
      </c>
      <c r="AO22" s="17">
        <v>0</v>
      </c>
      <c r="AP22" s="17">
        <v>0.1</v>
      </c>
      <c r="AQ22" s="17">
        <v>0.7</v>
      </c>
      <c r="AR22" s="17">
        <v>0.1</v>
      </c>
      <c r="AS22" s="17">
        <v>0.1</v>
      </c>
      <c r="AT22" s="17">
        <v>0.02</v>
      </c>
      <c r="AU22" s="17">
        <v>0.01</v>
      </c>
      <c r="AV22" s="17">
        <v>0</v>
      </c>
      <c r="AW22" s="8">
        <v>2</v>
      </c>
      <c r="AX22" s="6" t="s">
        <v>109</v>
      </c>
      <c r="AY22">
        <v>17</v>
      </c>
      <c r="AZ22">
        <v>6</v>
      </c>
      <c r="BA22">
        <v>9</v>
      </c>
      <c r="BB22">
        <v>20</v>
      </c>
      <c r="BC22">
        <v>33</v>
      </c>
      <c r="BD22">
        <v>140</v>
      </c>
      <c r="BE22">
        <v>0</v>
      </c>
    </row>
    <row r="23" spans="1:57" ht="15.75" thickBot="1">
      <c r="A23" s="5" t="s">
        <v>254</v>
      </c>
      <c r="B23" s="5" t="s">
        <v>255</v>
      </c>
      <c r="C23" s="5" t="s">
        <v>256</v>
      </c>
      <c r="D23" s="5" t="s">
        <v>219</v>
      </c>
      <c r="E23" s="14" t="str">
        <f t="shared" si="0"/>
        <v xml:space="preserve">Helianthus annus </v>
      </c>
      <c r="F23" s="14" t="str">
        <f t="shared" si="1"/>
        <v xml:space="preserve">annus </v>
      </c>
      <c r="G23" s="5" t="s">
        <v>101</v>
      </c>
      <c r="H23" s="5" t="s">
        <v>73</v>
      </c>
      <c r="I23" s="5" t="s">
        <v>110</v>
      </c>
      <c r="J23" s="16" t="s">
        <v>58</v>
      </c>
      <c r="K23" s="14" t="str">
        <f t="shared" si="2"/>
        <v>Sunflower Grain General</v>
      </c>
      <c r="L23" s="26">
        <v>22</v>
      </c>
      <c r="M23" s="5" t="s">
        <v>59</v>
      </c>
      <c r="N23" s="5" t="s">
        <v>69</v>
      </c>
      <c r="O23" s="5" t="s">
        <v>61</v>
      </c>
      <c r="P23" s="6" t="s">
        <v>91</v>
      </c>
      <c r="Q23" s="8">
        <v>3</v>
      </c>
      <c r="R23" s="5" t="s">
        <v>63</v>
      </c>
      <c r="S23" s="17" t="s">
        <v>102</v>
      </c>
      <c r="T23" s="17" t="s">
        <v>65</v>
      </c>
      <c r="U23" s="5">
        <v>0</v>
      </c>
      <c r="V23" s="6">
        <v>0</v>
      </c>
      <c r="W23" s="5">
        <v>0.3</v>
      </c>
      <c r="X23" s="5">
        <v>0.1</v>
      </c>
      <c r="Y23" s="5">
        <v>7.9999999999999964</v>
      </c>
      <c r="Z23" s="18">
        <v>0.1</v>
      </c>
      <c r="AA23" s="19">
        <v>1.5</v>
      </c>
      <c r="AB23" s="18">
        <v>1</v>
      </c>
      <c r="AC23" s="19">
        <v>1</v>
      </c>
      <c r="AD23" s="5">
        <v>0.9</v>
      </c>
      <c r="AE23" s="5">
        <v>1.3</v>
      </c>
      <c r="AF23" s="6">
        <v>2.4</v>
      </c>
      <c r="AG23" s="5">
        <v>12.5</v>
      </c>
      <c r="AH23" s="17"/>
      <c r="AI23" s="17">
        <v>0.48</v>
      </c>
      <c r="AJ23" s="17">
        <v>0.52</v>
      </c>
      <c r="AK23" s="17">
        <v>0.11</v>
      </c>
      <c r="AL23" s="17">
        <v>0.05</v>
      </c>
      <c r="AM23" s="17">
        <v>0.13</v>
      </c>
      <c r="AN23" s="17">
        <v>0.02</v>
      </c>
      <c r="AO23" s="17">
        <v>0</v>
      </c>
      <c r="AP23" s="17">
        <v>0.08</v>
      </c>
      <c r="AQ23" s="17">
        <v>1.35</v>
      </c>
      <c r="AR23" s="17">
        <v>0.13</v>
      </c>
      <c r="AS23" s="17">
        <v>0.18</v>
      </c>
      <c r="AT23" s="17">
        <v>0.08</v>
      </c>
      <c r="AU23" s="17">
        <v>0.14000000000000001</v>
      </c>
      <c r="AV23" s="17">
        <v>0</v>
      </c>
      <c r="AW23" s="8">
        <v>3</v>
      </c>
      <c r="AX23" s="6"/>
      <c r="AY23">
        <v>18</v>
      </c>
      <c r="AZ23">
        <v>8</v>
      </c>
      <c r="BA23">
        <v>8</v>
      </c>
      <c r="BB23">
        <v>21</v>
      </c>
      <c r="BC23">
        <v>20</v>
      </c>
      <c r="BD23">
        <v>10</v>
      </c>
      <c r="BE23">
        <v>0</v>
      </c>
    </row>
    <row r="24" spans="1:57" ht="15.75" thickBot="1">
      <c r="A24" s="5" t="s">
        <v>223</v>
      </c>
      <c r="B24" s="5" t="s">
        <v>238</v>
      </c>
      <c r="C24" s="5" t="s">
        <v>239</v>
      </c>
      <c r="D24" s="5" t="s">
        <v>219</v>
      </c>
      <c r="E24" s="14" t="str">
        <f t="shared" si="0"/>
        <v xml:space="preserve">Hordeum vulgure </v>
      </c>
      <c r="F24" s="14" t="str">
        <f t="shared" si="1"/>
        <v xml:space="preserve">vulgure </v>
      </c>
      <c r="G24" s="5" t="s">
        <v>101</v>
      </c>
      <c r="H24" s="5" t="s">
        <v>73</v>
      </c>
      <c r="I24" s="5" t="s">
        <v>92</v>
      </c>
      <c r="J24" s="16" t="s">
        <v>58</v>
      </c>
      <c r="K24" s="14" t="str">
        <f t="shared" si="2"/>
        <v>Barley Grain General</v>
      </c>
      <c r="L24" s="26">
        <v>23</v>
      </c>
      <c r="M24" s="5" t="s">
        <v>59</v>
      </c>
      <c r="N24" s="5" t="s">
        <v>97</v>
      </c>
      <c r="O24" s="5" t="s">
        <v>61</v>
      </c>
      <c r="P24" s="6" t="s">
        <v>62</v>
      </c>
      <c r="Q24" s="8">
        <v>8</v>
      </c>
      <c r="R24" s="5" t="s">
        <v>63</v>
      </c>
      <c r="S24" s="17" t="s">
        <v>102</v>
      </c>
      <c r="T24" s="17" t="s">
        <v>65</v>
      </c>
      <c r="U24" s="5">
        <v>0</v>
      </c>
      <c r="V24" s="6">
        <v>0</v>
      </c>
      <c r="W24" s="5">
        <v>0.46299999999999997</v>
      </c>
      <c r="X24" s="5">
        <v>0.1</v>
      </c>
      <c r="Y24" s="5">
        <v>13</v>
      </c>
      <c r="Z24" s="18">
        <v>0.1</v>
      </c>
      <c r="AA24" s="19">
        <v>1.2</v>
      </c>
      <c r="AB24" s="18">
        <v>1</v>
      </c>
      <c r="AC24" s="19">
        <v>1</v>
      </c>
      <c r="AD24" s="5">
        <v>0.9</v>
      </c>
      <c r="AE24" s="5">
        <v>0.5</v>
      </c>
      <c r="AF24" s="6">
        <v>1.2</v>
      </c>
      <c r="AG24" s="5">
        <v>10.5</v>
      </c>
      <c r="AH24" s="17"/>
      <c r="AI24" s="17">
        <v>0.4</v>
      </c>
      <c r="AJ24" s="17">
        <v>0.47</v>
      </c>
      <c r="AK24" s="17">
        <v>0.17</v>
      </c>
      <c r="AL24" s="17">
        <v>0.09</v>
      </c>
      <c r="AM24" s="17">
        <v>0.12</v>
      </c>
      <c r="AN24" s="17">
        <v>0.06</v>
      </c>
      <c r="AO24" s="17">
        <v>0</v>
      </c>
      <c r="AP24" s="17">
        <v>0.04</v>
      </c>
      <c r="AQ24" s="17">
        <v>1.4</v>
      </c>
      <c r="AR24" s="17">
        <v>0.14000000000000001</v>
      </c>
      <c r="AS24" s="17">
        <v>0.3</v>
      </c>
      <c r="AT24" s="17">
        <v>0.08</v>
      </c>
      <c r="AU24" s="17">
        <v>0.05</v>
      </c>
      <c r="AV24" s="17">
        <v>0</v>
      </c>
      <c r="AW24" s="8">
        <v>3</v>
      </c>
      <c r="AX24" s="6"/>
      <c r="AY24">
        <v>30</v>
      </c>
      <c r="AZ24">
        <v>12</v>
      </c>
      <c r="BA24">
        <v>21</v>
      </c>
      <c r="BB24">
        <v>36</v>
      </c>
      <c r="BC24">
        <v>22</v>
      </c>
      <c r="BD24">
        <v>130</v>
      </c>
      <c r="BE24">
        <v>0</v>
      </c>
    </row>
    <row r="25" spans="1:57" ht="15.75" thickBot="1">
      <c r="A25" s="5" t="s">
        <v>251</v>
      </c>
      <c r="B25" s="5" t="s">
        <v>257</v>
      </c>
      <c r="C25" s="5" t="s">
        <v>258</v>
      </c>
      <c r="D25" s="5" t="s">
        <v>219</v>
      </c>
      <c r="E25" s="14" t="str">
        <f t="shared" si="0"/>
        <v xml:space="preserve">Lens culinaris </v>
      </c>
      <c r="F25" s="14" t="str">
        <f t="shared" si="1"/>
        <v xml:space="preserve">culinaris </v>
      </c>
      <c r="G25" s="5" t="s">
        <v>101</v>
      </c>
      <c r="H25" s="5" t="s">
        <v>107</v>
      </c>
      <c r="I25" s="5" t="s">
        <v>111</v>
      </c>
      <c r="J25" s="16" t="s">
        <v>58</v>
      </c>
      <c r="K25" s="14" t="str">
        <f t="shared" si="2"/>
        <v>Lentil Grain General</v>
      </c>
      <c r="L25" s="26">
        <v>24</v>
      </c>
      <c r="M25" s="5" t="s">
        <v>59</v>
      </c>
      <c r="N25" s="5" t="s">
        <v>69</v>
      </c>
      <c r="O25" s="5" t="s">
        <v>61</v>
      </c>
      <c r="P25" s="6" t="s">
        <v>91</v>
      </c>
      <c r="Q25" s="8">
        <v>3.5</v>
      </c>
      <c r="R25" s="5" t="s">
        <v>63</v>
      </c>
      <c r="S25" s="17" t="s">
        <v>102</v>
      </c>
      <c r="T25" s="17" t="s">
        <v>65</v>
      </c>
      <c r="U25" s="5">
        <v>0</v>
      </c>
      <c r="V25" s="6">
        <v>0</v>
      </c>
      <c r="W25" s="5">
        <v>0.5</v>
      </c>
      <c r="X25" s="5">
        <v>0</v>
      </c>
      <c r="Y25" s="5">
        <v>14.000000000000002</v>
      </c>
      <c r="Z25" s="18">
        <v>0.1</v>
      </c>
      <c r="AA25" s="19">
        <v>1</v>
      </c>
      <c r="AB25" s="18">
        <v>1</v>
      </c>
      <c r="AC25" s="19">
        <v>1</v>
      </c>
      <c r="AD25" s="5">
        <v>1.5</v>
      </c>
      <c r="AE25" s="5">
        <v>1.6</v>
      </c>
      <c r="AF25" s="6">
        <v>3.5</v>
      </c>
      <c r="AG25" s="5">
        <v>10.5</v>
      </c>
      <c r="AH25" s="17"/>
      <c r="AI25" s="17">
        <v>0.4</v>
      </c>
      <c r="AJ25" s="17">
        <v>0.7</v>
      </c>
      <c r="AK25" s="17">
        <v>0.25</v>
      </c>
      <c r="AL25" s="17">
        <v>0.1</v>
      </c>
      <c r="AM25" s="17">
        <v>0.1</v>
      </c>
      <c r="AN25" s="17">
        <v>0.01</v>
      </c>
      <c r="AO25" s="17">
        <v>0</v>
      </c>
      <c r="AP25" s="17">
        <v>0.04</v>
      </c>
      <c r="AQ25" s="17">
        <v>0.7</v>
      </c>
      <c r="AR25" s="17">
        <v>0.3</v>
      </c>
      <c r="AS25" s="17">
        <v>0.05</v>
      </c>
      <c r="AT25" s="17">
        <v>0.1</v>
      </c>
      <c r="AU25" s="17">
        <v>0.01</v>
      </c>
      <c r="AV25" s="17">
        <v>0</v>
      </c>
      <c r="AW25" s="8">
        <v>2</v>
      </c>
      <c r="AX25" s="6"/>
      <c r="AY25">
        <v>14</v>
      </c>
      <c r="AZ25">
        <v>7</v>
      </c>
      <c r="BA25">
        <v>6</v>
      </c>
      <c r="BB25">
        <v>15</v>
      </c>
      <c r="BC25">
        <v>33</v>
      </c>
      <c r="BD25">
        <v>18</v>
      </c>
      <c r="BE25">
        <v>0</v>
      </c>
    </row>
    <row r="26" spans="1:57" ht="15.75" thickBot="1">
      <c r="A26" s="5" t="s">
        <v>259</v>
      </c>
      <c r="B26" s="5" t="s">
        <v>260</v>
      </c>
      <c r="C26" s="5" t="s">
        <v>261</v>
      </c>
      <c r="D26" s="5" t="s">
        <v>219</v>
      </c>
      <c r="E26" s="14" t="str">
        <f t="shared" si="0"/>
        <v xml:space="preserve">Linum usitatissimum </v>
      </c>
      <c r="F26" s="14" t="str">
        <f t="shared" si="1"/>
        <v xml:space="preserve">usitatissimum </v>
      </c>
      <c r="G26" s="5" t="s">
        <v>101</v>
      </c>
      <c r="H26" s="5" t="s">
        <v>103</v>
      </c>
      <c r="I26" s="5" t="s">
        <v>112</v>
      </c>
      <c r="J26" s="16" t="s">
        <v>58</v>
      </c>
      <c r="K26" s="14" t="str">
        <f t="shared" si="2"/>
        <v>Linseed Grain General</v>
      </c>
      <c r="L26" s="26">
        <v>25</v>
      </c>
      <c r="M26" s="5" t="s">
        <v>59</v>
      </c>
      <c r="N26" s="5" t="s">
        <v>97</v>
      </c>
      <c r="O26" s="5" t="s">
        <v>82</v>
      </c>
      <c r="P26" s="6" t="s">
        <v>91</v>
      </c>
      <c r="Q26" s="8">
        <v>2.5</v>
      </c>
      <c r="R26" s="5" t="s">
        <v>63</v>
      </c>
      <c r="S26" s="17" t="s">
        <v>102</v>
      </c>
      <c r="T26" s="17" t="s">
        <v>65</v>
      </c>
      <c r="U26" s="5">
        <v>0</v>
      </c>
      <c r="V26" s="6">
        <v>0</v>
      </c>
      <c r="W26" s="5">
        <v>0.20833333333333334</v>
      </c>
      <c r="X26" s="5">
        <v>0</v>
      </c>
      <c r="Y26" s="5">
        <v>8.9999999999999964</v>
      </c>
      <c r="Z26" s="18">
        <v>0.1</v>
      </c>
      <c r="AA26" s="19">
        <v>1</v>
      </c>
      <c r="AB26" s="18">
        <v>1</v>
      </c>
      <c r="AC26" s="19">
        <v>1</v>
      </c>
      <c r="AD26" s="5">
        <v>1</v>
      </c>
      <c r="AE26" s="5">
        <v>1</v>
      </c>
      <c r="AF26" s="6">
        <v>4.3</v>
      </c>
      <c r="AG26" s="5">
        <v>10.5</v>
      </c>
      <c r="AH26" s="17"/>
      <c r="AI26" s="17">
        <v>0.4</v>
      </c>
      <c r="AJ26" s="17">
        <v>0.47</v>
      </c>
      <c r="AK26" s="17">
        <v>0.17</v>
      </c>
      <c r="AL26" s="17">
        <v>0.09</v>
      </c>
      <c r="AM26" s="17">
        <v>0.12</v>
      </c>
      <c r="AN26" s="17">
        <v>0.06</v>
      </c>
      <c r="AO26" s="17">
        <v>0</v>
      </c>
      <c r="AP26" s="17">
        <v>0.04</v>
      </c>
      <c r="AQ26" s="17">
        <v>1.4</v>
      </c>
      <c r="AR26" s="17">
        <v>0.14000000000000001</v>
      </c>
      <c r="AS26" s="17">
        <v>0.3</v>
      </c>
      <c r="AT26" s="17">
        <v>0.08</v>
      </c>
      <c r="AU26" s="17">
        <v>0.05</v>
      </c>
      <c r="AV26" s="17">
        <v>0</v>
      </c>
      <c r="AW26" s="8">
        <v>2</v>
      </c>
      <c r="AX26" s="6"/>
      <c r="AY26">
        <v>30</v>
      </c>
      <c r="AZ26">
        <v>12</v>
      </c>
      <c r="BA26">
        <v>21</v>
      </c>
      <c r="BB26">
        <v>36</v>
      </c>
      <c r="BC26">
        <v>16</v>
      </c>
      <c r="BD26">
        <v>20</v>
      </c>
      <c r="BE26">
        <v>0</v>
      </c>
    </row>
    <row r="27" spans="1:57" ht="15.75" thickBot="1">
      <c r="A27" s="5" t="s">
        <v>251</v>
      </c>
      <c r="B27" s="5" t="s">
        <v>262</v>
      </c>
      <c r="C27" s="5" t="s">
        <v>263</v>
      </c>
      <c r="D27" s="5" t="s">
        <v>219</v>
      </c>
      <c r="E27" s="14" t="str">
        <f t="shared" si="0"/>
        <v xml:space="preserve">Lupinus polyphilus </v>
      </c>
      <c r="F27" s="14" t="str">
        <f t="shared" si="1"/>
        <v xml:space="preserve">polyphilus </v>
      </c>
      <c r="G27" s="5" t="s">
        <v>101</v>
      </c>
      <c r="H27" s="5" t="s">
        <v>107</v>
      </c>
      <c r="I27" s="5" t="s">
        <v>113</v>
      </c>
      <c r="J27" s="16" t="s">
        <v>58</v>
      </c>
      <c r="K27" s="14" t="str">
        <f t="shared" si="2"/>
        <v>Lupin Grain General</v>
      </c>
      <c r="L27" s="26">
        <v>26</v>
      </c>
      <c r="M27" s="5" t="s">
        <v>59</v>
      </c>
      <c r="N27" s="5" t="s">
        <v>60</v>
      </c>
      <c r="O27" s="5" t="s">
        <v>82</v>
      </c>
      <c r="P27" s="6" t="s">
        <v>85</v>
      </c>
      <c r="Q27" s="8">
        <v>0.6</v>
      </c>
      <c r="R27" s="5" t="s">
        <v>63</v>
      </c>
      <c r="S27" s="17" t="s">
        <v>102</v>
      </c>
      <c r="T27" s="17" t="s">
        <v>65</v>
      </c>
      <c r="U27" s="5">
        <v>0</v>
      </c>
      <c r="V27" s="6">
        <v>0</v>
      </c>
      <c r="W27" s="5">
        <v>0.2</v>
      </c>
      <c r="X27" s="5">
        <v>0</v>
      </c>
      <c r="Y27" s="5">
        <v>15.000000000000002</v>
      </c>
      <c r="Z27" s="18">
        <v>0.1</v>
      </c>
      <c r="AA27" s="19">
        <v>1.5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>
        <v>10.5</v>
      </c>
      <c r="AH27" s="17"/>
      <c r="AI27" s="17">
        <v>0.4</v>
      </c>
      <c r="AJ27" s="17">
        <v>1</v>
      </c>
      <c r="AK27" s="17">
        <v>0.15</v>
      </c>
      <c r="AL27" s="17">
        <v>0.1</v>
      </c>
      <c r="AM27" s="17">
        <v>0.16</v>
      </c>
      <c r="AN27" s="17">
        <v>0.05</v>
      </c>
      <c r="AO27" s="17">
        <v>0</v>
      </c>
      <c r="AP27" s="17">
        <v>0.1</v>
      </c>
      <c r="AQ27" s="17">
        <v>0.7</v>
      </c>
      <c r="AR27" s="17">
        <v>0.1</v>
      </c>
      <c r="AS27" s="17">
        <v>0.1</v>
      </c>
      <c r="AT27" s="17">
        <v>0.02</v>
      </c>
      <c r="AU27" s="17">
        <v>0.01</v>
      </c>
      <c r="AV27" s="17">
        <v>0</v>
      </c>
      <c r="AW27" s="8">
        <v>0</v>
      </c>
      <c r="AX27" s="6" t="s">
        <v>109</v>
      </c>
      <c r="AY27">
        <v>17</v>
      </c>
      <c r="AZ27">
        <v>6</v>
      </c>
      <c r="BA27">
        <v>9</v>
      </c>
      <c r="BB27">
        <v>20</v>
      </c>
      <c r="BC27">
        <v>33</v>
      </c>
      <c r="BD27">
        <v>140</v>
      </c>
      <c r="BE27">
        <v>0</v>
      </c>
    </row>
    <row r="28" spans="1:57" ht="15.75" thickBot="1">
      <c r="A28" s="5" t="s">
        <v>251</v>
      </c>
      <c r="B28" s="5" t="s">
        <v>264</v>
      </c>
      <c r="C28" s="5" t="s">
        <v>228</v>
      </c>
      <c r="D28" s="5" t="s">
        <v>219</v>
      </c>
      <c r="E28" s="14" t="str">
        <f t="shared" si="0"/>
        <v xml:space="preserve">Phaseolus vulgaris </v>
      </c>
      <c r="F28" s="14" t="str">
        <f t="shared" si="1"/>
        <v xml:space="preserve">vulgaris </v>
      </c>
      <c r="G28" s="5" t="s">
        <v>101</v>
      </c>
      <c r="H28" s="5" t="s">
        <v>107</v>
      </c>
      <c r="I28" s="5" t="s">
        <v>114</v>
      </c>
      <c r="J28" s="16" t="s">
        <v>58</v>
      </c>
      <c r="K28" s="14" t="str">
        <f t="shared" si="2"/>
        <v>Bean Grain General</v>
      </c>
      <c r="L28" s="26">
        <v>27</v>
      </c>
      <c r="M28" s="5" t="s">
        <v>59</v>
      </c>
      <c r="N28" s="5" t="s">
        <v>69</v>
      </c>
      <c r="O28" s="5" t="s">
        <v>61</v>
      </c>
      <c r="P28" s="6" t="s">
        <v>91</v>
      </c>
      <c r="Q28" s="8">
        <v>3.5</v>
      </c>
      <c r="R28" s="5" t="s">
        <v>63</v>
      </c>
      <c r="S28" s="17" t="s">
        <v>102</v>
      </c>
      <c r="T28" s="17" t="s">
        <v>65</v>
      </c>
      <c r="U28" s="5">
        <v>0</v>
      </c>
      <c r="V28" s="6">
        <v>0</v>
      </c>
      <c r="W28" s="5">
        <v>0.5</v>
      </c>
      <c r="X28" s="5">
        <v>0</v>
      </c>
      <c r="Y28" s="5">
        <v>14.000000000000002</v>
      </c>
      <c r="Z28" s="18">
        <v>0.1</v>
      </c>
      <c r="AA28" s="19">
        <v>1</v>
      </c>
      <c r="AB28" s="18">
        <v>1</v>
      </c>
      <c r="AC28" s="19">
        <v>1</v>
      </c>
      <c r="AD28" s="5">
        <v>1.5</v>
      </c>
      <c r="AE28" s="5">
        <v>1.6</v>
      </c>
      <c r="AF28" s="6">
        <v>3.5</v>
      </c>
      <c r="AG28" s="5">
        <v>10.5</v>
      </c>
      <c r="AH28" s="17"/>
      <c r="AI28" s="17">
        <v>0.6</v>
      </c>
      <c r="AJ28" s="17">
        <v>1.3</v>
      </c>
      <c r="AK28" s="17">
        <v>0.1</v>
      </c>
      <c r="AL28" s="17">
        <v>0.02</v>
      </c>
      <c r="AM28" s="17">
        <v>0.03</v>
      </c>
      <c r="AN28" s="17">
        <v>6.0000000000000001E-3</v>
      </c>
      <c r="AO28" s="17">
        <v>0</v>
      </c>
      <c r="AP28" s="17">
        <v>0.01</v>
      </c>
      <c r="AQ28" s="17">
        <v>0.3</v>
      </c>
      <c r="AR28" s="17">
        <v>0.1</v>
      </c>
      <c r="AS28" s="17">
        <v>0.1</v>
      </c>
      <c r="AT28" s="17">
        <v>0.02</v>
      </c>
      <c r="AU28" s="17">
        <v>0.01</v>
      </c>
      <c r="AV28" s="17">
        <v>0</v>
      </c>
      <c r="AW28" s="8">
        <v>3</v>
      </c>
      <c r="AX28" s="6"/>
      <c r="AY28">
        <v>14</v>
      </c>
      <c r="AZ28">
        <v>7</v>
      </c>
      <c r="BA28">
        <v>6</v>
      </c>
      <c r="BB28">
        <v>15</v>
      </c>
      <c r="BC28">
        <v>33</v>
      </c>
      <c r="BD28">
        <v>85</v>
      </c>
      <c r="BE28">
        <v>0</v>
      </c>
    </row>
    <row r="29" spans="1:57" ht="15.75" thickBot="1">
      <c r="A29" s="5" t="s">
        <v>251</v>
      </c>
      <c r="B29" s="5" t="s">
        <v>265</v>
      </c>
      <c r="C29" s="5" t="s">
        <v>266</v>
      </c>
      <c r="D29" s="5" t="s">
        <v>219</v>
      </c>
      <c r="E29" s="14" t="str">
        <f t="shared" si="0"/>
        <v xml:space="preserve">Pisum sativum </v>
      </c>
      <c r="F29" s="14" t="str">
        <f t="shared" si="1"/>
        <v xml:space="preserve">sativum </v>
      </c>
      <c r="G29" s="5" t="s">
        <v>101</v>
      </c>
      <c r="H29" s="5" t="s">
        <v>107</v>
      </c>
      <c r="I29" s="5" t="s">
        <v>115</v>
      </c>
      <c r="J29" s="16" t="s">
        <v>58</v>
      </c>
      <c r="K29" s="14" t="str">
        <f t="shared" si="2"/>
        <v>Pea Grain General</v>
      </c>
      <c r="L29" s="26">
        <v>28</v>
      </c>
      <c r="M29" s="5" t="s">
        <v>59</v>
      </c>
      <c r="N29" s="5" t="s">
        <v>69</v>
      </c>
      <c r="O29" s="5" t="s">
        <v>61</v>
      </c>
      <c r="P29" s="6" t="s">
        <v>91</v>
      </c>
      <c r="Q29" s="8">
        <v>3.5</v>
      </c>
      <c r="R29" s="5" t="s">
        <v>63</v>
      </c>
      <c r="S29" s="17" t="s">
        <v>102</v>
      </c>
      <c r="T29" s="17" t="s">
        <v>65</v>
      </c>
      <c r="U29" s="5">
        <v>0</v>
      </c>
      <c r="V29" s="6">
        <v>0</v>
      </c>
      <c r="W29" s="5">
        <v>0.3</v>
      </c>
      <c r="X29" s="5">
        <v>0</v>
      </c>
      <c r="Y29" s="5">
        <v>14.000000000000002</v>
      </c>
      <c r="Z29" s="18">
        <v>0.1</v>
      </c>
      <c r="AA29" s="19">
        <v>0.7</v>
      </c>
      <c r="AB29" s="18">
        <v>1</v>
      </c>
      <c r="AC29" s="19">
        <v>1</v>
      </c>
      <c r="AD29" s="5">
        <v>1.5</v>
      </c>
      <c r="AE29" s="5">
        <v>1.6</v>
      </c>
      <c r="AF29" s="6">
        <v>4.7</v>
      </c>
      <c r="AG29" s="5">
        <v>10.5</v>
      </c>
      <c r="AH29" s="17"/>
      <c r="AI29" s="17">
        <v>0.4</v>
      </c>
      <c r="AJ29" s="17">
        <v>1</v>
      </c>
      <c r="AK29" s="17">
        <v>0.15</v>
      </c>
      <c r="AL29" s="17">
        <v>0.1</v>
      </c>
      <c r="AM29" s="17">
        <v>0.16</v>
      </c>
      <c r="AN29" s="17">
        <v>0.05</v>
      </c>
      <c r="AO29" s="17">
        <v>0</v>
      </c>
      <c r="AP29" s="17">
        <v>0.1</v>
      </c>
      <c r="AQ29" s="17">
        <v>0.7</v>
      </c>
      <c r="AR29" s="17">
        <v>0.1</v>
      </c>
      <c r="AS29" s="17">
        <v>0.1</v>
      </c>
      <c r="AT29" s="17">
        <v>0.02</v>
      </c>
      <c r="AU29" s="17">
        <v>0.01</v>
      </c>
      <c r="AV29" s="17">
        <v>0</v>
      </c>
      <c r="AW29" s="8">
        <v>3</v>
      </c>
      <c r="AX29" s="6"/>
      <c r="AY29">
        <v>17</v>
      </c>
      <c r="AZ29">
        <v>6</v>
      </c>
      <c r="BA29">
        <v>9</v>
      </c>
      <c r="BB29">
        <v>20</v>
      </c>
      <c r="BC29">
        <v>33</v>
      </c>
      <c r="BD29">
        <v>140</v>
      </c>
      <c r="BE29">
        <v>0</v>
      </c>
    </row>
    <row r="30" spans="1:57" ht="15.75" thickBot="1">
      <c r="A30" s="5" t="s">
        <v>223</v>
      </c>
      <c r="B30" s="5" t="s">
        <v>242</v>
      </c>
      <c r="C30" s="5" t="s">
        <v>243</v>
      </c>
      <c r="D30" s="5" t="s">
        <v>219</v>
      </c>
      <c r="E30" s="14" t="str">
        <f t="shared" si="0"/>
        <v xml:space="preserve">Secale cereale </v>
      </c>
      <c r="F30" s="14" t="str">
        <f t="shared" si="1"/>
        <v xml:space="preserve">cereale </v>
      </c>
      <c r="G30" s="5" t="s">
        <v>101</v>
      </c>
      <c r="H30" s="5" t="s">
        <v>73</v>
      </c>
      <c r="I30" s="5" t="s">
        <v>96</v>
      </c>
      <c r="J30" s="16" t="s">
        <v>58</v>
      </c>
      <c r="K30" s="14" t="str">
        <f t="shared" si="2"/>
        <v>Rye corn Grain General</v>
      </c>
      <c r="L30" s="26">
        <v>29</v>
      </c>
      <c r="M30" s="5" t="s">
        <v>59</v>
      </c>
      <c r="N30" s="5" t="s">
        <v>60</v>
      </c>
      <c r="O30" s="5" t="s">
        <v>61</v>
      </c>
      <c r="P30" s="6" t="s">
        <v>62</v>
      </c>
      <c r="Q30" s="8">
        <v>5</v>
      </c>
      <c r="R30" s="5" t="s">
        <v>63</v>
      </c>
      <c r="S30" s="17" t="s">
        <v>102</v>
      </c>
      <c r="T30" s="17" t="s">
        <v>65</v>
      </c>
      <c r="U30" s="5">
        <v>0</v>
      </c>
      <c r="V30" s="6">
        <v>0</v>
      </c>
      <c r="W30" s="5">
        <v>0.4</v>
      </c>
      <c r="X30" s="5">
        <v>7.0000000000000007E-2</v>
      </c>
      <c r="Y30" s="5">
        <v>15.000000000000002</v>
      </c>
      <c r="Z30" s="18">
        <v>0.1</v>
      </c>
      <c r="AA30" s="19">
        <v>1.5</v>
      </c>
      <c r="AB30" s="18">
        <v>1</v>
      </c>
      <c r="AC30" s="19">
        <v>1</v>
      </c>
      <c r="AD30" s="5">
        <v>0.9</v>
      </c>
      <c r="AE30" s="5">
        <v>0.5</v>
      </c>
      <c r="AF30" s="6">
        <v>1.3</v>
      </c>
      <c r="AG30" s="5">
        <v>10.5</v>
      </c>
      <c r="AH30" s="17"/>
      <c r="AI30" s="17">
        <v>0.48</v>
      </c>
      <c r="AJ30" s="17">
        <v>0.52</v>
      </c>
      <c r="AK30" s="17">
        <v>0.11</v>
      </c>
      <c r="AL30" s="17">
        <v>0.05</v>
      </c>
      <c r="AM30" s="17">
        <v>0.13</v>
      </c>
      <c r="AN30" s="17">
        <v>0.02</v>
      </c>
      <c r="AO30" s="17">
        <v>0</v>
      </c>
      <c r="AP30" s="17">
        <v>0.08</v>
      </c>
      <c r="AQ30" s="17">
        <v>1.35</v>
      </c>
      <c r="AR30" s="17">
        <v>0.13</v>
      </c>
      <c r="AS30" s="17">
        <v>0.18</v>
      </c>
      <c r="AT30" s="17">
        <v>0.08</v>
      </c>
      <c r="AU30" s="17">
        <v>0.14000000000000001</v>
      </c>
      <c r="AV30" s="17">
        <v>0</v>
      </c>
      <c r="AW30" s="8">
        <v>1</v>
      </c>
      <c r="AX30" s="6" t="s">
        <v>116</v>
      </c>
      <c r="AY30">
        <v>18</v>
      </c>
      <c r="AZ30">
        <v>8</v>
      </c>
      <c r="BA30">
        <v>8</v>
      </c>
      <c r="BB30">
        <v>21</v>
      </c>
      <c r="BC30">
        <v>27</v>
      </c>
      <c r="BD30">
        <v>135</v>
      </c>
      <c r="BE30">
        <v>0</v>
      </c>
    </row>
    <row r="31" spans="1:57" ht="15.75" thickBot="1">
      <c r="A31" s="5" t="s">
        <v>223</v>
      </c>
      <c r="B31" s="5" t="s">
        <v>244</v>
      </c>
      <c r="C31" s="5" t="s">
        <v>245</v>
      </c>
      <c r="D31" s="5" t="s">
        <v>219</v>
      </c>
      <c r="E31" s="14" t="str">
        <f t="shared" si="0"/>
        <v xml:space="preserve">Triticum astevium </v>
      </c>
      <c r="F31" s="14" t="str">
        <f t="shared" si="1"/>
        <v xml:space="preserve">astevium </v>
      </c>
      <c r="G31" s="5" t="s">
        <v>101</v>
      </c>
      <c r="H31" s="5" t="s">
        <v>73</v>
      </c>
      <c r="I31" s="5" t="s">
        <v>98</v>
      </c>
      <c r="J31" s="16" t="s">
        <v>117</v>
      </c>
      <c r="K31" s="14" t="str">
        <f t="shared" si="2"/>
        <v>Wheat Grain Breed</v>
      </c>
      <c r="L31" s="26">
        <v>30</v>
      </c>
      <c r="M31" s="5" t="s">
        <v>59</v>
      </c>
      <c r="N31" s="5" t="s">
        <v>95</v>
      </c>
      <c r="O31" s="5" t="s">
        <v>61</v>
      </c>
      <c r="P31" s="6" t="s">
        <v>62</v>
      </c>
      <c r="Q31" s="8">
        <v>10</v>
      </c>
      <c r="R31" s="5" t="s">
        <v>63</v>
      </c>
      <c r="S31" s="17" t="s">
        <v>102</v>
      </c>
      <c r="T31" s="17" t="s">
        <v>65</v>
      </c>
      <c r="U31" s="5">
        <v>0</v>
      </c>
      <c r="V31" s="6">
        <v>0</v>
      </c>
      <c r="W31" s="5">
        <v>0.41170000000000001</v>
      </c>
      <c r="X31" s="5">
        <v>0.1</v>
      </c>
      <c r="Y31" s="5">
        <v>13</v>
      </c>
      <c r="Z31" s="18">
        <v>0.1</v>
      </c>
      <c r="AA31" s="19">
        <v>1.5</v>
      </c>
      <c r="AB31" s="18">
        <v>1</v>
      </c>
      <c r="AC31" s="19">
        <v>1</v>
      </c>
      <c r="AD31" s="5">
        <v>0.9</v>
      </c>
      <c r="AE31" s="5">
        <v>0.5</v>
      </c>
      <c r="AF31" s="6">
        <v>1.5</v>
      </c>
      <c r="AG31" s="5">
        <v>10.5</v>
      </c>
      <c r="AH31" s="17"/>
      <c r="AI31" s="17">
        <v>0.48</v>
      </c>
      <c r="AJ31" s="17">
        <v>0.52</v>
      </c>
      <c r="AK31" s="17">
        <v>0.11</v>
      </c>
      <c r="AL31" s="17">
        <v>0.05</v>
      </c>
      <c r="AM31" s="17">
        <v>0.13</v>
      </c>
      <c r="AN31" s="17">
        <v>0.02</v>
      </c>
      <c r="AO31" s="17">
        <v>0</v>
      </c>
      <c r="AP31" s="17">
        <v>0.08</v>
      </c>
      <c r="AQ31" s="17">
        <v>1.35</v>
      </c>
      <c r="AR31" s="17">
        <v>0.13</v>
      </c>
      <c r="AS31" s="17">
        <v>0.18</v>
      </c>
      <c r="AT31" s="17">
        <v>0.08</v>
      </c>
      <c r="AU31" s="17">
        <v>0.14000000000000001</v>
      </c>
      <c r="AV31" s="17">
        <v>0</v>
      </c>
      <c r="AW31" s="8">
        <v>3</v>
      </c>
      <c r="AX31" s="6"/>
      <c r="AY31">
        <v>18</v>
      </c>
      <c r="AZ31">
        <v>8</v>
      </c>
      <c r="BA31">
        <v>8</v>
      </c>
      <c r="BB31">
        <v>21</v>
      </c>
      <c r="BC31">
        <v>27</v>
      </c>
      <c r="BD31">
        <v>135</v>
      </c>
      <c r="BE31">
        <v>0</v>
      </c>
    </row>
    <row r="32" spans="1:57" ht="15.75" thickBot="1">
      <c r="A32" s="5" t="s">
        <v>223</v>
      </c>
      <c r="B32" s="5" t="s">
        <v>244</v>
      </c>
      <c r="C32" s="5" t="s">
        <v>245</v>
      </c>
      <c r="D32" s="5" t="s">
        <v>219</v>
      </c>
      <c r="E32" s="14" t="str">
        <f t="shared" si="0"/>
        <v xml:space="preserve">Triticum astevium </v>
      </c>
      <c r="F32" s="14" t="str">
        <f t="shared" si="1"/>
        <v xml:space="preserve">astevium </v>
      </c>
      <c r="G32" s="5" t="s">
        <v>101</v>
      </c>
      <c r="H32" s="5" t="s">
        <v>73</v>
      </c>
      <c r="I32" s="5" t="s">
        <v>98</v>
      </c>
      <c r="J32" s="16" t="s">
        <v>118</v>
      </c>
      <c r="K32" s="14" t="str">
        <f t="shared" si="2"/>
        <v>Wheat Grain Feed</v>
      </c>
      <c r="L32" s="26">
        <v>31</v>
      </c>
      <c r="M32" s="5" t="s">
        <v>59</v>
      </c>
      <c r="N32" s="5" t="s">
        <v>95</v>
      </c>
      <c r="O32" s="5" t="s">
        <v>61</v>
      </c>
      <c r="P32" s="6" t="s">
        <v>62</v>
      </c>
      <c r="Q32" s="8">
        <v>12</v>
      </c>
      <c r="R32" s="5" t="s">
        <v>63</v>
      </c>
      <c r="S32" s="17" t="s">
        <v>102</v>
      </c>
      <c r="T32" s="17" t="s">
        <v>65</v>
      </c>
      <c r="U32" s="5">
        <v>0</v>
      </c>
      <c r="V32" s="6">
        <v>0</v>
      </c>
      <c r="W32" s="5">
        <v>0.41170000000000001</v>
      </c>
      <c r="X32" s="5">
        <v>0.1</v>
      </c>
      <c r="Y32" s="5">
        <v>13</v>
      </c>
      <c r="Z32" s="18">
        <v>0.1</v>
      </c>
      <c r="AA32" s="19">
        <v>1.5</v>
      </c>
      <c r="AB32" s="18">
        <v>1</v>
      </c>
      <c r="AC32" s="19">
        <v>1</v>
      </c>
      <c r="AD32" s="5">
        <v>0.9</v>
      </c>
      <c r="AE32" s="5">
        <v>0.5</v>
      </c>
      <c r="AF32" s="6">
        <v>1.2</v>
      </c>
      <c r="AG32" s="5">
        <v>10.5</v>
      </c>
      <c r="AH32" s="17"/>
      <c r="AI32" s="17">
        <v>0.48</v>
      </c>
      <c r="AJ32" s="17">
        <v>0.52</v>
      </c>
      <c r="AK32" s="17">
        <v>0.11</v>
      </c>
      <c r="AL32" s="17">
        <v>0.05</v>
      </c>
      <c r="AM32" s="17">
        <v>0.13</v>
      </c>
      <c r="AN32" s="17">
        <v>0.02</v>
      </c>
      <c r="AO32" s="17">
        <v>0</v>
      </c>
      <c r="AP32" s="17">
        <v>0.08</v>
      </c>
      <c r="AQ32" s="17">
        <v>1.35</v>
      </c>
      <c r="AR32" s="17">
        <v>0.13</v>
      </c>
      <c r="AS32" s="17">
        <v>0.18</v>
      </c>
      <c r="AT32" s="17">
        <v>0.08</v>
      </c>
      <c r="AU32" s="17">
        <v>0.14000000000000001</v>
      </c>
      <c r="AV32" s="17">
        <v>0</v>
      </c>
      <c r="AW32" s="8">
        <v>3</v>
      </c>
      <c r="AX32" s="6"/>
      <c r="AY32">
        <v>18</v>
      </c>
      <c r="AZ32">
        <v>8</v>
      </c>
      <c r="BA32">
        <v>8</v>
      </c>
      <c r="BB32">
        <v>21</v>
      </c>
      <c r="BC32">
        <v>27</v>
      </c>
      <c r="BD32">
        <v>135</v>
      </c>
      <c r="BE32">
        <v>1</v>
      </c>
    </row>
    <row r="33" spans="1:57" ht="15.75" thickBot="1">
      <c r="A33" s="5" t="s">
        <v>223</v>
      </c>
      <c r="B33" s="5" t="s">
        <v>246</v>
      </c>
      <c r="C33" s="5"/>
      <c r="D33" s="5" t="s">
        <v>219</v>
      </c>
      <c r="E33" s="14" t="str">
        <f t="shared" si="0"/>
        <v xml:space="preserve">Triticum x Secale  </v>
      </c>
      <c r="F33" s="14" t="str">
        <f t="shared" si="1"/>
        <v xml:space="preserve"> </v>
      </c>
      <c r="G33" s="5" t="s">
        <v>101</v>
      </c>
      <c r="H33" s="5" t="s">
        <v>73</v>
      </c>
      <c r="I33" s="5" t="s">
        <v>99</v>
      </c>
      <c r="J33" s="16" t="s">
        <v>58</v>
      </c>
      <c r="K33" s="14" t="str">
        <f t="shared" si="2"/>
        <v>Triticale Grain General</v>
      </c>
      <c r="L33" s="26">
        <v>32</v>
      </c>
      <c r="M33" s="5" t="s">
        <v>59</v>
      </c>
      <c r="N33" s="5" t="s">
        <v>91</v>
      </c>
      <c r="O33" s="5" t="s">
        <v>61</v>
      </c>
      <c r="P33" s="6" t="s">
        <v>62</v>
      </c>
      <c r="Q33" s="8">
        <v>6.5</v>
      </c>
      <c r="R33" s="5" t="s">
        <v>63</v>
      </c>
      <c r="S33" s="17" t="s">
        <v>102</v>
      </c>
      <c r="T33" s="17" t="s">
        <v>65</v>
      </c>
      <c r="U33" s="5">
        <v>0</v>
      </c>
      <c r="V33" s="6">
        <v>0</v>
      </c>
      <c r="W33" s="5">
        <v>0.4</v>
      </c>
      <c r="X33" s="5">
        <v>7.0000000000000007E-2</v>
      </c>
      <c r="Y33" s="5">
        <v>15.000000000000002</v>
      </c>
      <c r="Z33" s="18">
        <v>0.1</v>
      </c>
      <c r="AA33" s="19">
        <v>1.5</v>
      </c>
      <c r="AB33" s="18">
        <v>1</v>
      </c>
      <c r="AC33" s="19">
        <v>1</v>
      </c>
      <c r="AD33" s="5">
        <v>0.9</v>
      </c>
      <c r="AE33" s="5">
        <v>0.5</v>
      </c>
      <c r="AF33" s="6">
        <v>1.3</v>
      </c>
      <c r="AG33" s="5">
        <v>10.5</v>
      </c>
      <c r="AH33" s="17"/>
      <c r="AI33" s="17">
        <v>0.48</v>
      </c>
      <c r="AJ33" s="17">
        <v>0.52</v>
      </c>
      <c r="AK33" s="17">
        <v>0.11</v>
      </c>
      <c r="AL33" s="17">
        <v>0.05</v>
      </c>
      <c r="AM33" s="17">
        <v>0.13</v>
      </c>
      <c r="AN33" s="17">
        <v>0.02</v>
      </c>
      <c r="AO33" s="17">
        <v>0</v>
      </c>
      <c r="AP33" s="17">
        <v>0.08</v>
      </c>
      <c r="AQ33" s="17">
        <v>1.35</v>
      </c>
      <c r="AR33" s="17">
        <v>0.13</v>
      </c>
      <c r="AS33" s="17">
        <v>0.18</v>
      </c>
      <c r="AT33" s="17">
        <v>0.08</v>
      </c>
      <c r="AU33" s="17">
        <v>0.14000000000000001</v>
      </c>
      <c r="AV33" s="17">
        <v>0</v>
      </c>
      <c r="AW33" s="8">
        <v>1</v>
      </c>
      <c r="AX33" s="6" t="s">
        <v>116</v>
      </c>
      <c r="AY33">
        <v>18</v>
      </c>
      <c r="AZ33">
        <v>8</v>
      </c>
      <c r="BA33">
        <v>8</v>
      </c>
      <c r="BB33">
        <v>21</v>
      </c>
      <c r="BC33">
        <v>27</v>
      </c>
      <c r="BD33">
        <v>135</v>
      </c>
      <c r="BE33">
        <v>0</v>
      </c>
    </row>
    <row r="34" spans="1:57" ht="15.75" thickBot="1">
      <c r="A34" s="5" t="s">
        <v>251</v>
      </c>
      <c r="B34" s="5" t="s">
        <v>267</v>
      </c>
      <c r="C34" s="5" t="s">
        <v>268</v>
      </c>
      <c r="D34" s="5" t="s">
        <v>219</v>
      </c>
      <c r="E34" s="14" t="str">
        <f t="shared" si="0"/>
        <v xml:space="preserve">Vicia faba </v>
      </c>
      <c r="F34" s="14" t="str">
        <f t="shared" si="1"/>
        <v xml:space="preserve">faba </v>
      </c>
      <c r="G34" s="5" t="s">
        <v>101</v>
      </c>
      <c r="H34" s="5" t="s">
        <v>107</v>
      </c>
      <c r="I34" s="5" t="s">
        <v>119</v>
      </c>
      <c r="J34" s="16" t="s">
        <v>58</v>
      </c>
      <c r="K34" s="14" t="str">
        <f t="shared" si="2"/>
        <v>Tick bean Grain General</v>
      </c>
      <c r="L34" s="26">
        <v>33</v>
      </c>
      <c r="M34" s="5" t="s">
        <v>59</v>
      </c>
      <c r="N34" s="5" t="s">
        <v>60</v>
      </c>
      <c r="O34" s="5" t="s">
        <v>76</v>
      </c>
      <c r="P34" s="6" t="s">
        <v>85</v>
      </c>
      <c r="Q34" s="8">
        <v>8.4</v>
      </c>
      <c r="R34" s="5" t="s">
        <v>63</v>
      </c>
      <c r="S34" s="17" t="s">
        <v>102</v>
      </c>
      <c r="T34" s="17" t="s">
        <v>65</v>
      </c>
      <c r="U34" s="5">
        <v>0</v>
      </c>
      <c r="V34" s="6">
        <v>0</v>
      </c>
      <c r="W34" s="5">
        <v>0.4</v>
      </c>
      <c r="X34" s="5">
        <v>0</v>
      </c>
      <c r="Y34" s="5">
        <v>15</v>
      </c>
      <c r="Z34" s="18">
        <v>0.1</v>
      </c>
      <c r="AA34" s="19">
        <v>1</v>
      </c>
      <c r="AB34" s="18">
        <v>0.9</v>
      </c>
      <c r="AC34" s="19">
        <v>1</v>
      </c>
      <c r="AD34" s="5">
        <v>1.5</v>
      </c>
      <c r="AE34" s="5">
        <v>2.2999999999999998</v>
      </c>
      <c r="AF34" s="6">
        <v>2</v>
      </c>
      <c r="AG34" s="5">
        <v>10.5</v>
      </c>
      <c r="AH34" s="17"/>
      <c r="AI34" s="17">
        <v>0.4</v>
      </c>
      <c r="AJ34" s="17">
        <v>1</v>
      </c>
      <c r="AK34" s="17">
        <v>0.15</v>
      </c>
      <c r="AL34" s="17">
        <v>0.1</v>
      </c>
      <c r="AM34" s="17">
        <v>0.16</v>
      </c>
      <c r="AN34" s="17">
        <v>0.05</v>
      </c>
      <c r="AO34" s="17">
        <v>0</v>
      </c>
      <c r="AP34" s="17">
        <v>0.1</v>
      </c>
      <c r="AQ34" s="17">
        <v>0.7</v>
      </c>
      <c r="AR34" s="17">
        <v>0.1</v>
      </c>
      <c r="AS34" s="17">
        <v>0.1</v>
      </c>
      <c r="AT34" s="17">
        <v>0.02</v>
      </c>
      <c r="AU34" s="17">
        <v>0.01</v>
      </c>
      <c r="AV34" s="17">
        <v>0</v>
      </c>
      <c r="AW34" s="8">
        <v>1</v>
      </c>
      <c r="AX34" s="6"/>
      <c r="AY34">
        <v>14</v>
      </c>
      <c r="AZ34">
        <v>7</v>
      </c>
      <c r="BA34">
        <v>6</v>
      </c>
      <c r="BB34">
        <v>15</v>
      </c>
      <c r="BC34">
        <v>33</v>
      </c>
      <c r="BD34">
        <v>85</v>
      </c>
      <c r="BE34">
        <v>0</v>
      </c>
    </row>
    <row r="35" spans="1:57" ht="15.75" thickBot="1">
      <c r="A35" s="5" t="s">
        <v>223</v>
      </c>
      <c r="B35" s="5" t="s">
        <v>247</v>
      </c>
      <c r="C35" s="5" t="s">
        <v>248</v>
      </c>
      <c r="D35" s="5" t="s">
        <v>219</v>
      </c>
      <c r="E35" s="14" t="str">
        <f t="shared" si="0"/>
        <v xml:space="preserve">Zea mays </v>
      </c>
      <c r="F35" s="14" t="str">
        <f t="shared" si="1"/>
        <v xml:space="preserve">mays </v>
      </c>
      <c r="G35" s="5" t="s">
        <v>101</v>
      </c>
      <c r="H35" s="5" t="s">
        <v>73</v>
      </c>
      <c r="I35" s="5" t="s">
        <v>100</v>
      </c>
      <c r="J35" s="16" t="s">
        <v>58</v>
      </c>
      <c r="K35" s="14" t="str">
        <f t="shared" si="2"/>
        <v>Maize Grain General</v>
      </c>
      <c r="L35" s="26">
        <v>34</v>
      </c>
      <c r="M35" s="5" t="s">
        <v>59</v>
      </c>
      <c r="N35" s="5" t="s">
        <v>69</v>
      </c>
      <c r="O35" s="5" t="s">
        <v>61</v>
      </c>
      <c r="P35" s="6" t="s">
        <v>95</v>
      </c>
      <c r="Q35" s="8">
        <v>13.3</v>
      </c>
      <c r="R35" s="5" t="s">
        <v>63</v>
      </c>
      <c r="S35" s="17" t="s">
        <v>102</v>
      </c>
      <c r="T35" s="17" t="s">
        <v>65</v>
      </c>
      <c r="U35" s="5">
        <v>0</v>
      </c>
      <c r="V35" s="6">
        <v>0</v>
      </c>
      <c r="W35" s="5">
        <v>0.5</v>
      </c>
      <c r="X35" s="5">
        <v>0</v>
      </c>
      <c r="Y35" s="5">
        <v>13</v>
      </c>
      <c r="Z35" s="18">
        <v>0.1</v>
      </c>
      <c r="AA35" s="19">
        <v>1.5</v>
      </c>
      <c r="AB35" s="18">
        <v>0.85</v>
      </c>
      <c r="AC35" s="19">
        <v>1</v>
      </c>
      <c r="AD35" s="5">
        <v>0.9</v>
      </c>
      <c r="AE35" s="6">
        <v>0.7</v>
      </c>
      <c r="AF35" s="6">
        <v>1.4</v>
      </c>
      <c r="AG35" s="5">
        <v>10.5</v>
      </c>
      <c r="AH35" s="17"/>
      <c r="AI35" s="17">
        <v>0.33</v>
      </c>
      <c r="AJ35" s="17">
        <v>0.42</v>
      </c>
      <c r="AK35" s="17">
        <v>0.28000000000000003</v>
      </c>
      <c r="AL35" s="17">
        <v>0.03</v>
      </c>
      <c r="AM35" s="17">
        <v>0.28000000000000003</v>
      </c>
      <c r="AN35" s="17">
        <v>0.03</v>
      </c>
      <c r="AO35" s="17">
        <v>0</v>
      </c>
      <c r="AP35" s="17">
        <v>0.02</v>
      </c>
      <c r="AQ35" s="17">
        <v>1.7</v>
      </c>
      <c r="AR35" s="17">
        <v>0.12</v>
      </c>
      <c r="AS35" s="17">
        <v>0.4</v>
      </c>
      <c r="AT35" s="17">
        <v>0.06</v>
      </c>
      <c r="AU35" s="17">
        <v>0.02</v>
      </c>
      <c r="AV35" s="17">
        <v>0</v>
      </c>
      <c r="AW35" s="8">
        <v>3</v>
      </c>
      <c r="AX35" s="6"/>
      <c r="AY35">
        <v>32</v>
      </c>
      <c r="AZ35">
        <v>8</v>
      </c>
      <c r="BA35">
        <v>10</v>
      </c>
      <c r="BB35">
        <v>26</v>
      </c>
      <c r="BC35">
        <v>39</v>
      </c>
      <c r="BD35">
        <v>50</v>
      </c>
      <c r="BE35">
        <v>0</v>
      </c>
    </row>
    <row r="36" spans="1:57" ht="15.75" thickBot="1">
      <c r="A36" s="5" t="s">
        <v>223</v>
      </c>
      <c r="B36" s="5" t="s">
        <v>224</v>
      </c>
      <c r="C36" s="5" t="s">
        <v>225</v>
      </c>
      <c r="D36" s="5" t="s">
        <v>219</v>
      </c>
      <c r="E36" s="14" t="str">
        <f t="shared" si="0"/>
        <v xml:space="preserve">Avena sativa </v>
      </c>
      <c r="F36" s="14" t="str">
        <f t="shared" si="1"/>
        <v xml:space="preserve">sativa </v>
      </c>
      <c r="G36" s="5" t="s">
        <v>120</v>
      </c>
      <c r="H36" s="5" t="s">
        <v>120</v>
      </c>
      <c r="I36" s="5" t="s">
        <v>74</v>
      </c>
      <c r="J36" s="16" t="s">
        <v>58</v>
      </c>
      <c r="K36" s="14" t="str">
        <f t="shared" si="2"/>
        <v>Oat Green manure General</v>
      </c>
      <c r="L36" s="26">
        <v>35</v>
      </c>
      <c r="M36" s="5" t="s">
        <v>59</v>
      </c>
      <c r="N36" s="5" t="s">
        <v>95</v>
      </c>
      <c r="O36" s="5" t="s">
        <v>61</v>
      </c>
      <c r="P36" s="6" t="s">
        <v>97</v>
      </c>
      <c r="Q36" s="8">
        <v>6</v>
      </c>
      <c r="R36" s="5" t="s">
        <v>63</v>
      </c>
      <c r="S36" s="17" t="s">
        <v>78</v>
      </c>
      <c r="T36" s="17" t="s">
        <v>79</v>
      </c>
      <c r="U36" s="5">
        <v>0</v>
      </c>
      <c r="V36" s="6">
        <v>0</v>
      </c>
      <c r="W36" s="5">
        <v>1</v>
      </c>
      <c r="X36" s="5">
        <v>0</v>
      </c>
      <c r="Y36" s="5">
        <v>80</v>
      </c>
      <c r="Z36" s="18">
        <v>0.1</v>
      </c>
      <c r="AA36" s="19">
        <v>1.5</v>
      </c>
      <c r="AB36" s="18">
        <v>1</v>
      </c>
      <c r="AC36" s="19">
        <v>1</v>
      </c>
      <c r="AD36" s="5">
        <v>0.9</v>
      </c>
      <c r="AE36" s="6">
        <v>3</v>
      </c>
      <c r="AF36" s="6">
        <v>3</v>
      </c>
      <c r="AG36" s="5">
        <v>10.5</v>
      </c>
      <c r="AH36" s="17"/>
      <c r="AI36" s="17">
        <v>0.48</v>
      </c>
      <c r="AJ36" s="17">
        <v>0.39</v>
      </c>
      <c r="AK36" s="17">
        <v>0.21</v>
      </c>
      <c r="AL36" s="17">
        <v>0.08</v>
      </c>
      <c r="AM36" s="17">
        <v>0.13</v>
      </c>
      <c r="AN36" s="17">
        <v>0.06</v>
      </c>
      <c r="AO36" s="17">
        <v>0</v>
      </c>
      <c r="AP36" s="17">
        <v>0.06</v>
      </c>
      <c r="AQ36" s="17">
        <v>2.2999999999999998</v>
      </c>
      <c r="AR36" s="17">
        <v>0.11</v>
      </c>
      <c r="AS36" s="17">
        <v>0.14000000000000001</v>
      </c>
      <c r="AT36" s="17">
        <v>0.05</v>
      </c>
      <c r="AU36" s="17">
        <v>0.05</v>
      </c>
      <c r="AV36" s="17">
        <v>0</v>
      </c>
      <c r="AW36" s="8">
        <v>1</v>
      </c>
      <c r="AX36" s="6"/>
      <c r="AY36">
        <v>34</v>
      </c>
      <c r="AZ36">
        <v>9</v>
      </c>
      <c r="BA36">
        <v>9</v>
      </c>
      <c r="BB36">
        <v>29</v>
      </c>
      <c r="BC36">
        <v>19</v>
      </c>
      <c r="BD36">
        <v>120</v>
      </c>
      <c r="BE36">
        <v>0</v>
      </c>
    </row>
    <row r="37" spans="1:57" ht="15.75" thickBot="1">
      <c r="A37" s="5" t="s">
        <v>230</v>
      </c>
      <c r="B37" s="5" t="s">
        <v>231</v>
      </c>
      <c r="C37" s="5" t="s">
        <v>232</v>
      </c>
      <c r="D37" s="5" t="s">
        <v>232</v>
      </c>
      <c r="E37" s="14" t="str">
        <f t="shared" si="0"/>
        <v>Brassica napus napus</v>
      </c>
      <c r="F37" s="14" t="str">
        <f t="shared" si="1"/>
        <v>napus napus</v>
      </c>
      <c r="G37" s="5" t="s">
        <v>120</v>
      </c>
      <c r="H37" s="5" t="s">
        <v>120</v>
      </c>
      <c r="I37" s="5" t="s">
        <v>84</v>
      </c>
      <c r="J37" s="16" t="s">
        <v>58</v>
      </c>
      <c r="K37" s="14" t="str">
        <f t="shared" si="2"/>
        <v>Rape Green manure General</v>
      </c>
      <c r="L37" s="26">
        <v>36</v>
      </c>
      <c r="M37" s="5" t="s">
        <v>59</v>
      </c>
      <c r="N37" s="5" t="s">
        <v>95</v>
      </c>
      <c r="O37" s="5" t="s">
        <v>82</v>
      </c>
      <c r="P37" s="6" t="s">
        <v>97</v>
      </c>
      <c r="Q37" s="8">
        <v>4</v>
      </c>
      <c r="R37" s="5" t="s">
        <v>63</v>
      </c>
      <c r="S37" s="17" t="s">
        <v>78</v>
      </c>
      <c r="T37" s="17" t="s">
        <v>79</v>
      </c>
      <c r="U37" s="5">
        <v>0</v>
      </c>
      <c r="V37" s="6">
        <v>0</v>
      </c>
      <c r="W37" s="5">
        <v>1</v>
      </c>
      <c r="X37" s="5">
        <v>0</v>
      </c>
      <c r="Y37" s="5">
        <v>80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6">
        <v>3</v>
      </c>
      <c r="AF37" s="6">
        <v>3</v>
      </c>
      <c r="AG37" s="5">
        <v>10.5</v>
      </c>
      <c r="AH37" s="17"/>
      <c r="AI37" s="17">
        <v>0.48</v>
      </c>
      <c r="AJ37" s="17">
        <v>0.52</v>
      </c>
      <c r="AK37" s="17">
        <v>0.11</v>
      </c>
      <c r="AL37" s="17">
        <v>0.05</v>
      </c>
      <c r="AM37" s="17">
        <v>0.13</v>
      </c>
      <c r="AN37" s="17">
        <v>0.02</v>
      </c>
      <c r="AO37" s="17">
        <v>0</v>
      </c>
      <c r="AP37" s="17">
        <v>0.08</v>
      </c>
      <c r="AQ37" s="17">
        <v>1.35</v>
      </c>
      <c r="AR37" s="17">
        <v>0.13</v>
      </c>
      <c r="AS37" s="17">
        <v>0.18</v>
      </c>
      <c r="AT37" s="17">
        <v>0.08</v>
      </c>
      <c r="AU37" s="17">
        <v>0.14000000000000001</v>
      </c>
      <c r="AV37" s="17">
        <v>0</v>
      </c>
      <c r="AW37" s="8">
        <v>2</v>
      </c>
      <c r="AX37" s="6"/>
      <c r="AY37">
        <v>34</v>
      </c>
      <c r="AZ37">
        <v>9</v>
      </c>
      <c r="BA37">
        <v>9</v>
      </c>
      <c r="BB37">
        <v>29</v>
      </c>
      <c r="BC37">
        <v>19</v>
      </c>
      <c r="BD37">
        <v>4</v>
      </c>
      <c r="BE37">
        <v>0</v>
      </c>
    </row>
    <row r="38" spans="1:57" ht="15.75" thickBot="1">
      <c r="A38" s="5" t="s">
        <v>230</v>
      </c>
      <c r="B38" s="5" t="s">
        <v>231</v>
      </c>
      <c r="C38" s="5" t="s">
        <v>236</v>
      </c>
      <c r="D38" s="5" t="s">
        <v>236</v>
      </c>
      <c r="E38" s="14" t="str">
        <f t="shared" si="0"/>
        <v>Brassica rapa rapa</v>
      </c>
      <c r="F38" s="14" t="str">
        <f t="shared" si="1"/>
        <v>rapa rapa</v>
      </c>
      <c r="G38" s="5" t="s">
        <v>120</v>
      </c>
      <c r="H38" s="5" t="s">
        <v>120</v>
      </c>
      <c r="I38" s="5" t="s">
        <v>87</v>
      </c>
      <c r="J38" s="16" t="s">
        <v>58</v>
      </c>
      <c r="K38" s="14" t="str">
        <f t="shared" si="2"/>
        <v>Turnip Green manure General</v>
      </c>
      <c r="L38" s="26">
        <v>37</v>
      </c>
      <c r="M38" s="5" t="s">
        <v>59</v>
      </c>
      <c r="N38" s="5" t="s">
        <v>95</v>
      </c>
      <c r="O38" s="5" t="s">
        <v>76</v>
      </c>
      <c r="P38" s="6" t="s">
        <v>97</v>
      </c>
      <c r="Q38" s="8">
        <v>8</v>
      </c>
      <c r="R38" s="5" t="s">
        <v>63</v>
      </c>
      <c r="S38" s="17" t="s">
        <v>78</v>
      </c>
      <c r="T38" s="17" t="s">
        <v>79</v>
      </c>
      <c r="U38" s="5">
        <v>0</v>
      </c>
      <c r="V38" s="6">
        <v>0</v>
      </c>
      <c r="W38" s="5">
        <v>1</v>
      </c>
      <c r="X38" s="5">
        <v>0</v>
      </c>
      <c r="Y38" s="5">
        <v>80</v>
      </c>
      <c r="Z38" s="18">
        <v>0.1</v>
      </c>
      <c r="AA38" s="19">
        <v>1.2</v>
      </c>
      <c r="AB38" s="18">
        <v>1</v>
      </c>
      <c r="AC38" s="19">
        <v>2</v>
      </c>
      <c r="AD38" s="5">
        <v>0.8</v>
      </c>
      <c r="AE38" s="6">
        <v>2.5</v>
      </c>
      <c r="AF38" s="6">
        <v>2.5</v>
      </c>
      <c r="AG38" s="5">
        <v>13</v>
      </c>
      <c r="AH38" s="17"/>
      <c r="AI38" s="17">
        <v>0.4</v>
      </c>
      <c r="AJ38" s="17">
        <v>3</v>
      </c>
      <c r="AK38" s="17">
        <v>0.6</v>
      </c>
      <c r="AL38" s="17">
        <v>1.5</v>
      </c>
      <c r="AM38" s="17">
        <v>0.15</v>
      </c>
      <c r="AN38" s="17">
        <v>0.2</v>
      </c>
      <c r="AO38" s="17">
        <v>1.3</v>
      </c>
      <c r="AP38" s="17">
        <v>0.2</v>
      </c>
      <c r="AQ38" s="17">
        <v>2</v>
      </c>
      <c r="AR38" s="17">
        <v>0.35</v>
      </c>
      <c r="AS38" s="17">
        <v>0.4</v>
      </c>
      <c r="AT38" s="17">
        <v>0.15</v>
      </c>
      <c r="AU38" s="17">
        <v>0.15</v>
      </c>
      <c r="AV38" s="17">
        <v>0.3</v>
      </c>
      <c r="AW38" s="8">
        <v>2</v>
      </c>
      <c r="AX38" s="6"/>
      <c r="AY38">
        <v>34</v>
      </c>
      <c r="AZ38">
        <v>9</v>
      </c>
      <c r="BA38">
        <v>9</v>
      </c>
      <c r="BB38">
        <v>29</v>
      </c>
      <c r="BC38">
        <v>19</v>
      </c>
      <c r="BD38">
        <v>3</v>
      </c>
      <c r="BE38">
        <v>0</v>
      </c>
    </row>
    <row r="39" spans="1:57" ht="15.75" thickBot="1">
      <c r="A39" s="5" t="s">
        <v>251</v>
      </c>
      <c r="B39" s="5" t="s">
        <v>262</v>
      </c>
      <c r="C39" s="5" t="s">
        <v>269</v>
      </c>
      <c r="D39" s="5" t="s">
        <v>219</v>
      </c>
      <c r="E39" s="14" t="str">
        <f t="shared" si="0"/>
        <v xml:space="preserve">Lupinus angustifolius </v>
      </c>
      <c r="F39" s="14" t="str">
        <f t="shared" si="1"/>
        <v xml:space="preserve">angustifolius </v>
      </c>
      <c r="G39" s="5" t="s">
        <v>120</v>
      </c>
      <c r="H39" s="5" t="s">
        <v>120</v>
      </c>
      <c r="I39" s="5" t="s">
        <v>113</v>
      </c>
      <c r="J39" s="16" t="s">
        <v>58</v>
      </c>
      <c r="K39" s="14" t="str">
        <f t="shared" si="2"/>
        <v>Lupin Green manure General</v>
      </c>
      <c r="L39" s="26">
        <v>38</v>
      </c>
      <c r="M39" s="5" t="s">
        <v>59</v>
      </c>
      <c r="N39" s="5" t="s">
        <v>95</v>
      </c>
      <c r="O39" s="5" t="s">
        <v>76</v>
      </c>
      <c r="P39" s="6" t="s">
        <v>97</v>
      </c>
      <c r="Q39" s="8">
        <v>12</v>
      </c>
      <c r="R39" s="5" t="s">
        <v>63</v>
      </c>
      <c r="S39" s="17" t="s">
        <v>78</v>
      </c>
      <c r="T39" s="17" t="s">
        <v>79</v>
      </c>
      <c r="U39" s="5">
        <v>0</v>
      </c>
      <c r="V39" s="6">
        <v>0</v>
      </c>
      <c r="W39" s="5">
        <v>1</v>
      </c>
      <c r="X39" s="5">
        <v>0</v>
      </c>
      <c r="Y39" s="5">
        <v>80</v>
      </c>
      <c r="Z39" s="18">
        <v>0.1</v>
      </c>
      <c r="AA39" s="19">
        <v>1.5</v>
      </c>
      <c r="AB39" s="18">
        <v>1</v>
      </c>
      <c r="AC39" s="19">
        <v>1</v>
      </c>
      <c r="AD39" s="5">
        <v>1.5</v>
      </c>
      <c r="AE39" s="6">
        <v>3</v>
      </c>
      <c r="AF39" s="6">
        <v>3</v>
      </c>
      <c r="AG39" s="5">
        <v>10.5</v>
      </c>
      <c r="AH39" s="17"/>
      <c r="AI39" s="17">
        <v>0.3</v>
      </c>
      <c r="AJ39" s="17">
        <v>2</v>
      </c>
      <c r="AK39" s="17">
        <v>0.3</v>
      </c>
      <c r="AL39" s="17">
        <v>0.3</v>
      </c>
      <c r="AM39" s="17">
        <v>0.3</v>
      </c>
      <c r="AN39" s="17">
        <v>0.02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8">
        <v>2</v>
      </c>
      <c r="AX39" s="6"/>
      <c r="AY39">
        <v>34</v>
      </c>
      <c r="AZ39">
        <v>9</v>
      </c>
      <c r="BA39">
        <v>9</v>
      </c>
      <c r="BB39">
        <v>29</v>
      </c>
      <c r="BC39">
        <v>19</v>
      </c>
      <c r="BD39">
        <v>150</v>
      </c>
      <c r="BE39">
        <v>0</v>
      </c>
    </row>
    <row r="40" spans="1:57" ht="15.75" thickBot="1">
      <c r="A40" s="5" t="s">
        <v>270</v>
      </c>
      <c r="B40" s="5" t="s">
        <v>121</v>
      </c>
      <c r="C40" s="5" t="s">
        <v>271</v>
      </c>
      <c r="D40" s="5" t="s">
        <v>219</v>
      </c>
      <c r="E40" s="14" t="str">
        <f t="shared" si="0"/>
        <v xml:space="preserve">Phacelia tanacetifolia </v>
      </c>
      <c r="F40" s="14" t="str">
        <f t="shared" si="1"/>
        <v xml:space="preserve">tanacetifolia </v>
      </c>
      <c r="G40" s="5" t="s">
        <v>120</v>
      </c>
      <c r="H40" s="5" t="s">
        <v>120</v>
      </c>
      <c r="I40" s="5" t="s">
        <v>121</v>
      </c>
      <c r="J40" s="16" t="s">
        <v>58</v>
      </c>
      <c r="K40" s="14" t="str">
        <f t="shared" si="2"/>
        <v>Phacelia Green manure General</v>
      </c>
      <c r="L40" s="26">
        <v>39</v>
      </c>
      <c r="M40" s="5" t="s">
        <v>59</v>
      </c>
      <c r="N40" s="5" t="s">
        <v>95</v>
      </c>
      <c r="O40" s="5" t="s">
        <v>90</v>
      </c>
      <c r="P40" s="6" t="s">
        <v>97</v>
      </c>
      <c r="Q40" s="8">
        <v>5</v>
      </c>
      <c r="R40" s="5" t="s">
        <v>63</v>
      </c>
      <c r="S40" s="17" t="s">
        <v>78</v>
      </c>
      <c r="T40" s="17" t="s">
        <v>79</v>
      </c>
      <c r="U40" s="5">
        <v>0</v>
      </c>
      <c r="V40" s="6">
        <v>0</v>
      </c>
      <c r="W40" s="5">
        <v>1</v>
      </c>
      <c r="X40" s="5">
        <v>0</v>
      </c>
      <c r="Y40" s="5">
        <v>80</v>
      </c>
      <c r="Z40" s="18">
        <v>0.1</v>
      </c>
      <c r="AA40" s="19">
        <v>1</v>
      </c>
      <c r="AB40" s="18">
        <v>1</v>
      </c>
      <c r="AC40" s="19">
        <v>1</v>
      </c>
      <c r="AD40" s="5">
        <v>0.9</v>
      </c>
      <c r="AE40" s="6">
        <v>3</v>
      </c>
      <c r="AF40" s="6">
        <v>3</v>
      </c>
      <c r="AG40" s="5">
        <v>10.5</v>
      </c>
      <c r="AH40" s="17"/>
      <c r="AI40" s="17">
        <v>0.3</v>
      </c>
      <c r="AJ40" s="17">
        <v>2</v>
      </c>
      <c r="AK40" s="17">
        <v>0.3</v>
      </c>
      <c r="AL40" s="17">
        <v>0.3</v>
      </c>
      <c r="AM40" s="17">
        <v>0.3</v>
      </c>
      <c r="AN40" s="17">
        <v>0.02</v>
      </c>
      <c r="AO40" s="17">
        <v>0</v>
      </c>
      <c r="AP40" s="17">
        <v>0</v>
      </c>
      <c r="AQ40" s="17">
        <v>1</v>
      </c>
      <c r="AR40" s="17">
        <v>0.25</v>
      </c>
      <c r="AS40" s="17">
        <v>0.3</v>
      </c>
      <c r="AT40" s="17">
        <v>0.3</v>
      </c>
      <c r="AU40" s="17">
        <v>0.05</v>
      </c>
      <c r="AV40" s="17">
        <v>0</v>
      </c>
      <c r="AW40" s="8">
        <v>2</v>
      </c>
      <c r="AX40" s="6"/>
      <c r="AY40">
        <v>34</v>
      </c>
      <c r="AZ40">
        <v>9</v>
      </c>
      <c r="BA40">
        <v>9</v>
      </c>
      <c r="BB40">
        <v>29</v>
      </c>
      <c r="BC40">
        <v>19</v>
      </c>
      <c r="BD40">
        <v>5</v>
      </c>
      <c r="BE40">
        <v>0</v>
      </c>
    </row>
    <row r="41" spans="1:57" ht="15.75" thickBot="1">
      <c r="A41" s="5" t="s">
        <v>223</v>
      </c>
      <c r="B41" s="5" t="s">
        <v>242</v>
      </c>
      <c r="C41" s="5" t="s">
        <v>243</v>
      </c>
      <c r="D41" s="5" t="s">
        <v>219</v>
      </c>
      <c r="E41" s="14" t="str">
        <f t="shared" si="0"/>
        <v xml:space="preserve">Secale cereale </v>
      </c>
      <c r="F41" s="14" t="str">
        <f t="shared" si="1"/>
        <v xml:space="preserve">cereale </v>
      </c>
      <c r="G41" s="5" t="s">
        <v>120</v>
      </c>
      <c r="H41" s="5" t="s">
        <v>120</v>
      </c>
      <c r="I41" s="5" t="s">
        <v>96</v>
      </c>
      <c r="J41" s="16" t="s">
        <v>58</v>
      </c>
      <c r="K41" s="14" t="str">
        <f t="shared" si="2"/>
        <v>Rye corn Green manure General</v>
      </c>
      <c r="L41" s="26">
        <v>40</v>
      </c>
      <c r="M41" s="5" t="s">
        <v>59</v>
      </c>
      <c r="N41" s="5" t="s">
        <v>95</v>
      </c>
      <c r="O41" s="5" t="s">
        <v>76</v>
      </c>
      <c r="P41" s="6" t="s">
        <v>97</v>
      </c>
      <c r="Q41" s="8">
        <v>8</v>
      </c>
      <c r="R41" s="5" t="s">
        <v>63</v>
      </c>
      <c r="S41" s="17" t="s">
        <v>78</v>
      </c>
      <c r="T41" s="17" t="s">
        <v>79</v>
      </c>
      <c r="U41" s="5">
        <v>0</v>
      </c>
      <c r="V41" s="6">
        <v>0</v>
      </c>
      <c r="W41" s="5">
        <v>1</v>
      </c>
      <c r="X41" s="5">
        <v>0</v>
      </c>
      <c r="Y41" s="5">
        <v>80</v>
      </c>
      <c r="Z41" s="18">
        <v>0.1</v>
      </c>
      <c r="AA41" s="19">
        <v>1.5</v>
      </c>
      <c r="AB41" s="18">
        <v>1</v>
      </c>
      <c r="AC41" s="19">
        <v>1</v>
      </c>
      <c r="AD41" s="5">
        <v>0.9</v>
      </c>
      <c r="AE41" s="6">
        <v>3</v>
      </c>
      <c r="AF41" s="6">
        <v>3</v>
      </c>
      <c r="AG41" s="5">
        <v>12.5</v>
      </c>
      <c r="AH41" s="17"/>
      <c r="AI41" s="17">
        <v>0.48</v>
      </c>
      <c r="AJ41" s="17">
        <v>0.52</v>
      </c>
      <c r="AK41" s="17">
        <v>0.11</v>
      </c>
      <c r="AL41" s="17">
        <v>0.05</v>
      </c>
      <c r="AM41" s="17">
        <v>0.13</v>
      </c>
      <c r="AN41" s="17">
        <v>0.02</v>
      </c>
      <c r="AO41" s="17">
        <v>0</v>
      </c>
      <c r="AP41" s="17">
        <v>0.08</v>
      </c>
      <c r="AQ41" s="17">
        <v>1.35</v>
      </c>
      <c r="AR41" s="17">
        <v>0.13</v>
      </c>
      <c r="AS41" s="17">
        <v>0.18</v>
      </c>
      <c r="AT41" s="17">
        <v>0.08</v>
      </c>
      <c r="AU41" s="17">
        <v>0.14000000000000001</v>
      </c>
      <c r="AV41" s="17">
        <v>0</v>
      </c>
      <c r="AW41" s="8">
        <v>1</v>
      </c>
      <c r="AX41" s="6"/>
      <c r="AY41">
        <v>34</v>
      </c>
      <c r="AZ41">
        <v>9</v>
      </c>
      <c r="BA41">
        <v>9</v>
      </c>
      <c r="BB41">
        <v>29</v>
      </c>
      <c r="BC41">
        <v>19</v>
      </c>
      <c r="BD41">
        <v>120</v>
      </c>
      <c r="BE41">
        <v>0</v>
      </c>
    </row>
    <row r="42" spans="1:57" ht="15.75" thickBot="1">
      <c r="A42" s="5" t="s">
        <v>230</v>
      </c>
      <c r="B42" s="5" t="s">
        <v>272</v>
      </c>
      <c r="C42" s="5" t="s">
        <v>273</v>
      </c>
      <c r="D42" s="5" t="s">
        <v>219</v>
      </c>
      <c r="E42" s="14" t="str">
        <f t="shared" si="0"/>
        <v xml:space="preserve">Sinapis alba </v>
      </c>
      <c r="F42" s="14" t="str">
        <f t="shared" si="1"/>
        <v xml:space="preserve">alba </v>
      </c>
      <c r="G42" s="5" t="s">
        <v>120</v>
      </c>
      <c r="H42" s="5" t="s">
        <v>120</v>
      </c>
      <c r="I42" s="5" t="s">
        <v>122</v>
      </c>
      <c r="J42" s="16" t="s">
        <v>58</v>
      </c>
      <c r="K42" s="14" t="str">
        <f t="shared" si="2"/>
        <v>Mustard Green manure General</v>
      </c>
      <c r="L42" s="26">
        <v>41</v>
      </c>
      <c r="M42" s="5" t="s">
        <v>59</v>
      </c>
      <c r="N42" s="5" t="s">
        <v>95</v>
      </c>
      <c r="O42" s="5" t="s">
        <v>76</v>
      </c>
      <c r="P42" s="6" t="s">
        <v>97</v>
      </c>
      <c r="Q42" s="8">
        <v>7</v>
      </c>
      <c r="R42" s="5" t="s">
        <v>63</v>
      </c>
      <c r="S42" s="17" t="s">
        <v>78</v>
      </c>
      <c r="T42" s="17" t="s">
        <v>79</v>
      </c>
      <c r="U42" s="5">
        <v>0</v>
      </c>
      <c r="V42" s="6">
        <v>0</v>
      </c>
      <c r="W42" s="5">
        <v>1</v>
      </c>
      <c r="X42" s="5">
        <v>0</v>
      </c>
      <c r="Y42" s="5">
        <v>80</v>
      </c>
      <c r="Z42" s="18">
        <v>0.1</v>
      </c>
      <c r="AA42" s="19">
        <v>1.2</v>
      </c>
      <c r="AB42" s="18">
        <v>1</v>
      </c>
      <c r="AC42" s="19">
        <v>1.1000000000000001</v>
      </c>
      <c r="AD42" s="5">
        <v>0.8</v>
      </c>
      <c r="AE42" s="5">
        <v>3</v>
      </c>
      <c r="AF42" s="6">
        <v>3</v>
      </c>
      <c r="AG42" s="5">
        <v>10.5</v>
      </c>
      <c r="AH42" s="17"/>
      <c r="AI42" s="17">
        <v>0.3</v>
      </c>
      <c r="AJ42" s="17">
        <v>2</v>
      </c>
      <c r="AK42" s="17">
        <v>0.3</v>
      </c>
      <c r="AL42" s="17">
        <v>0.3</v>
      </c>
      <c r="AM42" s="17">
        <v>0.3</v>
      </c>
      <c r="AN42" s="17">
        <v>0.02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8">
        <v>2</v>
      </c>
      <c r="AX42" s="6"/>
      <c r="AY42">
        <v>34</v>
      </c>
      <c r="AZ42">
        <v>9</v>
      </c>
      <c r="BA42">
        <v>9</v>
      </c>
      <c r="BB42">
        <v>29</v>
      </c>
      <c r="BC42">
        <v>19</v>
      </c>
      <c r="BD42">
        <v>3</v>
      </c>
      <c r="BE42">
        <v>0</v>
      </c>
    </row>
    <row r="43" spans="1:57" ht="15.75" thickBot="1">
      <c r="A43" s="5" t="s">
        <v>223</v>
      </c>
      <c r="B43" s="5" t="s">
        <v>274</v>
      </c>
      <c r="C43" s="5" t="s">
        <v>275</v>
      </c>
      <c r="D43" s="5" t="s">
        <v>219</v>
      </c>
      <c r="E43" s="14" t="str">
        <f t="shared" si="0"/>
        <v xml:space="preserve">Agrostus capillaris </v>
      </c>
      <c r="F43" s="14" t="str">
        <f t="shared" si="1"/>
        <v xml:space="preserve">capillaris </v>
      </c>
      <c r="G43" s="5" t="s">
        <v>59</v>
      </c>
      <c r="H43" s="5" t="s">
        <v>123</v>
      </c>
      <c r="I43" s="5" t="s">
        <v>124</v>
      </c>
      <c r="J43" s="16" t="s">
        <v>58</v>
      </c>
      <c r="K43" s="14" t="str">
        <f t="shared" si="2"/>
        <v>Brown top Seed General</v>
      </c>
      <c r="L43" s="26">
        <v>42</v>
      </c>
      <c r="M43" s="5" t="s">
        <v>59</v>
      </c>
      <c r="N43" s="5" t="s">
        <v>91</v>
      </c>
      <c r="O43" s="5" t="s">
        <v>82</v>
      </c>
      <c r="P43" s="6" t="s">
        <v>85</v>
      </c>
      <c r="Q43" s="8">
        <v>0.4</v>
      </c>
      <c r="R43" s="5" t="s">
        <v>63</v>
      </c>
      <c r="S43" s="5" t="s">
        <v>125</v>
      </c>
      <c r="T43" s="5" t="s">
        <v>65</v>
      </c>
      <c r="U43" s="5">
        <v>50</v>
      </c>
      <c r="V43" s="6">
        <v>0</v>
      </c>
      <c r="W43" s="5">
        <v>0.1</v>
      </c>
      <c r="X43" s="5">
        <v>4.0000000000000008E-2</v>
      </c>
      <c r="Y43" s="5">
        <v>15.000000000000002</v>
      </c>
      <c r="Z43" s="18">
        <v>0.1</v>
      </c>
      <c r="AA43" s="19">
        <v>0.6</v>
      </c>
      <c r="AB43" s="18">
        <v>1</v>
      </c>
      <c r="AC43" s="19">
        <v>1</v>
      </c>
      <c r="AD43" s="5">
        <v>0.9</v>
      </c>
      <c r="AE43" s="5">
        <v>1.2</v>
      </c>
      <c r="AF43" s="6">
        <v>2</v>
      </c>
      <c r="AG43" s="5">
        <v>10.5</v>
      </c>
      <c r="AH43" s="17"/>
      <c r="AI43" s="17">
        <v>0.4</v>
      </c>
      <c r="AJ43" s="17">
        <v>0.47</v>
      </c>
      <c r="AK43" s="17">
        <v>0.17</v>
      </c>
      <c r="AL43" s="17">
        <v>0.09</v>
      </c>
      <c r="AM43" s="17">
        <v>0.12</v>
      </c>
      <c r="AN43" s="17">
        <v>0.06</v>
      </c>
      <c r="AO43" s="17">
        <v>0</v>
      </c>
      <c r="AP43" s="17">
        <v>0.04</v>
      </c>
      <c r="AQ43" s="17">
        <v>1.4</v>
      </c>
      <c r="AR43" s="17">
        <v>0.14000000000000001</v>
      </c>
      <c r="AS43" s="17">
        <v>0.3</v>
      </c>
      <c r="AT43" s="17">
        <v>0.08</v>
      </c>
      <c r="AU43" s="17">
        <v>0.05</v>
      </c>
      <c r="AV43" s="17">
        <v>0</v>
      </c>
      <c r="AW43" s="8">
        <v>1</v>
      </c>
      <c r="AX43" s="6" t="s">
        <v>126</v>
      </c>
      <c r="AY43">
        <v>30</v>
      </c>
      <c r="AZ43">
        <v>12</v>
      </c>
      <c r="BA43">
        <v>21</v>
      </c>
      <c r="BB43">
        <v>36</v>
      </c>
      <c r="BC43">
        <v>16</v>
      </c>
      <c r="BD43">
        <v>2</v>
      </c>
      <c r="BE43">
        <v>1</v>
      </c>
    </row>
    <row r="44" spans="1:57" ht="15.75" thickBot="1">
      <c r="A44" s="5" t="s">
        <v>276</v>
      </c>
      <c r="B44" s="5" t="s">
        <v>277</v>
      </c>
      <c r="C44" s="5" t="s">
        <v>278</v>
      </c>
      <c r="D44" s="5" t="s">
        <v>219</v>
      </c>
      <c r="E44" s="14" t="str">
        <f t="shared" si="0"/>
        <v xml:space="preserve">Allium ampeloprasum </v>
      </c>
      <c r="F44" s="14" t="str">
        <f t="shared" si="1"/>
        <v xml:space="preserve">ampeloprasum </v>
      </c>
      <c r="G44" s="5" t="s">
        <v>59</v>
      </c>
      <c r="H44" s="5" t="s">
        <v>127</v>
      </c>
      <c r="I44" s="5" t="s">
        <v>128</v>
      </c>
      <c r="J44" s="16" t="s">
        <v>58</v>
      </c>
      <c r="K44" s="14" t="str">
        <f t="shared" si="2"/>
        <v>Leek Seed General</v>
      </c>
      <c r="L44" s="26">
        <v>43</v>
      </c>
      <c r="M44" s="5" t="s">
        <v>59</v>
      </c>
      <c r="N44" s="5" t="s">
        <v>91</v>
      </c>
      <c r="O44" s="5" t="s">
        <v>82</v>
      </c>
      <c r="P44" s="6" t="s">
        <v>85</v>
      </c>
      <c r="Q44" s="8">
        <v>1.2</v>
      </c>
      <c r="R44" s="5" t="s">
        <v>63</v>
      </c>
      <c r="S44" s="5" t="s">
        <v>125</v>
      </c>
      <c r="T44" s="5" t="s">
        <v>65</v>
      </c>
      <c r="U44" s="5">
        <v>0</v>
      </c>
      <c r="V44" s="6">
        <v>0</v>
      </c>
      <c r="W44" s="5">
        <v>0.2</v>
      </c>
      <c r="X44" s="5">
        <v>0.1</v>
      </c>
      <c r="Y44" s="5">
        <v>9.9999999999999982</v>
      </c>
      <c r="Z44" s="18">
        <v>0.1</v>
      </c>
      <c r="AA44" s="19">
        <v>0.6</v>
      </c>
      <c r="AB44" s="18">
        <v>0.85</v>
      </c>
      <c r="AC44" s="19">
        <v>0.6</v>
      </c>
      <c r="AD44" s="5">
        <v>1</v>
      </c>
      <c r="AE44" s="5">
        <v>0.7</v>
      </c>
      <c r="AF44" s="6">
        <v>2</v>
      </c>
      <c r="AG44" s="5">
        <v>10.5</v>
      </c>
      <c r="AH44" s="17"/>
      <c r="AI44" s="17">
        <v>0.04</v>
      </c>
      <c r="AJ44" s="17">
        <v>0.3</v>
      </c>
      <c r="AK44" s="17">
        <v>0.02</v>
      </c>
      <c r="AL44" s="17">
        <v>0.02</v>
      </c>
      <c r="AM44" s="17">
        <v>0.02</v>
      </c>
      <c r="AN44" s="17">
        <v>0.08</v>
      </c>
      <c r="AO44" s="17">
        <v>0</v>
      </c>
      <c r="AP44" s="17">
        <v>0.04</v>
      </c>
      <c r="AQ44" s="17">
        <v>0.3</v>
      </c>
      <c r="AR44" s="17">
        <v>0.02</v>
      </c>
      <c r="AS44" s="17">
        <v>0.02</v>
      </c>
      <c r="AT44" s="17">
        <v>0.02</v>
      </c>
      <c r="AU44" s="17">
        <v>0.08</v>
      </c>
      <c r="AV44" s="17">
        <v>0</v>
      </c>
      <c r="AW44" s="8">
        <v>0</v>
      </c>
      <c r="AX44" s="6" t="s">
        <v>129</v>
      </c>
      <c r="AY44">
        <v>27</v>
      </c>
      <c r="AZ44">
        <v>17</v>
      </c>
      <c r="BA44">
        <v>8</v>
      </c>
      <c r="BB44">
        <v>31</v>
      </c>
      <c r="BC44">
        <v>14</v>
      </c>
      <c r="BD44">
        <v>4</v>
      </c>
      <c r="BE44">
        <v>0</v>
      </c>
    </row>
    <row r="45" spans="1:57" ht="15.75" thickBot="1">
      <c r="A45" s="5" t="s">
        <v>276</v>
      </c>
      <c r="B45" s="5" t="s">
        <v>277</v>
      </c>
      <c r="C45" s="5" t="s">
        <v>279</v>
      </c>
      <c r="D45" s="5" t="s">
        <v>219</v>
      </c>
      <c r="E45" s="14" t="str">
        <f t="shared" si="0"/>
        <v xml:space="preserve">Allium cepa </v>
      </c>
      <c r="F45" s="14" t="str">
        <f t="shared" si="1"/>
        <v xml:space="preserve">cepa </v>
      </c>
      <c r="G45" s="5" t="s">
        <v>59</v>
      </c>
      <c r="H45" s="5" t="s">
        <v>130</v>
      </c>
      <c r="I45" s="5" t="s">
        <v>131</v>
      </c>
      <c r="J45" s="16" t="s">
        <v>132</v>
      </c>
      <c r="K45" s="14" t="str">
        <f t="shared" si="2"/>
        <v>Onion Seed Brown</v>
      </c>
      <c r="L45" s="26">
        <v>44</v>
      </c>
      <c r="M45" s="5" t="s">
        <v>59</v>
      </c>
      <c r="N45" s="5" t="s">
        <v>91</v>
      </c>
      <c r="O45" s="5" t="s">
        <v>82</v>
      </c>
      <c r="P45" s="6" t="s">
        <v>85</v>
      </c>
      <c r="Q45" s="8">
        <v>1</v>
      </c>
      <c r="R45" s="5" t="s">
        <v>63</v>
      </c>
      <c r="S45" s="5" t="s">
        <v>125</v>
      </c>
      <c r="T45" s="5" t="s">
        <v>65</v>
      </c>
      <c r="U45" s="5">
        <v>0</v>
      </c>
      <c r="V45" s="6">
        <v>0</v>
      </c>
      <c r="W45" s="5">
        <v>7.0000000000000007E-2</v>
      </c>
      <c r="X45" s="5">
        <v>0.02</v>
      </c>
      <c r="Y45" s="5">
        <v>15</v>
      </c>
      <c r="Z45" s="18">
        <v>0.1</v>
      </c>
      <c r="AA45" s="19">
        <v>0.6</v>
      </c>
      <c r="AB45" s="18">
        <v>0.85</v>
      </c>
      <c r="AC45" s="19">
        <v>0.6</v>
      </c>
      <c r="AD45" s="5">
        <v>1</v>
      </c>
      <c r="AE45" s="5">
        <v>0.7</v>
      </c>
      <c r="AF45" s="6">
        <v>1</v>
      </c>
      <c r="AG45" s="5">
        <v>10.5</v>
      </c>
      <c r="AH45" s="17"/>
      <c r="AI45" s="17">
        <v>0.04</v>
      </c>
      <c r="AJ45" s="17">
        <v>0.3</v>
      </c>
      <c r="AK45" s="17">
        <v>0.02</v>
      </c>
      <c r="AL45" s="17">
        <v>0.02</v>
      </c>
      <c r="AM45" s="17">
        <v>0.02</v>
      </c>
      <c r="AN45" s="17">
        <v>0.08</v>
      </c>
      <c r="AO45" s="17">
        <v>0</v>
      </c>
      <c r="AP45" s="17">
        <v>0.04</v>
      </c>
      <c r="AQ45" s="17">
        <v>0.3</v>
      </c>
      <c r="AR45" s="17">
        <v>0.02</v>
      </c>
      <c r="AS45" s="17">
        <v>0.02</v>
      </c>
      <c r="AT45" s="17">
        <v>0.02</v>
      </c>
      <c r="AU45" s="17">
        <v>0.08</v>
      </c>
      <c r="AV45" s="17">
        <v>0</v>
      </c>
      <c r="AW45" s="8">
        <v>0</v>
      </c>
      <c r="AX45" s="6" t="s">
        <v>133</v>
      </c>
      <c r="AY45">
        <v>27</v>
      </c>
      <c r="AZ45">
        <v>17</v>
      </c>
      <c r="BA45">
        <v>8</v>
      </c>
      <c r="BB45">
        <v>31</v>
      </c>
      <c r="BC45">
        <v>14</v>
      </c>
      <c r="BD45">
        <v>4</v>
      </c>
      <c r="BE45">
        <v>0</v>
      </c>
    </row>
    <row r="46" spans="1:57" ht="15.75" thickBot="1">
      <c r="A46" s="5" t="s">
        <v>276</v>
      </c>
      <c r="B46" s="5" t="s">
        <v>277</v>
      </c>
      <c r="C46" s="5" t="s">
        <v>279</v>
      </c>
      <c r="D46" s="5" t="s">
        <v>219</v>
      </c>
      <c r="E46" s="14" t="str">
        <f t="shared" si="0"/>
        <v xml:space="preserve">Allium cepa </v>
      </c>
      <c r="F46" s="14" t="str">
        <f t="shared" si="1"/>
        <v xml:space="preserve">cepa </v>
      </c>
      <c r="G46" s="5" t="s">
        <v>59</v>
      </c>
      <c r="H46" s="5" t="s">
        <v>130</v>
      </c>
      <c r="I46" s="5" t="s">
        <v>131</v>
      </c>
      <c r="J46" s="16" t="s">
        <v>134</v>
      </c>
      <c r="K46" s="14" t="str">
        <f t="shared" si="2"/>
        <v>Onion Seed Red</v>
      </c>
      <c r="L46" s="26">
        <v>45</v>
      </c>
      <c r="M46" s="5" t="s">
        <v>59</v>
      </c>
      <c r="N46" s="5" t="s">
        <v>91</v>
      </c>
      <c r="O46" s="5" t="s">
        <v>82</v>
      </c>
      <c r="P46" s="6" t="s">
        <v>85</v>
      </c>
      <c r="Q46" s="8">
        <v>1</v>
      </c>
      <c r="R46" s="5" t="s">
        <v>63</v>
      </c>
      <c r="S46" s="5" t="s">
        <v>125</v>
      </c>
      <c r="T46" s="5" t="s">
        <v>65</v>
      </c>
      <c r="U46" s="5">
        <v>0</v>
      </c>
      <c r="V46" s="6">
        <v>0</v>
      </c>
      <c r="W46" s="5">
        <v>7.0000000000000007E-2</v>
      </c>
      <c r="X46" s="5">
        <v>0.02</v>
      </c>
      <c r="Y46" s="5">
        <v>15</v>
      </c>
      <c r="Z46" s="18">
        <v>0.1</v>
      </c>
      <c r="AA46" s="19">
        <v>0.6</v>
      </c>
      <c r="AB46" s="18">
        <v>0.85</v>
      </c>
      <c r="AC46" s="19">
        <v>0.6</v>
      </c>
      <c r="AD46" s="5">
        <v>1</v>
      </c>
      <c r="AE46" s="5">
        <v>0.7</v>
      </c>
      <c r="AF46" s="6">
        <v>1</v>
      </c>
      <c r="AG46" s="5">
        <v>10.5</v>
      </c>
      <c r="AH46" s="17"/>
      <c r="AI46" s="17">
        <v>0.04</v>
      </c>
      <c r="AJ46" s="17">
        <v>0.3</v>
      </c>
      <c r="AK46" s="17">
        <v>0.02</v>
      </c>
      <c r="AL46" s="17">
        <v>0.02</v>
      </c>
      <c r="AM46" s="17">
        <v>0.02</v>
      </c>
      <c r="AN46" s="17">
        <v>0.08</v>
      </c>
      <c r="AO46" s="17">
        <v>0</v>
      </c>
      <c r="AP46" s="17">
        <v>0.04</v>
      </c>
      <c r="AQ46" s="17">
        <v>0.3</v>
      </c>
      <c r="AR46" s="17">
        <v>0.02</v>
      </c>
      <c r="AS46" s="17">
        <v>0.02</v>
      </c>
      <c r="AT46" s="17">
        <v>0.02</v>
      </c>
      <c r="AU46" s="17">
        <v>0.08</v>
      </c>
      <c r="AV46" s="17">
        <v>0</v>
      </c>
      <c r="AW46" s="8">
        <v>0</v>
      </c>
      <c r="AX46" s="6" t="s">
        <v>129</v>
      </c>
      <c r="AY46">
        <v>27</v>
      </c>
      <c r="AZ46">
        <v>17</v>
      </c>
      <c r="BA46">
        <v>8</v>
      </c>
      <c r="BB46">
        <v>31</v>
      </c>
      <c r="BC46">
        <v>14</v>
      </c>
      <c r="BD46">
        <v>4</v>
      </c>
      <c r="BE46">
        <v>0</v>
      </c>
    </row>
    <row r="47" spans="1:57" ht="15.75" thickBot="1">
      <c r="A47" s="5" t="s">
        <v>276</v>
      </c>
      <c r="B47" s="5" t="s">
        <v>277</v>
      </c>
      <c r="C47" s="5" t="s">
        <v>280</v>
      </c>
      <c r="D47" s="5" t="s">
        <v>219</v>
      </c>
      <c r="E47" s="14" t="str">
        <f t="shared" si="0"/>
        <v xml:space="preserve">Allium fistulosum </v>
      </c>
      <c r="F47" s="14" t="str">
        <f t="shared" si="1"/>
        <v xml:space="preserve">fistulosum </v>
      </c>
      <c r="G47" s="5" t="s">
        <v>59</v>
      </c>
      <c r="H47" s="5" t="s">
        <v>127</v>
      </c>
      <c r="I47" s="5" t="s">
        <v>135</v>
      </c>
      <c r="J47" s="16" t="s">
        <v>58</v>
      </c>
      <c r="K47" s="14" t="str">
        <f t="shared" si="2"/>
        <v>Spring onion Seed General</v>
      </c>
      <c r="L47" s="26">
        <v>46</v>
      </c>
      <c r="M47" s="5" t="s">
        <v>59</v>
      </c>
      <c r="N47" s="5" t="s">
        <v>91</v>
      </c>
      <c r="O47" s="5" t="s">
        <v>82</v>
      </c>
      <c r="P47" s="6" t="s">
        <v>85</v>
      </c>
      <c r="Q47" s="8">
        <v>1</v>
      </c>
      <c r="R47" s="5" t="s">
        <v>63</v>
      </c>
      <c r="S47" s="5" t="s">
        <v>125</v>
      </c>
      <c r="T47" s="5" t="s">
        <v>65</v>
      </c>
      <c r="U47" s="5">
        <v>0</v>
      </c>
      <c r="V47" s="6">
        <v>0</v>
      </c>
      <c r="W47" s="5">
        <v>0.2</v>
      </c>
      <c r="X47" s="5">
        <v>0.1</v>
      </c>
      <c r="Y47" s="5">
        <v>10</v>
      </c>
      <c r="Z47" s="18">
        <v>0.1</v>
      </c>
      <c r="AA47" s="19">
        <v>0.6</v>
      </c>
      <c r="AB47" s="18">
        <v>0.85</v>
      </c>
      <c r="AC47" s="19">
        <v>0.6</v>
      </c>
      <c r="AD47" s="5">
        <v>1</v>
      </c>
      <c r="AE47" s="5">
        <v>0.7</v>
      </c>
      <c r="AF47" s="6">
        <v>2</v>
      </c>
      <c r="AG47" s="5">
        <v>10.5</v>
      </c>
      <c r="AH47" s="17"/>
      <c r="AI47" s="17">
        <v>0.04</v>
      </c>
      <c r="AJ47" s="17">
        <v>0.3</v>
      </c>
      <c r="AK47" s="17">
        <v>0.02</v>
      </c>
      <c r="AL47" s="17">
        <v>0.02</v>
      </c>
      <c r="AM47" s="17">
        <v>0.02</v>
      </c>
      <c r="AN47" s="17">
        <v>0.08</v>
      </c>
      <c r="AO47" s="17">
        <v>0</v>
      </c>
      <c r="AP47" s="17">
        <v>0.04</v>
      </c>
      <c r="AQ47" s="17">
        <v>0.3</v>
      </c>
      <c r="AR47" s="17">
        <v>0.02</v>
      </c>
      <c r="AS47" s="17">
        <v>0.02</v>
      </c>
      <c r="AT47" s="17">
        <v>0.02</v>
      </c>
      <c r="AU47" s="17">
        <v>0.08</v>
      </c>
      <c r="AV47" s="17">
        <v>0</v>
      </c>
      <c r="AW47" s="8">
        <v>0</v>
      </c>
      <c r="AX47" s="6" t="s">
        <v>129</v>
      </c>
      <c r="AY47">
        <v>27</v>
      </c>
      <c r="AZ47">
        <v>17</v>
      </c>
      <c r="BA47">
        <v>8</v>
      </c>
      <c r="BB47">
        <v>31</v>
      </c>
      <c r="BC47">
        <v>14</v>
      </c>
      <c r="BD47">
        <v>4</v>
      </c>
      <c r="BE47">
        <v>0</v>
      </c>
    </row>
    <row r="48" spans="1:57" ht="15.75" thickBot="1">
      <c r="A48" s="5" t="s">
        <v>276</v>
      </c>
      <c r="B48" s="5" t="s">
        <v>277</v>
      </c>
      <c r="C48" s="5" t="s">
        <v>281</v>
      </c>
      <c r="D48" s="5" t="s">
        <v>219</v>
      </c>
      <c r="E48" s="14" t="str">
        <f t="shared" si="0"/>
        <v xml:space="preserve">Allium schoenoprasum </v>
      </c>
      <c r="F48" s="14" t="str">
        <f t="shared" si="1"/>
        <v xml:space="preserve">schoenoprasum </v>
      </c>
      <c r="G48" s="5" t="s">
        <v>59</v>
      </c>
      <c r="H48" s="5" t="s">
        <v>127</v>
      </c>
      <c r="I48" s="5" t="s">
        <v>136</v>
      </c>
      <c r="J48" s="16" t="s">
        <v>58</v>
      </c>
      <c r="K48" s="14" t="str">
        <f t="shared" si="2"/>
        <v>Chives Seed General</v>
      </c>
      <c r="L48" s="26">
        <v>47</v>
      </c>
      <c r="M48" s="5" t="s">
        <v>59</v>
      </c>
      <c r="N48" s="5" t="s">
        <v>91</v>
      </c>
      <c r="O48" s="5" t="s">
        <v>82</v>
      </c>
      <c r="P48" s="6" t="s">
        <v>95</v>
      </c>
      <c r="Q48" s="8">
        <v>1.2</v>
      </c>
      <c r="R48" s="5" t="s">
        <v>63</v>
      </c>
      <c r="S48" s="5" t="s">
        <v>125</v>
      </c>
      <c r="T48" s="5" t="s">
        <v>65</v>
      </c>
      <c r="U48" s="5">
        <v>0</v>
      </c>
      <c r="V48" s="6">
        <v>0</v>
      </c>
      <c r="W48" s="5">
        <v>0.2</v>
      </c>
      <c r="X48" s="5">
        <v>0.1</v>
      </c>
      <c r="Y48" s="5">
        <v>9.9999999999999982</v>
      </c>
      <c r="Z48" s="18">
        <v>0.1</v>
      </c>
      <c r="AA48" s="19">
        <v>0.6</v>
      </c>
      <c r="AB48" s="18">
        <v>0.85</v>
      </c>
      <c r="AC48" s="19">
        <v>0.6</v>
      </c>
      <c r="AD48" s="5">
        <v>1</v>
      </c>
      <c r="AE48" s="5">
        <v>0.7</v>
      </c>
      <c r="AF48" s="6">
        <v>2</v>
      </c>
      <c r="AG48" s="5">
        <v>10.5</v>
      </c>
      <c r="AH48" s="17"/>
      <c r="AI48" s="17">
        <v>0.04</v>
      </c>
      <c r="AJ48" s="17">
        <v>0.3</v>
      </c>
      <c r="AK48" s="17">
        <v>0.02</v>
      </c>
      <c r="AL48" s="17">
        <v>0.02</v>
      </c>
      <c r="AM48" s="17">
        <v>0.02</v>
      </c>
      <c r="AN48" s="17">
        <v>0.08</v>
      </c>
      <c r="AO48" s="17">
        <v>0</v>
      </c>
      <c r="AP48" s="17">
        <v>0.04</v>
      </c>
      <c r="AQ48" s="17">
        <v>0.3</v>
      </c>
      <c r="AR48" s="17">
        <v>0.02</v>
      </c>
      <c r="AS48" s="17">
        <v>0.02</v>
      </c>
      <c r="AT48" s="17">
        <v>0.02</v>
      </c>
      <c r="AU48" s="17">
        <v>0.08</v>
      </c>
      <c r="AV48" s="17">
        <v>0</v>
      </c>
      <c r="AW48" s="8">
        <v>0</v>
      </c>
      <c r="AX48" s="6" t="s">
        <v>129</v>
      </c>
      <c r="AY48">
        <v>27</v>
      </c>
      <c r="AZ48">
        <v>17</v>
      </c>
      <c r="BA48">
        <v>8</v>
      </c>
      <c r="BB48">
        <v>31</v>
      </c>
      <c r="BC48">
        <v>14</v>
      </c>
      <c r="BD48">
        <v>4</v>
      </c>
      <c r="BE48">
        <v>0</v>
      </c>
    </row>
    <row r="49" spans="1:57" ht="15.75" thickBot="1">
      <c r="A49" s="5" t="s">
        <v>282</v>
      </c>
      <c r="B49" s="5" t="s">
        <v>283</v>
      </c>
      <c r="C49" s="5" t="s">
        <v>284</v>
      </c>
      <c r="D49" s="5" t="s">
        <v>219</v>
      </c>
      <c r="E49" s="14" t="str">
        <f t="shared" si="0"/>
        <v xml:space="preserve">Anethum graveolens </v>
      </c>
      <c r="F49" s="14" t="str">
        <f t="shared" si="1"/>
        <v xml:space="preserve">graveolens </v>
      </c>
      <c r="G49" s="5" t="s">
        <v>59</v>
      </c>
      <c r="H49" s="5" t="s">
        <v>137</v>
      </c>
      <c r="I49" s="5" t="s">
        <v>138</v>
      </c>
      <c r="J49" s="16" t="s">
        <v>58</v>
      </c>
      <c r="K49" s="14" t="str">
        <f t="shared" si="2"/>
        <v>Dill Seed General</v>
      </c>
      <c r="L49" s="26">
        <v>48</v>
      </c>
      <c r="M49" s="5" t="s">
        <v>59</v>
      </c>
      <c r="N49" s="5" t="s">
        <v>91</v>
      </c>
      <c r="O49" s="5" t="s">
        <v>82</v>
      </c>
      <c r="P49" s="6" t="s">
        <v>62</v>
      </c>
      <c r="Q49" s="8">
        <v>0.5</v>
      </c>
      <c r="R49" s="5" t="s">
        <v>63</v>
      </c>
      <c r="S49" s="5" t="s">
        <v>125</v>
      </c>
      <c r="T49" s="5" t="s">
        <v>65</v>
      </c>
      <c r="U49" s="5">
        <v>0</v>
      </c>
      <c r="V49" s="6">
        <v>0</v>
      </c>
      <c r="W49" s="5">
        <v>0.12</v>
      </c>
      <c r="X49" s="5">
        <v>0.08</v>
      </c>
      <c r="Y49" s="5">
        <v>15</v>
      </c>
      <c r="Z49" s="18">
        <v>0.1</v>
      </c>
      <c r="AA49" s="19">
        <v>1.2</v>
      </c>
      <c r="AB49" s="18">
        <v>1</v>
      </c>
      <c r="AC49" s="19">
        <v>0.8</v>
      </c>
      <c r="AD49" s="5">
        <v>0.9</v>
      </c>
      <c r="AE49" s="5">
        <v>1.2</v>
      </c>
      <c r="AF49" s="6">
        <v>3.4</v>
      </c>
      <c r="AG49" s="5">
        <v>10.5</v>
      </c>
      <c r="AH49" s="17"/>
      <c r="AI49" s="17">
        <v>0.6</v>
      </c>
      <c r="AJ49" s="17">
        <v>1.3</v>
      </c>
      <c r="AK49" s="17">
        <v>0.2</v>
      </c>
      <c r="AL49" s="17">
        <v>0.03</v>
      </c>
      <c r="AM49" s="17">
        <v>0.15</v>
      </c>
      <c r="AN49" s="17">
        <v>0.02</v>
      </c>
      <c r="AO49" s="17">
        <v>0</v>
      </c>
      <c r="AP49" s="17">
        <v>0.2</v>
      </c>
      <c r="AQ49" s="17">
        <v>1.5</v>
      </c>
      <c r="AR49" s="17">
        <v>0.1</v>
      </c>
      <c r="AS49" s="17">
        <v>0.13</v>
      </c>
      <c r="AT49" s="17">
        <v>0.13</v>
      </c>
      <c r="AU49" s="17">
        <v>0.01</v>
      </c>
      <c r="AV49" s="17">
        <v>0</v>
      </c>
      <c r="AW49" s="8">
        <v>1</v>
      </c>
      <c r="AX49" s="6" t="s">
        <v>139</v>
      </c>
      <c r="AY49">
        <v>27</v>
      </c>
      <c r="AZ49">
        <v>17</v>
      </c>
      <c r="BA49">
        <v>8</v>
      </c>
      <c r="BB49">
        <v>31</v>
      </c>
      <c r="BC49">
        <v>14</v>
      </c>
      <c r="BD49">
        <v>4</v>
      </c>
      <c r="BE49">
        <v>0</v>
      </c>
    </row>
    <row r="50" spans="1:57" ht="15.75" thickBot="1">
      <c r="A50" s="5" t="s">
        <v>226</v>
      </c>
      <c r="B50" s="5" t="s">
        <v>285</v>
      </c>
      <c r="C50" s="5" t="s">
        <v>286</v>
      </c>
      <c r="D50" s="5" t="s">
        <v>219</v>
      </c>
      <c r="E50" s="14" t="str">
        <f t="shared" si="0"/>
        <v xml:space="preserve">Atriplex hortensis </v>
      </c>
      <c r="F50" s="14" t="str">
        <f t="shared" si="1"/>
        <v xml:space="preserve">hortensis </v>
      </c>
      <c r="G50" s="5" t="s">
        <v>59</v>
      </c>
      <c r="H50" s="5" t="s">
        <v>127</v>
      </c>
      <c r="I50" s="5" t="s">
        <v>140</v>
      </c>
      <c r="J50" s="16" t="s">
        <v>58</v>
      </c>
      <c r="K50" s="14" t="str">
        <f t="shared" si="2"/>
        <v>Orach Seed General</v>
      </c>
      <c r="L50" s="26">
        <v>49</v>
      </c>
      <c r="M50" s="5" t="s">
        <v>59</v>
      </c>
      <c r="N50" s="5" t="s">
        <v>95</v>
      </c>
      <c r="O50" s="5" t="s">
        <v>82</v>
      </c>
      <c r="P50" s="6" t="s">
        <v>95</v>
      </c>
      <c r="Q50" s="8">
        <v>1.2</v>
      </c>
      <c r="R50" s="5" t="s">
        <v>63</v>
      </c>
      <c r="S50" s="5" t="s">
        <v>125</v>
      </c>
      <c r="T50" s="5" t="s">
        <v>65</v>
      </c>
      <c r="U50" s="5">
        <v>0</v>
      </c>
      <c r="V50" s="6">
        <v>0</v>
      </c>
      <c r="W50" s="5">
        <v>0.2</v>
      </c>
      <c r="X50" s="5">
        <v>0.1</v>
      </c>
      <c r="Y50" s="5">
        <v>9.9999999999999982</v>
      </c>
      <c r="Z50" s="18">
        <v>0.1</v>
      </c>
      <c r="AA50" s="19">
        <v>1.5</v>
      </c>
      <c r="AB50" s="18">
        <v>0.85</v>
      </c>
      <c r="AC50" s="19">
        <v>0.7</v>
      </c>
      <c r="AD50" s="5">
        <v>0.8</v>
      </c>
      <c r="AE50" s="5">
        <v>1.8</v>
      </c>
      <c r="AF50" s="6">
        <v>2.1</v>
      </c>
      <c r="AG50" s="5">
        <v>10.5</v>
      </c>
      <c r="AH50" s="17"/>
      <c r="AI50" s="17">
        <v>0.6</v>
      </c>
      <c r="AJ50" s="17">
        <v>1.3</v>
      </c>
      <c r="AK50" s="17">
        <v>0.2</v>
      </c>
      <c r="AL50" s="17">
        <v>0.03</v>
      </c>
      <c r="AM50" s="17">
        <v>0.15</v>
      </c>
      <c r="AN50" s="17">
        <v>0.02</v>
      </c>
      <c r="AO50" s="17">
        <v>0</v>
      </c>
      <c r="AP50" s="17">
        <v>0.2</v>
      </c>
      <c r="AQ50" s="17">
        <v>1.5</v>
      </c>
      <c r="AR50" s="17">
        <v>0.1</v>
      </c>
      <c r="AS50" s="17">
        <v>0.13</v>
      </c>
      <c r="AT50" s="17">
        <v>0.13</v>
      </c>
      <c r="AU50" s="17">
        <v>0.01</v>
      </c>
      <c r="AV50" s="17">
        <v>0</v>
      </c>
      <c r="AW50" s="8">
        <v>1</v>
      </c>
      <c r="AX50" s="6" t="s">
        <v>106</v>
      </c>
      <c r="AY50">
        <v>27</v>
      </c>
      <c r="AZ50">
        <v>17</v>
      </c>
      <c r="BA50">
        <v>8</v>
      </c>
      <c r="BB50">
        <v>31</v>
      </c>
      <c r="BC50">
        <v>14</v>
      </c>
      <c r="BD50">
        <v>4</v>
      </c>
      <c r="BE50">
        <v>0</v>
      </c>
    </row>
    <row r="51" spans="1:57" ht="15.75" thickBot="1">
      <c r="A51" s="5" t="s">
        <v>226</v>
      </c>
      <c r="B51" s="5" t="s">
        <v>227</v>
      </c>
      <c r="C51" s="5" t="s">
        <v>228</v>
      </c>
      <c r="D51" s="27" t="s">
        <v>287</v>
      </c>
      <c r="E51" s="14" t="str">
        <f t="shared" si="0"/>
        <v>Beta vulgaris altissima</v>
      </c>
      <c r="F51" s="14" t="str">
        <f t="shared" si="1"/>
        <v>vulgaris altissima</v>
      </c>
      <c r="G51" s="5" t="s">
        <v>59</v>
      </c>
      <c r="H51" s="5" t="s">
        <v>72</v>
      </c>
      <c r="I51" s="5" t="s">
        <v>141</v>
      </c>
      <c r="J51" s="16" t="s">
        <v>58</v>
      </c>
      <c r="K51" s="14" t="str">
        <f t="shared" si="2"/>
        <v>Sugar beet Seed General</v>
      </c>
      <c r="L51" s="26">
        <v>50</v>
      </c>
      <c r="M51" s="5" t="s">
        <v>59</v>
      </c>
      <c r="N51" s="5" t="s">
        <v>60</v>
      </c>
      <c r="O51" s="5" t="s">
        <v>82</v>
      </c>
      <c r="P51" s="6" t="s">
        <v>91</v>
      </c>
      <c r="Q51" s="8">
        <v>1</v>
      </c>
      <c r="R51" s="5" t="s">
        <v>63</v>
      </c>
      <c r="S51" s="5" t="s">
        <v>125</v>
      </c>
      <c r="T51" s="5" t="s">
        <v>65</v>
      </c>
      <c r="U51" s="5">
        <v>0</v>
      </c>
      <c r="V51" s="6">
        <v>0</v>
      </c>
      <c r="W51" s="5">
        <v>0.17</v>
      </c>
      <c r="X51" s="5">
        <v>7.0000000000000007E-2</v>
      </c>
      <c r="Y51" s="5">
        <v>10</v>
      </c>
      <c r="Z51" s="18">
        <v>0.1</v>
      </c>
      <c r="AA51" s="19">
        <v>1.5</v>
      </c>
      <c r="AB51" s="18">
        <v>1</v>
      </c>
      <c r="AC51" s="19">
        <v>1</v>
      </c>
      <c r="AD51" s="5">
        <v>0.8</v>
      </c>
      <c r="AE51" s="5">
        <v>1.8</v>
      </c>
      <c r="AF51" s="6">
        <v>2.1</v>
      </c>
      <c r="AG51" s="5">
        <v>10.5</v>
      </c>
      <c r="AH51" s="17"/>
      <c r="AI51" s="17">
        <v>0.6</v>
      </c>
      <c r="AJ51" s="17">
        <v>1.3</v>
      </c>
      <c r="AK51" s="17">
        <v>0.2</v>
      </c>
      <c r="AL51" s="17">
        <v>0.03</v>
      </c>
      <c r="AM51" s="17">
        <v>0.15</v>
      </c>
      <c r="AN51" s="17">
        <v>0.02</v>
      </c>
      <c r="AO51" s="17">
        <v>0</v>
      </c>
      <c r="AP51" s="17">
        <v>0.2</v>
      </c>
      <c r="AQ51" s="17">
        <v>1.5</v>
      </c>
      <c r="AR51" s="17">
        <v>0.1</v>
      </c>
      <c r="AS51" s="17">
        <v>0.13</v>
      </c>
      <c r="AT51" s="17">
        <v>0.13</v>
      </c>
      <c r="AU51" s="17">
        <v>0.01</v>
      </c>
      <c r="AV51" s="17">
        <v>0</v>
      </c>
      <c r="AW51" s="8">
        <v>1</v>
      </c>
      <c r="AX51" s="6" t="s">
        <v>106</v>
      </c>
      <c r="AY51">
        <v>27</v>
      </c>
      <c r="AZ51">
        <v>17</v>
      </c>
      <c r="BA51">
        <v>8</v>
      </c>
      <c r="BB51">
        <v>31</v>
      </c>
      <c r="BC51">
        <v>14</v>
      </c>
      <c r="BD51">
        <v>4</v>
      </c>
      <c r="BE51">
        <v>0</v>
      </c>
    </row>
    <row r="52" spans="1:57" ht="15.75" thickBot="1">
      <c r="A52" s="5" t="s">
        <v>226</v>
      </c>
      <c r="B52" s="5" t="s">
        <v>227</v>
      </c>
      <c r="C52" s="5" t="s">
        <v>228</v>
      </c>
      <c r="D52" s="27" t="s">
        <v>288</v>
      </c>
      <c r="E52" s="14" t="str">
        <f t="shared" si="0"/>
        <v>Beta vulgaris cicla</v>
      </c>
      <c r="F52" s="14" t="str">
        <f t="shared" si="1"/>
        <v>vulgaris cicla</v>
      </c>
      <c r="G52" s="5" t="s">
        <v>59</v>
      </c>
      <c r="H52" s="5" t="s">
        <v>127</v>
      </c>
      <c r="I52" s="5" t="s">
        <v>142</v>
      </c>
      <c r="J52" s="16" t="s">
        <v>58</v>
      </c>
      <c r="K52" s="14" t="str">
        <f t="shared" si="2"/>
        <v>Silver beet Seed General</v>
      </c>
      <c r="L52" s="26">
        <v>51</v>
      </c>
      <c r="M52" s="5" t="s">
        <v>59</v>
      </c>
      <c r="N52" s="5" t="s">
        <v>60</v>
      </c>
      <c r="O52" s="5" t="s">
        <v>82</v>
      </c>
      <c r="P52" s="6" t="s">
        <v>91</v>
      </c>
      <c r="Q52" s="8">
        <v>1.4</v>
      </c>
      <c r="R52" s="5" t="s">
        <v>63</v>
      </c>
      <c r="S52" s="5" t="s">
        <v>125</v>
      </c>
      <c r="T52" s="5" t="s">
        <v>65</v>
      </c>
      <c r="U52" s="5">
        <v>30</v>
      </c>
      <c r="V52" s="6">
        <v>0</v>
      </c>
      <c r="W52" s="5">
        <v>0.2</v>
      </c>
      <c r="X52" s="5">
        <v>0.1</v>
      </c>
      <c r="Y52" s="5">
        <v>15.000000000000002</v>
      </c>
      <c r="Z52" s="18">
        <v>0.1</v>
      </c>
      <c r="AA52" s="19">
        <v>1.5</v>
      </c>
      <c r="AB52" s="18">
        <v>0.85</v>
      </c>
      <c r="AC52" s="19">
        <v>1</v>
      </c>
      <c r="AD52" s="5">
        <v>0.8</v>
      </c>
      <c r="AE52" s="5">
        <v>1.8</v>
      </c>
      <c r="AF52" s="6">
        <v>2.1</v>
      </c>
      <c r="AG52" s="5">
        <v>10.5</v>
      </c>
      <c r="AH52" s="17"/>
      <c r="AI52" s="17">
        <v>0.6</v>
      </c>
      <c r="AJ52" s="17">
        <v>1.3</v>
      </c>
      <c r="AK52" s="17">
        <v>0.2</v>
      </c>
      <c r="AL52" s="17">
        <v>0.03</v>
      </c>
      <c r="AM52" s="17">
        <v>0.15</v>
      </c>
      <c r="AN52" s="17">
        <v>0.02</v>
      </c>
      <c r="AO52" s="17">
        <v>0</v>
      </c>
      <c r="AP52" s="17">
        <v>0.2</v>
      </c>
      <c r="AQ52" s="17">
        <v>1.5</v>
      </c>
      <c r="AR52" s="17">
        <v>0.1</v>
      </c>
      <c r="AS52" s="17">
        <v>0.13</v>
      </c>
      <c r="AT52" s="17">
        <v>0.13</v>
      </c>
      <c r="AU52" s="17">
        <v>0.01</v>
      </c>
      <c r="AV52" s="17">
        <v>0</v>
      </c>
      <c r="AW52" s="8">
        <v>1</v>
      </c>
      <c r="AX52" s="6" t="s">
        <v>106</v>
      </c>
      <c r="AY52">
        <v>27</v>
      </c>
      <c r="AZ52">
        <v>17</v>
      </c>
      <c r="BA52">
        <v>8</v>
      </c>
      <c r="BB52">
        <v>31</v>
      </c>
      <c r="BC52">
        <v>14</v>
      </c>
      <c r="BD52">
        <v>4</v>
      </c>
      <c r="BE52">
        <v>0</v>
      </c>
    </row>
    <row r="53" spans="1:57" ht="15.75" thickBot="1">
      <c r="A53" s="5" t="s">
        <v>226</v>
      </c>
      <c r="B53" s="5" t="s">
        <v>227</v>
      </c>
      <c r="C53" s="5" t="s">
        <v>228</v>
      </c>
      <c r="D53" s="5" t="s">
        <v>289</v>
      </c>
      <c r="E53" s="14" t="str">
        <f t="shared" si="0"/>
        <v>Beta vulgaris conditiva</v>
      </c>
      <c r="F53" s="14" t="str">
        <f t="shared" si="1"/>
        <v>vulgaris conditiva</v>
      </c>
      <c r="G53" s="5" t="s">
        <v>59</v>
      </c>
      <c r="H53" s="5" t="s">
        <v>130</v>
      </c>
      <c r="I53" s="5" t="s">
        <v>143</v>
      </c>
      <c r="J53" s="16" t="s">
        <v>58</v>
      </c>
      <c r="K53" s="14" t="str">
        <f t="shared" si="2"/>
        <v>Red beet Seed General</v>
      </c>
      <c r="L53" s="26">
        <v>52</v>
      </c>
      <c r="M53" s="5" t="s">
        <v>59</v>
      </c>
      <c r="N53" s="5" t="s">
        <v>95</v>
      </c>
      <c r="O53" s="5" t="s">
        <v>82</v>
      </c>
      <c r="P53" s="6" t="s">
        <v>91</v>
      </c>
      <c r="Q53" s="8">
        <v>1.2</v>
      </c>
      <c r="R53" s="5" t="s">
        <v>63</v>
      </c>
      <c r="S53" s="5" t="s">
        <v>125</v>
      </c>
      <c r="T53" s="5" t="s">
        <v>65</v>
      </c>
      <c r="U53" s="5">
        <v>15</v>
      </c>
      <c r="V53" s="6">
        <v>0</v>
      </c>
      <c r="W53" s="5">
        <v>0.17</v>
      </c>
      <c r="X53" s="5">
        <v>7.0000000000000007E-2</v>
      </c>
      <c r="Y53" s="5">
        <v>15.000000000000002</v>
      </c>
      <c r="Z53" s="18">
        <v>0.1</v>
      </c>
      <c r="AA53" s="19">
        <v>1.5</v>
      </c>
      <c r="AB53" s="18">
        <v>0.85</v>
      </c>
      <c r="AC53" s="19">
        <v>0.8</v>
      </c>
      <c r="AD53" s="5">
        <v>0.8</v>
      </c>
      <c r="AE53" s="5">
        <v>1.8</v>
      </c>
      <c r="AF53" s="6">
        <v>2.1</v>
      </c>
      <c r="AG53" s="5">
        <v>10.5</v>
      </c>
      <c r="AH53" s="17"/>
      <c r="AI53" s="17">
        <v>0.6</v>
      </c>
      <c r="AJ53" s="17">
        <v>1.3</v>
      </c>
      <c r="AK53" s="17">
        <v>0.2</v>
      </c>
      <c r="AL53" s="17">
        <v>0.03</v>
      </c>
      <c r="AM53" s="17">
        <v>0.15</v>
      </c>
      <c r="AN53" s="17">
        <v>0.02</v>
      </c>
      <c r="AO53" s="17">
        <v>0</v>
      </c>
      <c r="AP53" s="17">
        <v>0.2</v>
      </c>
      <c r="AQ53" s="17">
        <v>1.5</v>
      </c>
      <c r="AR53" s="17">
        <v>0.1</v>
      </c>
      <c r="AS53" s="17">
        <v>0.13</v>
      </c>
      <c r="AT53" s="17">
        <v>0.13</v>
      </c>
      <c r="AU53" s="17">
        <v>0.01</v>
      </c>
      <c r="AV53" s="17">
        <v>0</v>
      </c>
      <c r="AW53" s="8">
        <v>3</v>
      </c>
      <c r="AX53" s="6"/>
      <c r="AY53">
        <v>27</v>
      </c>
      <c r="AZ53">
        <v>17</v>
      </c>
      <c r="BA53">
        <v>8</v>
      </c>
      <c r="BB53">
        <v>31</v>
      </c>
      <c r="BC53">
        <v>14</v>
      </c>
      <c r="BD53">
        <v>4</v>
      </c>
      <c r="BE53">
        <v>0</v>
      </c>
    </row>
    <row r="54" spans="1:57" ht="15.75" thickBot="1">
      <c r="A54" s="5" t="s">
        <v>226</v>
      </c>
      <c r="B54" s="5" t="s">
        <v>227</v>
      </c>
      <c r="C54" s="5" t="s">
        <v>228</v>
      </c>
      <c r="D54" s="5" t="s">
        <v>229</v>
      </c>
      <c r="E54" s="14" t="str">
        <f t="shared" si="0"/>
        <v>Beta vulgaris crassa</v>
      </c>
      <c r="F54" s="14" t="str">
        <f t="shared" si="1"/>
        <v>vulgaris crassa</v>
      </c>
      <c r="G54" s="5" t="s">
        <v>59</v>
      </c>
      <c r="H54" s="5" t="s">
        <v>72</v>
      </c>
      <c r="I54" s="5" t="s">
        <v>80</v>
      </c>
      <c r="J54" s="16" t="s">
        <v>58</v>
      </c>
      <c r="K54" s="14" t="str">
        <f t="shared" si="2"/>
        <v>Fodder beet Seed General</v>
      </c>
      <c r="L54" s="26">
        <v>53</v>
      </c>
      <c r="M54" s="5" t="s">
        <v>59</v>
      </c>
      <c r="N54" s="5" t="s">
        <v>91</v>
      </c>
      <c r="O54" s="5" t="s">
        <v>82</v>
      </c>
      <c r="P54" s="6" t="s">
        <v>91</v>
      </c>
      <c r="Q54" s="8">
        <v>1</v>
      </c>
      <c r="R54" s="5" t="s">
        <v>63</v>
      </c>
      <c r="S54" s="5" t="s">
        <v>125</v>
      </c>
      <c r="T54" s="5" t="s">
        <v>65</v>
      </c>
      <c r="U54" s="5">
        <v>0</v>
      </c>
      <c r="V54" s="6">
        <v>0</v>
      </c>
      <c r="W54" s="5">
        <v>0.17</v>
      </c>
      <c r="X54" s="5">
        <v>7.0000000000000007E-2</v>
      </c>
      <c r="Y54" s="5">
        <v>10</v>
      </c>
      <c r="Z54" s="18">
        <v>0.1</v>
      </c>
      <c r="AA54" s="19">
        <v>1.5</v>
      </c>
      <c r="AB54" s="18">
        <v>1</v>
      </c>
      <c r="AC54" s="19">
        <v>1</v>
      </c>
      <c r="AD54" s="5">
        <v>0.8</v>
      </c>
      <c r="AE54" s="5">
        <v>1.8</v>
      </c>
      <c r="AF54" s="6">
        <v>2.1</v>
      </c>
      <c r="AG54" s="5">
        <v>10.5</v>
      </c>
      <c r="AH54" s="17"/>
      <c r="AI54" s="17">
        <v>0.6</v>
      </c>
      <c r="AJ54" s="17">
        <v>1.3</v>
      </c>
      <c r="AK54" s="17">
        <v>0.2</v>
      </c>
      <c r="AL54" s="17">
        <v>0.03</v>
      </c>
      <c r="AM54" s="17">
        <v>0.15</v>
      </c>
      <c r="AN54" s="17">
        <v>0.02</v>
      </c>
      <c r="AO54" s="17">
        <v>0</v>
      </c>
      <c r="AP54" s="17">
        <v>0.2</v>
      </c>
      <c r="AQ54" s="17">
        <v>1.5</v>
      </c>
      <c r="AR54" s="17">
        <v>0.1</v>
      </c>
      <c r="AS54" s="17">
        <v>0.13</v>
      </c>
      <c r="AT54" s="17">
        <v>0.13</v>
      </c>
      <c r="AU54" s="17">
        <v>0.01</v>
      </c>
      <c r="AV54" s="17">
        <v>0</v>
      </c>
      <c r="AW54" s="8">
        <v>1</v>
      </c>
      <c r="AX54" s="6" t="s">
        <v>106</v>
      </c>
      <c r="AY54">
        <v>27</v>
      </c>
      <c r="AZ54">
        <v>17</v>
      </c>
      <c r="BA54">
        <v>8</v>
      </c>
      <c r="BB54">
        <v>31</v>
      </c>
      <c r="BC54">
        <v>14</v>
      </c>
      <c r="BD54">
        <v>4</v>
      </c>
      <c r="BE54">
        <v>0</v>
      </c>
    </row>
    <row r="55" spans="1:57" ht="15.75" thickBot="1">
      <c r="A55" s="5" t="s">
        <v>270</v>
      </c>
      <c r="B55" s="5" t="s">
        <v>290</v>
      </c>
      <c r="C55" s="5" t="s">
        <v>291</v>
      </c>
      <c r="D55" s="5" t="s">
        <v>219</v>
      </c>
      <c r="E55" s="14" t="str">
        <f t="shared" si="0"/>
        <v xml:space="preserve">Borago officinalis </v>
      </c>
      <c r="F55" s="14" t="str">
        <f t="shared" si="1"/>
        <v xml:space="preserve">officinalis </v>
      </c>
      <c r="G55" s="5" t="s">
        <v>59</v>
      </c>
      <c r="H55" s="5" t="s">
        <v>137</v>
      </c>
      <c r="I55" s="5" t="s">
        <v>144</v>
      </c>
      <c r="J55" s="16" t="s">
        <v>58</v>
      </c>
      <c r="K55" s="14" t="str">
        <f t="shared" si="2"/>
        <v>Borage Seed General</v>
      </c>
      <c r="L55" s="26">
        <v>54</v>
      </c>
      <c r="M55" s="5" t="s">
        <v>59</v>
      </c>
      <c r="N55" s="5" t="s">
        <v>95</v>
      </c>
      <c r="O55" s="5" t="s">
        <v>82</v>
      </c>
      <c r="P55" s="6" t="s">
        <v>62</v>
      </c>
      <c r="Q55" s="8">
        <v>0.25</v>
      </c>
      <c r="R55" s="5" t="s">
        <v>63</v>
      </c>
      <c r="S55" s="5" t="s">
        <v>125</v>
      </c>
      <c r="T55" s="5" t="s">
        <v>65</v>
      </c>
      <c r="U55" s="5">
        <v>0</v>
      </c>
      <c r="V55" s="6">
        <v>0</v>
      </c>
      <c r="W55" s="5">
        <v>0.05</v>
      </c>
      <c r="X55" s="5">
        <v>0.02</v>
      </c>
      <c r="Y55" s="5">
        <v>15</v>
      </c>
      <c r="Z55" s="18">
        <v>0.1</v>
      </c>
      <c r="AA55" s="19">
        <v>1</v>
      </c>
      <c r="AB55" s="18">
        <v>1</v>
      </c>
      <c r="AC55" s="19">
        <v>1</v>
      </c>
      <c r="AD55" s="5">
        <v>0.9</v>
      </c>
      <c r="AE55" s="5">
        <v>1.2</v>
      </c>
      <c r="AF55" s="6">
        <v>3.4</v>
      </c>
      <c r="AG55" s="5">
        <v>10.5</v>
      </c>
      <c r="AH55" s="17"/>
      <c r="AI55" s="17">
        <v>0.6</v>
      </c>
      <c r="AJ55" s="17">
        <v>1.3</v>
      </c>
      <c r="AK55" s="17">
        <v>0.2</v>
      </c>
      <c r="AL55" s="17">
        <v>0.03</v>
      </c>
      <c r="AM55" s="17">
        <v>0.15</v>
      </c>
      <c r="AN55" s="17">
        <v>0.02</v>
      </c>
      <c r="AO55" s="17">
        <v>0</v>
      </c>
      <c r="AP55" s="17">
        <v>0.2</v>
      </c>
      <c r="AQ55" s="17">
        <v>1.5</v>
      </c>
      <c r="AR55" s="17">
        <v>0.1</v>
      </c>
      <c r="AS55" s="17">
        <v>0.13</v>
      </c>
      <c r="AT55" s="17">
        <v>0.13</v>
      </c>
      <c r="AU55" s="17">
        <v>0.01</v>
      </c>
      <c r="AV55" s="17">
        <v>0</v>
      </c>
      <c r="AW55" s="8">
        <v>0</v>
      </c>
      <c r="AX55" s="6" t="s">
        <v>139</v>
      </c>
      <c r="AY55">
        <v>27</v>
      </c>
      <c r="AZ55">
        <v>17</v>
      </c>
      <c r="BA55">
        <v>8</v>
      </c>
      <c r="BB55">
        <v>31</v>
      </c>
      <c r="BC55">
        <v>14</v>
      </c>
      <c r="BD55">
        <v>4</v>
      </c>
      <c r="BE55">
        <v>0</v>
      </c>
    </row>
    <row r="56" spans="1:57" ht="15.75" thickBot="1">
      <c r="A56" s="5" t="s">
        <v>230</v>
      </c>
      <c r="B56" s="5" t="s">
        <v>231</v>
      </c>
      <c r="C56" s="5" t="s">
        <v>232</v>
      </c>
      <c r="D56" s="5" t="s">
        <v>232</v>
      </c>
      <c r="E56" s="14" t="str">
        <f t="shared" si="0"/>
        <v>Brassica napus napus</v>
      </c>
      <c r="F56" s="14" t="str">
        <f t="shared" si="1"/>
        <v>napus napus</v>
      </c>
      <c r="G56" s="5" t="s">
        <v>59</v>
      </c>
      <c r="H56" s="5" t="s">
        <v>72</v>
      </c>
      <c r="I56" s="5" t="s">
        <v>84</v>
      </c>
      <c r="J56" s="16" t="s">
        <v>58</v>
      </c>
      <c r="K56" s="14" t="str">
        <f t="shared" si="2"/>
        <v>Rape Seed General</v>
      </c>
      <c r="L56" s="26">
        <v>55</v>
      </c>
      <c r="M56" s="5" t="s">
        <v>59</v>
      </c>
      <c r="N56" s="5" t="s">
        <v>95</v>
      </c>
      <c r="O56" s="5" t="s">
        <v>82</v>
      </c>
      <c r="P56" s="6" t="s">
        <v>62</v>
      </c>
      <c r="Q56" s="8">
        <v>4</v>
      </c>
      <c r="R56" s="5" t="s">
        <v>63</v>
      </c>
      <c r="S56" s="5" t="s">
        <v>125</v>
      </c>
      <c r="T56" s="5" t="s">
        <v>65</v>
      </c>
      <c r="U56" s="5">
        <v>3</v>
      </c>
      <c r="V56" s="6">
        <v>0</v>
      </c>
      <c r="W56" s="5">
        <v>0.33</v>
      </c>
      <c r="X56" s="5">
        <v>0.08</v>
      </c>
      <c r="Y56" s="5">
        <v>9.9999999999999982</v>
      </c>
      <c r="Z56" s="18">
        <v>0.1</v>
      </c>
      <c r="AA56" s="19">
        <v>1.2</v>
      </c>
      <c r="AB56" s="18">
        <v>1</v>
      </c>
      <c r="AC56" s="19">
        <v>1.6</v>
      </c>
      <c r="AD56" s="5">
        <v>0.8</v>
      </c>
      <c r="AE56" s="5">
        <v>1.8</v>
      </c>
      <c r="AF56" s="6">
        <v>5</v>
      </c>
      <c r="AG56" s="5">
        <v>10.5</v>
      </c>
      <c r="AH56" s="17"/>
      <c r="AI56" s="17">
        <v>0.48</v>
      </c>
      <c r="AJ56" s="17">
        <v>0.52</v>
      </c>
      <c r="AK56" s="17">
        <v>0.11</v>
      </c>
      <c r="AL56" s="17">
        <v>0.05</v>
      </c>
      <c r="AM56" s="17">
        <v>0.13</v>
      </c>
      <c r="AN56" s="17">
        <v>0.02</v>
      </c>
      <c r="AO56" s="17">
        <v>0</v>
      </c>
      <c r="AP56" s="17">
        <v>0.08</v>
      </c>
      <c r="AQ56" s="17">
        <v>1.35</v>
      </c>
      <c r="AR56" s="17">
        <v>0.13</v>
      </c>
      <c r="AS56" s="17">
        <v>0.18</v>
      </c>
      <c r="AT56" s="17">
        <v>0.08</v>
      </c>
      <c r="AU56" s="17">
        <v>0.14000000000000001</v>
      </c>
      <c r="AV56" s="17">
        <v>0</v>
      </c>
      <c r="AW56" s="8">
        <v>3</v>
      </c>
      <c r="AX56" s="6"/>
      <c r="AY56">
        <v>18</v>
      </c>
      <c r="AZ56">
        <v>8</v>
      </c>
      <c r="BA56">
        <v>8</v>
      </c>
      <c r="BB56">
        <v>21</v>
      </c>
      <c r="BC56">
        <v>20</v>
      </c>
      <c r="BD56">
        <v>4</v>
      </c>
      <c r="BE56">
        <v>0</v>
      </c>
    </row>
    <row r="57" spans="1:57" ht="15.75" thickBot="1">
      <c r="A57" s="5" t="s">
        <v>230</v>
      </c>
      <c r="B57" s="5" t="s">
        <v>231</v>
      </c>
      <c r="C57" s="5" t="s">
        <v>234</v>
      </c>
      <c r="D57" s="5" t="s">
        <v>235</v>
      </c>
      <c r="E57" s="14" t="str">
        <f t="shared" si="0"/>
        <v>Brassica oleracea acephala</v>
      </c>
      <c r="F57" s="14" t="str">
        <f t="shared" si="1"/>
        <v>oleracea acephala</v>
      </c>
      <c r="G57" s="5" t="s">
        <v>59</v>
      </c>
      <c r="H57" s="5" t="s">
        <v>72</v>
      </c>
      <c r="I57" s="5" t="s">
        <v>86</v>
      </c>
      <c r="J57" s="16" t="s">
        <v>58</v>
      </c>
      <c r="K57" s="14" t="str">
        <f t="shared" si="2"/>
        <v>Kale Seed General</v>
      </c>
      <c r="L57" s="26">
        <v>56</v>
      </c>
      <c r="M57" s="5" t="s">
        <v>59</v>
      </c>
      <c r="N57" s="5" t="s">
        <v>91</v>
      </c>
      <c r="O57" s="5" t="s">
        <v>82</v>
      </c>
      <c r="P57" s="6" t="s">
        <v>62</v>
      </c>
      <c r="Q57" s="8">
        <v>2.5</v>
      </c>
      <c r="R57" s="5" t="s">
        <v>63</v>
      </c>
      <c r="S57" s="5" t="s">
        <v>125</v>
      </c>
      <c r="T57" s="5" t="s">
        <v>65</v>
      </c>
      <c r="U57" s="5">
        <v>0</v>
      </c>
      <c r="V57" s="6">
        <v>0</v>
      </c>
      <c r="W57" s="5">
        <v>0.10500000000000001</v>
      </c>
      <c r="X57" s="5">
        <v>7.5000000000000011E-2</v>
      </c>
      <c r="Y57" s="5">
        <v>9.9999999999999982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1.8</v>
      </c>
      <c r="AF57" s="6">
        <v>5</v>
      </c>
      <c r="AG57" s="5">
        <v>10.5</v>
      </c>
      <c r="AH57" s="17"/>
      <c r="AI57" s="17">
        <v>0.48</v>
      </c>
      <c r="AJ57" s="17">
        <v>0.52</v>
      </c>
      <c r="AK57" s="17">
        <v>0.11</v>
      </c>
      <c r="AL57" s="17">
        <v>0.05</v>
      </c>
      <c r="AM57" s="17">
        <v>0.13</v>
      </c>
      <c r="AN57" s="17">
        <v>0.02</v>
      </c>
      <c r="AO57" s="17">
        <v>0</v>
      </c>
      <c r="AP57" s="17">
        <v>0.08</v>
      </c>
      <c r="AQ57" s="17">
        <v>1.35</v>
      </c>
      <c r="AR57" s="17">
        <v>0.13</v>
      </c>
      <c r="AS57" s="17">
        <v>0.18</v>
      </c>
      <c r="AT57" s="17">
        <v>0.08</v>
      </c>
      <c r="AU57" s="17">
        <v>0.14000000000000001</v>
      </c>
      <c r="AV57" s="17">
        <v>0</v>
      </c>
      <c r="AW57" s="8">
        <v>1</v>
      </c>
      <c r="AX57" s="6" t="s">
        <v>145</v>
      </c>
      <c r="AY57">
        <v>18</v>
      </c>
      <c r="AZ57">
        <v>8</v>
      </c>
      <c r="BA57">
        <v>8</v>
      </c>
      <c r="BB57">
        <v>21</v>
      </c>
      <c r="BC57">
        <v>20</v>
      </c>
      <c r="BD57">
        <v>5</v>
      </c>
      <c r="BE57">
        <v>0</v>
      </c>
    </row>
    <row r="58" spans="1:57" ht="15.75" thickBot="1">
      <c r="A58" s="5" t="s">
        <v>230</v>
      </c>
      <c r="B58" s="5" t="s">
        <v>231</v>
      </c>
      <c r="C58" s="5" t="s">
        <v>234</v>
      </c>
      <c r="D58" s="5" t="s">
        <v>292</v>
      </c>
      <c r="E58" s="14" t="str">
        <f t="shared" si="0"/>
        <v>Brassica oleracea botrytis</v>
      </c>
      <c r="F58" s="14" t="str">
        <f t="shared" si="1"/>
        <v>oleracea botrytis</v>
      </c>
      <c r="G58" s="5" t="s">
        <v>59</v>
      </c>
      <c r="H58" s="5" t="s">
        <v>127</v>
      </c>
      <c r="I58" s="5" t="s">
        <v>146</v>
      </c>
      <c r="J58" s="16" t="s">
        <v>58</v>
      </c>
      <c r="K58" s="14" t="str">
        <f t="shared" si="2"/>
        <v>Cauliflower Seed General</v>
      </c>
      <c r="L58" s="26">
        <v>57</v>
      </c>
      <c r="M58" s="5" t="s">
        <v>59</v>
      </c>
      <c r="N58" s="5" t="s">
        <v>91</v>
      </c>
      <c r="O58" s="5" t="s">
        <v>82</v>
      </c>
      <c r="P58" s="6" t="s">
        <v>62</v>
      </c>
      <c r="Q58" s="8">
        <v>1.2</v>
      </c>
      <c r="R58" s="5" t="s">
        <v>63</v>
      </c>
      <c r="S58" s="5" t="s">
        <v>125</v>
      </c>
      <c r="T58" s="5" t="s">
        <v>65</v>
      </c>
      <c r="U58" s="5">
        <v>15</v>
      </c>
      <c r="V58" s="6">
        <v>0</v>
      </c>
      <c r="W58" s="5">
        <v>0.2</v>
      </c>
      <c r="X58" s="5">
        <v>0.1</v>
      </c>
      <c r="Y58" s="5">
        <v>9.9999999999999982</v>
      </c>
      <c r="Z58" s="18">
        <v>0.1</v>
      </c>
      <c r="AA58" s="19">
        <v>1.2</v>
      </c>
      <c r="AB58" s="18">
        <v>0.85</v>
      </c>
      <c r="AC58" s="19">
        <v>2</v>
      </c>
      <c r="AD58" s="5">
        <v>0.8</v>
      </c>
      <c r="AE58" s="5">
        <v>1.8</v>
      </c>
      <c r="AF58" s="6">
        <v>3.2</v>
      </c>
      <c r="AG58" s="5">
        <v>10.5</v>
      </c>
      <c r="AH58" s="17"/>
      <c r="AI58" s="17">
        <v>0.48</v>
      </c>
      <c r="AJ58" s="17">
        <v>0.52</v>
      </c>
      <c r="AK58" s="17">
        <v>0.11</v>
      </c>
      <c r="AL58" s="17">
        <v>0.05</v>
      </c>
      <c r="AM58" s="17">
        <v>0.13</v>
      </c>
      <c r="AN58" s="17">
        <v>0.02</v>
      </c>
      <c r="AO58" s="17">
        <v>0</v>
      </c>
      <c r="AP58" s="17">
        <v>0.08</v>
      </c>
      <c r="AQ58" s="17">
        <v>1.35</v>
      </c>
      <c r="AR58" s="17">
        <v>0.13</v>
      </c>
      <c r="AS58" s="17">
        <v>0.18</v>
      </c>
      <c r="AT58" s="17">
        <v>0.08</v>
      </c>
      <c r="AU58" s="17">
        <v>0.14000000000000001</v>
      </c>
      <c r="AV58" s="17">
        <v>0</v>
      </c>
      <c r="AW58" s="8">
        <v>1</v>
      </c>
      <c r="AX58" s="6" t="s">
        <v>145</v>
      </c>
      <c r="AY58">
        <v>18</v>
      </c>
      <c r="AZ58">
        <v>8</v>
      </c>
      <c r="BA58">
        <v>8</v>
      </c>
      <c r="BB58">
        <v>21</v>
      </c>
      <c r="BC58">
        <v>20</v>
      </c>
      <c r="BD58">
        <v>4</v>
      </c>
      <c r="BE58">
        <v>0</v>
      </c>
    </row>
    <row r="59" spans="1:57" ht="15.75" thickBot="1">
      <c r="A59" s="5" t="s">
        <v>230</v>
      </c>
      <c r="B59" s="5" t="s">
        <v>231</v>
      </c>
      <c r="C59" s="5" t="s">
        <v>234</v>
      </c>
      <c r="D59" s="5" t="s">
        <v>293</v>
      </c>
      <c r="E59" s="14" t="str">
        <f t="shared" si="0"/>
        <v>Brassica oleracea capitata</v>
      </c>
      <c r="F59" s="14" t="str">
        <f t="shared" si="1"/>
        <v>oleracea capitata</v>
      </c>
      <c r="G59" s="5" t="s">
        <v>59</v>
      </c>
      <c r="H59" s="5" t="s">
        <v>127</v>
      </c>
      <c r="I59" s="5" t="s">
        <v>147</v>
      </c>
      <c r="J59" s="16" t="s">
        <v>58</v>
      </c>
      <c r="K59" s="14" t="str">
        <f t="shared" si="2"/>
        <v>Cabbage Seed General</v>
      </c>
      <c r="L59" s="26">
        <v>58</v>
      </c>
      <c r="M59" s="5" t="s">
        <v>59</v>
      </c>
      <c r="N59" s="5" t="s">
        <v>91</v>
      </c>
      <c r="O59" s="5" t="s">
        <v>82</v>
      </c>
      <c r="P59" s="6" t="s">
        <v>62</v>
      </c>
      <c r="Q59" s="8">
        <v>1.2</v>
      </c>
      <c r="R59" s="5" t="s">
        <v>63</v>
      </c>
      <c r="S59" s="5" t="s">
        <v>125</v>
      </c>
      <c r="T59" s="5" t="s">
        <v>65</v>
      </c>
      <c r="U59" s="5">
        <v>19.999999999999996</v>
      </c>
      <c r="V59" s="6">
        <v>0</v>
      </c>
      <c r="W59" s="5">
        <v>0.2</v>
      </c>
      <c r="X59" s="5">
        <v>0.1</v>
      </c>
      <c r="Y59" s="5">
        <v>9.9999999999999982</v>
      </c>
      <c r="Z59" s="18">
        <v>0.1</v>
      </c>
      <c r="AA59" s="19">
        <v>1.2</v>
      </c>
      <c r="AB59" s="18">
        <v>0.85</v>
      </c>
      <c r="AC59" s="19">
        <v>2</v>
      </c>
      <c r="AD59" s="5">
        <v>0.8</v>
      </c>
      <c r="AE59" s="5">
        <v>1.8</v>
      </c>
      <c r="AF59" s="6">
        <v>3.2</v>
      </c>
      <c r="AG59" s="5">
        <v>10.5</v>
      </c>
      <c r="AH59" s="17"/>
      <c r="AI59" s="17">
        <v>0.48</v>
      </c>
      <c r="AJ59" s="17">
        <v>0.52</v>
      </c>
      <c r="AK59" s="17">
        <v>0.11</v>
      </c>
      <c r="AL59" s="17">
        <v>0.05</v>
      </c>
      <c r="AM59" s="17">
        <v>0.13</v>
      </c>
      <c r="AN59" s="17">
        <v>0.02</v>
      </c>
      <c r="AO59" s="17">
        <v>0</v>
      </c>
      <c r="AP59" s="17">
        <v>0.08</v>
      </c>
      <c r="AQ59" s="17">
        <v>1.35</v>
      </c>
      <c r="AR59" s="17">
        <v>0.13</v>
      </c>
      <c r="AS59" s="17">
        <v>0.18</v>
      </c>
      <c r="AT59" s="17">
        <v>0.08</v>
      </c>
      <c r="AU59" s="17">
        <v>0.14000000000000001</v>
      </c>
      <c r="AV59" s="17">
        <v>0</v>
      </c>
      <c r="AW59" s="8">
        <v>1</v>
      </c>
      <c r="AX59" s="6" t="s">
        <v>145</v>
      </c>
      <c r="AY59">
        <v>18</v>
      </c>
      <c r="AZ59">
        <v>8</v>
      </c>
      <c r="BA59">
        <v>8</v>
      </c>
      <c r="BB59">
        <v>21</v>
      </c>
      <c r="BC59">
        <v>20</v>
      </c>
      <c r="BD59">
        <v>4</v>
      </c>
      <c r="BE59">
        <v>0</v>
      </c>
    </row>
    <row r="60" spans="1:57" ht="15.75" thickBot="1">
      <c r="A60" s="5" t="s">
        <v>230</v>
      </c>
      <c r="B60" s="5" t="s">
        <v>231</v>
      </c>
      <c r="C60" s="5" t="s">
        <v>234</v>
      </c>
      <c r="D60" s="5" t="s">
        <v>294</v>
      </c>
      <c r="E60" s="14" t="str">
        <f t="shared" si="0"/>
        <v>Brassica oleracea gongylodes</v>
      </c>
      <c r="F60" s="14" t="str">
        <f t="shared" si="1"/>
        <v>oleracea gongylodes</v>
      </c>
      <c r="G60" s="5" t="s">
        <v>59</v>
      </c>
      <c r="H60" s="5" t="s">
        <v>127</v>
      </c>
      <c r="I60" s="5" t="s">
        <v>148</v>
      </c>
      <c r="J60" s="16" t="s">
        <v>58</v>
      </c>
      <c r="K60" s="14" t="str">
        <f t="shared" si="2"/>
        <v>Kohlrabi Seed General</v>
      </c>
      <c r="L60" s="26">
        <v>59</v>
      </c>
      <c r="M60" s="5" t="s">
        <v>59</v>
      </c>
      <c r="N60" s="5" t="s">
        <v>91</v>
      </c>
      <c r="O60" s="5" t="s">
        <v>82</v>
      </c>
      <c r="P60" s="6" t="s">
        <v>62</v>
      </c>
      <c r="Q60" s="8">
        <v>1.2</v>
      </c>
      <c r="R60" s="5" t="s">
        <v>63</v>
      </c>
      <c r="S60" s="5" t="s">
        <v>125</v>
      </c>
      <c r="T60" s="5" t="s">
        <v>65</v>
      </c>
      <c r="U60" s="5">
        <v>0</v>
      </c>
      <c r="V60" s="6">
        <v>0</v>
      </c>
      <c r="W60" s="5">
        <v>0.2</v>
      </c>
      <c r="X60" s="5">
        <v>0.1</v>
      </c>
      <c r="Y60" s="5">
        <v>9.9999999999999982</v>
      </c>
      <c r="Z60" s="18">
        <v>0.1</v>
      </c>
      <c r="AA60" s="19">
        <v>1.2</v>
      </c>
      <c r="AB60" s="18">
        <v>0.85</v>
      </c>
      <c r="AC60" s="19">
        <v>2</v>
      </c>
      <c r="AD60" s="5">
        <v>0.8</v>
      </c>
      <c r="AE60" s="5">
        <v>1.8</v>
      </c>
      <c r="AF60" s="6">
        <v>3.2</v>
      </c>
      <c r="AG60" s="5">
        <v>10.5</v>
      </c>
      <c r="AH60" s="17"/>
      <c r="AI60" s="17">
        <v>0.48</v>
      </c>
      <c r="AJ60" s="17">
        <v>0.52</v>
      </c>
      <c r="AK60" s="17">
        <v>0.11</v>
      </c>
      <c r="AL60" s="17">
        <v>0.05</v>
      </c>
      <c r="AM60" s="17">
        <v>0.13</v>
      </c>
      <c r="AN60" s="17">
        <v>0.02</v>
      </c>
      <c r="AO60" s="17">
        <v>0</v>
      </c>
      <c r="AP60" s="17">
        <v>0.08</v>
      </c>
      <c r="AQ60" s="17">
        <v>1.35</v>
      </c>
      <c r="AR60" s="17">
        <v>0.13</v>
      </c>
      <c r="AS60" s="17">
        <v>0.18</v>
      </c>
      <c r="AT60" s="17">
        <v>0.08</v>
      </c>
      <c r="AU60" s="17">
        <v>0.14000000000000001</v>
      </c>
      <c r="AV60" s="17">
        <v>0</v>
      </c>
      <c r="AW60" s="8">
        <v>1</v>
      </c>
      <c r="AX60" s="6" t="s">
        <v>145</v>
      </c>
      <c r="AY60">
        <v>18</v>
      </c>
      <c r="AZ60">
        <v>8</v>
      </c>
      <c r="BA60">
        <v>8</v>
      </c>
      <c r="BB60">
        <v>21</v>
      </c>
      <c r="BC60">
        <v>20</v>
      </c>
      <c r="BD60">
        <v>5</v>
      </c>
      <c r="BE60">
        <v>0</v>
      </c>
    </row>
    <row r="61" spans="1:57" ht="15.75" thickBot="1">
      <c r="A61" s="5" t="s">
        <v>230</v>
      </c>
      <c r="B61" s="5" t="s">
        <v>231</v>
      </c>
      <c r="C61" s="5" t="s">
        <v>236</v>
      </c>
      <c r="D61" s="5" t="s">
        <v>295</v>
      </c>
      <c r="E61" s="14" t="str">
        <f t="shared" si="0"/>
        <v>Brassica rapa chinensis</v>
      </c>
      <c r="F61" s="14" t="str">
        <f t="shared" si="1"/>
        <v>rapa chinensis</v>
      </c>
      <c r="G61" s="5" t="s">
        <v>59</v>
      </c>
      <c r="H61" s="5" t="s">
        <v>127</v>
      </c>
      <c r="I61" s="5" t="s">
        <v>149</v>
      </c>
      <c r="J61" s="16" t="s">
        <v>58</v>
      </c>
      <c r="K61" s="14" t="str">
        <f t="shared" si="2"/>
        <v>Pak choi Seed General</v>
      </c>
      <c r="L61" s="26">
        <v>60</v>
      </c>
      <c r="M61" s="5" t="s">
        <v>59</v>
      </c>
      <c r="N61" s="5" t="s">
        <v>97</v>
      </c>
      <c r="O61" s="5" t="s">
        <v>82</v>
      </c>
      <c r="P61" s="6" t="s">
        <v>62</v>
      </c>
      <c r="Q61" s="8">
        <v>1.3</v>
      </c>
      <c r="R61" s="5" t="s">
        <v>63</v>
      </c>
      <c r="S61" s="5" t="s">
        <v>125</v>
      </c>
      <c r="T61" s="5" t="s">
        <v>65</v>
      </c>
      <c r="U61" s="5">
        <v>0</v>
      </c>
      <c r="V61" s="6">
        <v>0</v>
      </c>
      <c r="W61" s="5">
        <v>0.245</v>
      </c>
      <c r="X61" s="5">
        <v>0.14000000000000001</v>
      </c>
      <c r="Y61" s="5">
        <v>7.9999999999999964</v>
      </c>
      <c r="Z61" s="18">
        <v>0.1</v>
      </c>
      <c r="AA61" s="19">
        <v>1.2</v>
      </c>
      <c r="AB61" s="18">
        <v>0.85</v>
      </c>
      <c r="AC61" s="19">
        <v>1.5</v>
      </c>
      <c r="AD61" s="5">
        <v>0.8</v>
      </c>
      <c r="AE61" s="5">
        <v>1.1000000000000001</v>
      </c>
      <c r="AF61" s="6">
        <v>3.2</v>
      </c>
      <c r="AG61" s="5">
        <v>10.5</v>
      </c>
      <c r="AH61" s="17"/>
      <c r="AI61" s="17">
        <v>0.48</v>
      </c>
      <c r="AJ61" s="17">
        <v>0.52</v>
      </c>
      <c r="AK61" s="17">
        <v>0.11</v>
      </c>
      <c r="AL61" s="17">
        <v>0.05</v>
      </c>
      <c r="AM61" s="17">
        <v>0.13</v>
      </c>
      <c r="AN61" s="17">
        <v>0.02</v>
      </c>
      <c r="AO61" s="17">
        <v>0</v>
      </c>
      <c r="AP61" s="17">
        <v>0.08</v>
      </c>
      <c r="AQ61" s="17">
        <v>1.35</v>
      </c>
      <c r="AR61" s="17">
        <v>0.13</v>
      </c>
      <c r="AS61" s="17">
        <v>0.18</v>
      </c>
      <c r="AT61" s="17">
        <v>0.08</v>
      </c>
      <c r="AU61" s="17">
        <v>0.14000000000000001</v>
      </c>
      <c r="AV61" s="17">
        <v>0</v>
      </c>
      <c r="AW61" s="8">
        <v>3</v>
      </c>
      <c r="AX61" s="6"/>
      <c r="AY61">
        <v>18</v>
      </c>
      <c r="AZ61">
        <v>8</v>
      </c>
      <c r="BA61">
        <v>8</v>
      </c>
      <c r="BB61">
        <v>21</v>
      </c>
      <c r="BC61">
        <v>20</v>
      </c>
      <c r="BD61">
        <v>3</v>
      </c>
      <c r="BE61">
        <v>0</v>
      </c>
    </row>
    <row r="62" spans="1:57" ht="15.75" thickBot="1">
      <c r="A62" s="5" t="s">
        <v>230</v>
      </c>
      <c r="B62" s="5" t="s">
        <v>231</v>
      </c>
      <c r="C62" s="5" t="s">
        <v>236</v>
      </c>
      <c r="D62" s="5" t="s">
        <v>296</v>
      </c>
      <c r="E62" s="14" t="str">
        <f t="shared" si="0"/>
        <v>Brassica rapa pekinensis</v>
      </c>
      <c r="F62" s="14" t="str">
        <f t="shared" si="1"/>
        <v>rapa pekinensis</v>
      </c>
      <c r="G62" s="5" t="s">
        <v>59</v>
      </c>
      <c r="H62" s="5" t="s">
        <v>127</v>
      </c>
      <c r="I62" s="5" t="s">
        <v>150</v>
      </c>
      <c r="J62" s="16" t="s">
        <v>58</v>
      </c>
      <c r="K62" s="14" t="str">
        <f t="shared" si="2"/>
        <v>Wong bok Seed General</v>
      </c>
      <c r="L62" s="26">
        <v>61</v>
      </c>
      <c r="M62" s="5" t="s">
        <v>59</v>
      </c>
      <c r="N62" s="5" t="s">
        <v>91</v>
      </c>
      <c r="O62" s="5" t="s">
        <v>82</v>
      </c>
      <c r="P62" s="6" t="s">
        <v>62</v>
      </c>
      <c r="Q62" s="8">
        <v>1.3</v>
      </c>
      <c r="R62" s="5" t="s">
        <v>63</v>
      </c>
      <c r="S62" s="5" t="s">
        <v>125</v>
      </c>
      <c r="T62" s="5" t="s">
        <v>65</v>
      </c>
      <c r="U62" s="5">
        <v>10</v>
      </c>
      <c r="V62" s="6">
        <v>0</v>
      </c>
      <c r="W62" s="5">
        <v>0.2</v>
      </c>
      <c r="X62" s="5">
        <v>0.1</v>
      </c>
      <c r="Y62" s="5">
        <v>9.9999999999999982</v>
      </c>
      <c r="Z62" s="18">
        <v>0.1</v>
      </c>
      <c r="AA62" s="19">
        <v>1.2</v>
      </c>
      <c r="AB62" s="18">
        <v>0.85</v>
      </c>
      <c r="AC62" s="19">
        <v>2</v>
      </c>
      <c r="AD62" s="5">
        <v>0.8</v>
      </c>
      <c r="AE62" s="5">
        <v>1.6</v>
      </c>
      <c r="AF62" s="6">
        <v>3.2</v>
      </c>
      <c r="AG62" s="5">
        <v>10.5</v>
      </c>
      <c r="AH62" s="17"/>
      <c r="AI62" s="17">
        <v>0.48</v>
      </c>
      <c r="AJ62" s="17">
        <v>0.52</v>
      </c>
      <c r="AK62" s="17">
        <v>0.11</v>
      </c>
      <c r="AL62" s="17">
        <v>0.05</v>
      </c>
      <c r="AM62" s="17">
        <v>0.13</v>
      </c>
      <c r="AN62" s="17">
        <v>0.02</v>
      </c>
      <c r="AO62" s="17">
        <v>0</v>
      </c>
      <c r="AP62" s="17">
        <v>0.08</v>
      </c>
      <c r="AQ62" s="17">
        <v>1.35</v>
      </c>
      <c r="AR62" s="17">
        <v>0.13</v>
      </c>
      <c r="AS62" s="17">
        <v>0.18</v>
      </c>
      <c r="AT62" s="17">
        <v>0.08</v>
      </c>
      <c r="AU62" s="17">
        <v>0.14000000000000001</v>
      </c>
      <c r="AV62" s="17">
        <v>0</v>
      </c>
      <c r="AW62" s="8">
        <v>1</v>
      </c>
      <c r="AX62" s="6" t="s">
        <v>145</v>
      </c>
      <c r="AY62">
        <v>18</v>
      </c>
      <c r="AZ62">
        <v>8</v>
      </c>
      <c r="BA62">
        <v>8</v>
      </c>
      <c r="BB62">
        <v>21</v>
      </c>
      <c r="BC62">
        <v>20</v>
      </c>
      <c r="BD62">
        <v>3</v>
      </c>
      <c r="BE62">
        <v>0</v>
      </c>
    </row>
    <row r="63" spans="1:57" ht="15.75" thickBot="1">
      <c r="A63" s="5" t="s">
        <v>230</v>
      </c>
      <c r="B63" s="5" t="s">
        <v>231</v>
      </c>
      <c r="C63" s="5" t="s">
        <v>236</v>
      </c>
      <c r="D63" s="5" t="s">
        <v>236</v>
      </c>
      <c r="E63" s="14" t="str">
        <f t="shared" si="0"/>
        <v>Brassica rapa rapa</v>
      </c>
      <c r="F63" s="14" t="str">
        <f t="shared" si="1"/>
        <v>rapa rapa</v>
      </c>
      <c r="G63" s="5" t="s">
        <v>59</v>
      </c>
      <c r="H63" s="5" t="s">
        <v>72</v>
      </c>
      <c r="I63" s="5" t="s">
        <v>87</v>
      </c>
      <c r="J63" s="6" t="s">
        <v>58</v>
      </c>
      <c r="K63" s="14" t="str">
        <f t="shared" si="2"/>
        <v>Turnip Seed General</v>
      </c>
      <c r="L63" s="26">
        <v>62</v>
      </c>
      <c r="M63" s="5" t="s">
        <v>59</v>
      </c>
      <c r="N63" s="5" t="s">
        <v>91</v>
      </c>
      <c r="O63" s="5" t="s">
        <v>82</v>
      </c>
      <c r="P63" s="6" t="s">
        <v>62</v>
      </c>
      <c r="Q63" s="8">
        <v>1.2</v>
      </c>
      <c r="R63" s="5" t="s">
        <v>63</v>
      </c>
      <c r="S63" s="5" t="s">
        <v>125</v>
      </c>
      <c r="T63" s="5" t="s">
        <v>65</v>
      </c>
      <c r="U63" s="5">
        <v>0</v>
      </c>
      <c r="V63" s="6">
        <v>0</v>
      </c>
      <c r="W63" s="5">
        <v>6.6000000000000003E-2</v>
      </c>
      <c r="X63" s="5">
        <v>3.6000000000000004E-2</v>
      </c>
      <c r="Y63" s="5">
        <v>9.9999999999999982</v>
      </c>
      <c r="Z63" s="18">
        <v>0.1</v>
      </c>
      <c r="AA63" s="19">
        <v>1.2</v>
      </c>
      <c r="AB63" s="18">
        <v>1</v>
      </c>
      <c r="AC63" s="19">
        <v>2</v>
      </c>
      <c r="AD63" s="5">
        <v>0.8</v>
      </c>
      <c r="AE63" s="5">
        <v>1.8</v>
      </c>
      <c r="AF63" s="6">
        <v>5</v>
      </c>
      <c r="AG63" s="5">
        <v>10.5</v>
      </c>
      <c r="AH63" s="17"/>
      <c r="AI63" s="17">
        <v>0.48</v>
      </c>
      <c r="AJ63" s="17">
        <v>0.52</v>
      </c>
      <c r="AK63" s="17">
        <v>0.11</v>
      </c>
      <c r="AL63" s="17">
        <v>0.05</v>
      </c>
      <c r="AM63" s="17">
        <v>0.13</v>
      </c>
      <c r="AN63" s="17">
        <v>0.02</v>
      </c>
      <c r="AO63" s="17">
        <v>0</v>
      </c>
      <c r="AP63" s="17">
        <v>0.08</v>
      </c>
      <c r="AQ63" s="17">
        <v>1.35</v>
      </c>
      <c r="AR63" s="17">
        <v>0.13</v>
      </c>
      <c r="AS63" s="17">
        <v>0.18</v>
      </c>
      <c r="AT63" s="17">
        <v>0.08</v>
      </c>
      <c r="AU63" s="17">
        <v>0.14000000000000001</v>
      </c>
      <c r="AV63" s="17">
        <v>0</v>
      </c>
      <c r="AW63" s="8">
        <v>1</v>
      </c>
      <c r="AX63" s="6" t="s">
        <v>145</v>
      </c>
      <c r="AY63">
        <v>18</v>
      </c>
      <c r="AZ63">
        <v>8</v>
      </c>
      <c r="BA63">
        <v>8</v>
      </c>
      <c r="BB63">
        <v>21</v>
      </c>
      <c r="BC63">
        <v>20</v>
      </c>
      <c r="BD63">
        <v>3</v>
      </c>
      <c r="BE63">
        <v>0</v>
      </c>
    </row>
    <row r="64" spans="1:57" ht="15.75" thickBot="1">
      <c r="A64" s="5" t="s">
        <v>254</v>
      </c>
      <c r="B64" s="5" t="s">
        <v>297</v>
      </c>
      <c r="C64" s="5" t="s">
        <v>298</v>
      </c>
      <c r="D64" s="5" t="s">
        <v>219</v>
      </c>
      <c r="E64" s="14" t="str">
        <f t="shared" si="0"/>
        <v xml:space="preserve">Chichorium intybus </v>
      </c>
      <c r="F64" s="14" t="str">
        <f t="shared" si="1"/>
        <v xml:space="preserve">intybus </v>
      </c>
      <c r="G64" s="5" t="s">
        <v>59</v>
      </c>
      <c r="H64" s="5" t="s">
        <v>123</v>
      </c>
      <c r="I64" s="5" t="s">
        <v>151</v>
      </c>
      <c r="J64" s="6" t="s">
        <v>58</v>
      </c>
      <c r="K64" s="14" t="str">
        <f t="shared" si="2"/>
        <v>Chicory Seed General</v>
      </c>
      <c r="L64" s="26">
        <v>63</v>
      </c>
      <c r="M64" s="5" t="s">
        <v>59</v>
      </c>
      <c r="N64" s="5" t="s">
        <v>95</v>
      </c>
      <c r="O64" s="5" t="s">
        <v>82</v>
      </c>
      <c r="P64" s="6" t="s">
        <v>62</v>
      </c>
      <c r="Q64" s="8">
        <v>0.5</v>
      </c>
      <c r="R64" s="5" t="s">
        <v>63</v>
      </c>
      <c r="S64" s="5" t="s">
        <v>125</v>
      </c>
      <c r="T64" s="5" t="s">
        <v>65</v>
      </c>
      <c r="U64" s="5">
        <v>5.0000000000000044</v>
      </c>
      <c r="V64" s="6">
        <v>0</v>
      </c>
      <c r="W64" s="5">
        <v>0.1</v>
      </c>
      <c r="X64" s="5">
        <v>0.04</v>
      </c>
      <c r="Y64" s="5">
        <v>15.000000000000002</v>
      </c>
      <c r="Z64" s="18">
        <v>0.1</v>
      </c>
      <c r="AA64" s="19">
        <v>1.5</v>
      </c>
      <c r="AB64" s="18">
        <v>1</v>
      </c>
      <c r="AC64" s="19">
        <v>1</v>
      </c>
      <c r="AD64" s="5">
        <v>0.9</v>
      </c>
      <c r="AE64" s="5">
        <v>1.2</v>
      </c>
      <c r="AF64" s="6">
        <v>2.9</v>
      </c>
      <c r="AG64" s="5">
        <v>10.5</v>
      </c>
      <c r="AH64" s="17"/>
      <c r="AI64" s="17">
        <v>0.4</v>
      </c>
      <c r="AJ64" s="17">
        <v>0.47</v>
      </c>
      <c r="AK64" s="17">
        <v>0.17</v>
      </c>
      <c r="AL64" s="17">
        <v>0.09</v>
      </c>
      <c r="AM64" s="17">
        <v>0.12</v>
      </c>
      <c r="AN64" s="17">
        <v>0.06</v>
      </c>
      <c r="AO64" s="17">
        <v>0</v>
      </c>
      <c r="AP64" s="17">
        <v>0.04</v>
      </c>
      <c r="AQ64" s="17">
        <v>1.4</v>
      </c>
      <c r="AR64" s="17">
        <v>0.14000000000000001</v>
      </c>
      <c r="AS64" s="17">
        <v>0.3</v>
      </c>
      <c r="AT64" s="17">
        <v>0.08</v>
      </c>
      <c r="AU64" s="17">
        <v>0.05</v>
      </c>
      <c r="AV64" s="17">
        <v>0</v>
      </c>
      <c r="AW64" s="8">
        <v>1</v>
      </c>
      <c r="AX64" s="6" t="s">
        <v>152</v>
      </c>
      <c r="AY64">
        <v>30</v>
      </c>
      <c r="AZ64">
        <v>12</v>
      </c>
      <c r="BA64">
        <v>21</v>
      </c>
      <c r="BB64">
        <v>36</v>
      </c>
      <c r="BC64">
        <v>16</v>
      </c>
      <c r="BD64">
        <v>12</v>
      </c>
      <c r="BE64">
        <v>1</v>
      </c>
    </row>
    <row r="65" spans="1:57" ht="15.75" thickBot="1">
      <c r="A65" s="5" t="s">
        <v>299</v>
      </c>
      <c r="B65" s="5" t="s">
        <v>300</v>
      </c>
      <c r="C65" s="5" t="s">
        <v>301</v>
      </c>
      <c r="D65" s="5" t="s">
        <v>219</v>
      </c>
      <c r="E65" s="14" t="str">
        <f t="shared" si="0"/>
        <v xml:space="preserve">Citrullus lanatus </v>
      </c>
      <c r="F65" s="14" t="str">
        <f t="shared" si="1"/>
        <v xml:space="preserve">lanatus </v>
      </c>
      <c r="G65" s="5" t="s">
        <v>59</v>
      </c>
      <c r="H65" s="5" t="s">
        <v>153</v>
      </c>
      <c r="I65" s="5" t="s">
        <v>154</v>
      </c>
      <c r="J65" s="16" t="s">
        <v>58</v>
      </c>
      <c r="K65" s="14" t="str">
        <f t="shared" si="2"/>
        <v>Water melon Seed General</v>
      </c>
      <c r="L65" s="26">
        <v>64</v>
      </c>
      <c r="M65" s="5" t="s">
        <v>59</v>
      </c>
      <c r="N65" s="5" t="s">
        <v>69</v>
      </c>
      <c r="O65" s="5" t="s">
        <v>82</v>
      </c>
      <c r="P65" s="6" t="s">
        <v>95</v>
      </c>
      <c r="Q65" s="8">
        <v>0.5</v>
      </c>
      <c r="R65" s="5" t="s">
        <v>63</v>
      </c>
      <c r="S65" s="5" t="s">
        <v>125</v>
      </c>
      <c r="T65" s="5" t="s">
        <v>65</v>
      </c>
      <c r="U65" s="5">
        <v>0</v>
      </c>
      <c r="V65" s="6">
        <v>0</v>
      </c>
      <c r="W65" s="5">
        <v>0.1</v>
      </c>
      <c r="X65" s="5">
        <v>0</v>
      </c>
      <c r="Y65" s="5">
        <v>15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2</v>
      </c>
      <c r="AF65" s="6">
        <v>3</v>
      </c>
      <c r="AG65" s="5">
        <v>10.5</v>
      </c>
      <c r="AH65" s="17"/>
      <c r="AI65" s="17">
        <v>0.33</v>
      </c>
      <c r="AJ65" s="17">
        <v>0.42</v>
      </c>
      <c r="AK65" s="17">
        <v>0.28000000000000003</v>
      </c>
      <c r="AL65" s="17">
        <v>0.03</v>
      </c>
      <c r="AM65" s="17">
        <v>0.28000000000000003</v>
      </c>
      <c r="AN65" s="17">
        <v>0.03</v>
      </c>
      <c r="AO65" s="17">
        <v>0</v>
      </c>
      <c r="AP65" s="17">
        <v>0.02</v>
      </c>
      <c r="AQ65" s="17">
        <v>1.7</v>
      </c>
      <c r="AR65" s="17">
        <v>0.12</v>
      </c>
      <c r="AS65" s="17">
        <v>0.4</v>
      </c>
      <c r="AT65" s="17">
        <v>0.06</v>
      </c>
      <c r="AU65" s="17">
        <v>0.02</v>
      </c>
      <c r="AV65" s="17">
        <v>0</v>
      </c>
      <c r="AW65" s="8">
        <v>0</v>
      </c>
      <c r="AX65" s="6" t="s">
        <v>155</v>
      </c>
      <c r="AY65">
        <v>27</v>
      </c>
      <c r="AZ65">
        <v>17</v>
      </c>
      <c r="BA65">
        <v>8</v>
      </c>
      <c r="BB65">
        <v>31</v>
      </c>
      <c r="BC65">
        <v>14</v>
      </c>
      <c r="BD65">
        <v>4</v>
      </c>
      <c r="BE65">
        <v>0</v>
      </c>
    </row>
    <row r="66" spans="1:57" ht="15.75" thickBot="1">
      <c r="A66" s="5" t="s">
        <v>282</v>
      </c>
      <c r="B66" s="5" t="s">
        <v>302</v>
      </c>
      <c r="C66" s="5" t="s">
        <v>266</v>
      </c>
      <c r="D66" s="5" t="s">
        <v>219</v>
      </c>
      <c r="E66" s="14" t="str">
        <f t="shared" ref="E66:E129" si="3">B66&amp;" "&amp;C66&amp;" "&amp;D66</f>
        <v xml:space="preserve">Coriandrum sativum </v>
      </c>
      <c r="F66" s="14" t="str">
        <f t="shared" ref="F66:F129" si="4">C66&amp;" "&amp;D66</f>
        <v xml:space="preserve">sativum </v>
      </c>
      <c r="G66" s="5" t="s">
        <v>59</v>
      </c>
      <c r="H66" s="5" t="s">
        <v>137</v>
      </c>
      <c r="I66" s="5" t="s">
        <v>156</v>
      </c>
      <c r="J66" s="16" t="s">
        <v>58</v>
      </c>
      <c r="K66" s="14" t="str">
        <f t="shared" ref="K66:K129" si="5">I66&amp;" "&amp;G66&amp;" "&amp;J66</f>
        <v>Coriander Seed General</v>
      </c>
      <c r="L66" s="26">
        <v>65</v>
      </c>
      <c r="M66" s="5" t="s">
        <v>59</v>
      </c>
      <c r="N66" s="5" t="s">
        <v>91</v>
      </c>
      <c r="O66" s="5" t="s">
        <v>82</v>
      </c>
      <c r="P66" s="6" t="s">
        <v>62</v>
      </c>
      <c r="Q66" s="8">
        <v>1.2</v>
      </c>
      <c r="R66" s="5" t="s">
        <v>63</v>
      </c>
      <c r="S66" s="5" t="s">
        <v>125</v>
      </c>
      <c r="T66" s="5" t="s">
        <v>65</v>
      </c>
      <c r="U66" s="5">
        <v>0</v>
      </c>
      <c r="V66" s="6">
        <v>0</v>
      </c>
      <c r="W66" s="5">
        <v>0.1</v>
      </c>
      <c r="X66" s="5">
        <v>0.06</v>
      </c>
      <c r="Y66" s="5">
        <v>15.000000000000002</v>
      </c>
      <c r="Z66" s="18">
        <v>0.1</v>
      </c>
      <c r="AA66" s="19">
        <v>1.2</v>
      </c>
      <c r="AB66" s="18">
        <v>1</v>
      </c>
      <c r="AC66" s="19">
        <v>0.8</v>
      </c>
      <c r="AD66" s="5">
        <v>0.9</v>
      </c>
      <c r="AE66" s="5">
        <v>1.2</v>
      </c>
      <c r="AF66" s="6">
        <v>3.4</v>
      </c>
      <c r="AG66" s="5">
        <v>10.5</v>
      </c>
      <c r="AH66" s="17"/>
      <c r="AI66" s="17">
        <v>0.6</v>
      </c>
      <c r="AJ66" s="17">
        <v>1.3</v>
      </c>
      <c r="AK66" s="17">
        <v>0.2</v>
      </c>
      <c r="AL66" s="17">
        <v>0.03</v>
      </c>
      <c r="AM66" s="17">
        <v>0.15</v>
      </c>
      <c r="AN66" s="17">
        <v>0.02</v>
      </c>
      <c r="AO66" s="17">
        <v>0</v>
      </c>
      <c r="AP66" s="17">
        <v>0.2</v>
      </c>
      <c r="AQ66" s="17">
        <v>1.5</v>
      </c>
      <c r="AR66" s="17">
        <v>0.1</v>
      </c>
      <c r="AS66" s="17">
        <v>0.13</v>
      </c>
      <c r="AT66" s="17">
        <v>0.13</v>
      </c>
      <c r="AU66" s="17">
        <v>0.01</v>
      </c>
      <c r="AV66" s="17">
        <v>0</v>
      </c>
      <c r="AW66" s="8">
        <v>1</v>
      </c>
      <c r="AX66" s="6" t="s">
        <v>139</v>
      </c>
      <c r="AY66">
        <v>27</v>
      </c>
      <c r="AZ66">
        <v>17</v>
      </c>
      <c r="BA66">
        <v>8</v>
      </c>
      <c r="BB66">
        <v>31</v>
      </c>
      <c r="BC66">
        <v>14</v>
      </c>
      <c r="BD66">
        <v>4</v>
      </c>
      <c r="BE66">
        <v>0</v>
      </c>
    </row>
    <row r="67" spans="1:57" ht="15.75" thickBot="1">
      <c r="A67" s="5" t="s">
        <v>299</v>
      </c>
      <c r="B67" s="5" t="s">
        <v>303</v>
      </c>
      <c r="C67" s="5" t="s">
        <v>304</v>
      </c>
      <c r="D67" s="5" t="s">
        <v>219</v>
      </c>
      <c r="E67" s="14" t="str">
        <f t="shared" si="3"/>
        <v xml:space="preserve">Cucumis melo </v>
      </c>
      <c r="F67" s="14" t="str">
        <f t="shared" si="4"/>
        <v xml:space="preserve">melo </v>
      </c>
      <c r="G67" s="5" t="s">
        <v>59</v>
      </c>
      <c r="H67" s="5" t="s">
        <v>153</v>
      </c>
      <c r="I67" s="5" t="s">
        <v>157</v>
      </c>
      <c r="J67" s="16" t="s">
        <v>58</v>
      </c>
      <c r="K67" s="14" t="str">
        <f t="shared" si="5"/>
        <v>Honey dew melon Seed General</v>
      </c>
      <c r="L67" s="26">
        <v>66</v>
      </c>
      <c r="M67" s="5" t="s">
        <v>59</v>
      </c>
      <c r="N67" s="5" t="s">
        <v>69</v>
      </c>
      <c r="O67" s="5" t="s">
        <v>82</v>
      </c>
      <c r="P67" s="6" t="s">
        <v>95</v>
      </c>
      <c r="Q67" s="8">
        <v>0.5</v>
      </c>
      <c r="R67" s="5" t="s">
        <v>63</v>
      </c>
      <c r="S67" s="5" t="s">
        <v>125</v>
      </c>
      <c r="T67" s="5" t="s">
        <v>65</v>
      </c>
      <c r="U67" s="5">
        <v>0</v>
      </c>
      <c r="V67" s="6">
        <v>0</v>
      </c>
      <c r="W67" s="5">
        <v>0.1</v>
      </c>
      <c r="X67" s="5">
        <v>0</v>
      </c>
      <c r="Y67" s="5">
        <v>15</v>
      </c>
      <c r="Z67" s="18">
        <v>0.1</v>
      </c>
      <c r="AA67" s="19">
        <v>0.8</v>
      </c>
      <c r="AB67" s="18">
        <v>1</v>
      </c>
      <c r="AC67" s="19">
        <v>1</v>
      </c>
      <c r="AD67" s="5">
        <v>1</v>
      </c>
      <c r="AE67" s="5">
        <v>2</v>
      </c>
      <c r="AF67" s="6">
        <v>3</v>
      </c>
      <c r="AG67" s="5">
        <v>10.5</v>
      </c>
      <c r="AH67" s="17"/>
      <c r="AI67" s="17">
        <v>0.33</v>
      </c>
      <c r="AJ67" s="17">
        <v>0.42</v>
      </c>
      <c r="AK67" s="17">
        <v>0.28000000000000003</v>
      </c>
      <c r="AL67" s="17">
        <v>0.03</v>
      </c>
      <c r="AM67" s="17">
        <v>0.28000000000000003</v>
      </c>
      <c r="AN67" s="17">
        <v>0.03</v>
      </c>
      <c r="AO67" s="17">
        <v>0</v>
      </c>
      <c r="AP67" s="17">
        <v>0.02</v>
      </c>
      <c r="AQ67" s="17">
        <v>1.7</v>
      </c>
      <c r="AR67" s="17">
        <v>0.12</v>
      </c>
      <c r="AS67" s="17">
        <v>0.4</v>
      </c>
      <c r="AT67" s="17">
        <v>0.06</v>
      </c>
      <c r="AU67" s="17">
        <v>0.02</v>
      </c>
      <c r="AV67" s="17">
        <v>0</v>
      </c>
      <c r="AW67" s="8">
        <v>0</v>
      </c>
      <c r="AX67" s="6" t="s">
        <v>155</v>
      </c>
      <c r="AY67">
        <v>27</v>
      </c>
      <c r="AZ67">
        <v>17</v>
      </c>
      <c r="BA67">
        <v>8</v>
      </c>
      <c r="BB67">
        <v>31</v>
      </c>
      <c r="BC67">
        <v>14</v>
      </c>
      <c r="BD67">
        <v>4</v>
      </c>
      <c r="BE67">
        <v>0</v>
      </c>
    </row>
    <row r="68" spans="1:57" ht="15.75" thickBot="1">
      <c r="A68" s="5" t="s">
        <v>299</v>
      </c>
      <c r="B68" s="5" t="s">
        <v>303</v>
      </c>
      <c r="C68" s="5" t="s">
        <v>304</v>
      </c>
      <c r="D68" s="5" t="s">
        <v>219</v>
      </c>
      <c r="E68" s="14" t="str">
        <f t="shared" si="3"/>
        <v xml:space="preserve">Cucumis melo </v>
      </c>
      <c r="F68" s="14" t="str">
        <f t="shared" si="4"/>
        <v xml:space="preserve">melo </v>
      </c>
      <c r="G68" s="5" t="s">
        <v>59</v>
      </c>
      <c r="H68" s="5" t="s">
        <v>153</v>
      </c>
      <c r="I68" s="5" t="s">
        <v>158</v>
      </c>
      <c r="J68" s="16" t="s">
        <v>58</v>
      </c>
      <c r="K68" s="14" t="str">
        <f t="shared" si="5"/>
        <v>Rock melon Seed General</v>
      </c>
      <c r="L68" s="26">
        <v>67</v>
      </c>
      <c r="M68" s="5" t="s">
        <v>59</v>
      </c>
      <c r="N68" s="5" t="s">
        <v>69</v>
      </c>
      <c r="O68" s="5" t="s">
        <v>82</v>
      </c>
      <c r="P68" s="6" t="s">
        <v>95</v>
      </c>
      <c r="Q68" s="20">
        <v>0.5</v>
      </c>
      <c r="R68" s="5" t="s">
        <v>63</v>
      </c>
      <c r="S68" s="5" t="s">
        <v>125</v>
      </c>
      <c r="T68" s="5" t="s">
        <v>65</v>
      </c>
      <c r="U68" s="5">
        <v>0</v>
      </c>
      <c r="V68" s="6">
        <v>0</v>
      </c>
      <c r="W68" s="5">
        <v>0.1</v>
      </c>
      <c r="X68" s="5">
        <v>0</v>
      </c>
      <c r="Y68" s="20">
        <v>15</v>
      </c>
      <c r="Z68" s="18">
        <v>0.1</v>
      </c>
      <c r="AA68" s="19">
        <v>0.8</v>
      </c>
      <c r="AB68" s="18">
        <v>1</v>
      </c>
      <c r="AC68" s="19">
        <v>1</v>
      </c>
      <c r="AD68" s="5">
        <v>1</v>
      </c>
      <c r="AE68" s="21">
        <v>2</v>
      </c>
      <c r="AF68" s="16">
        <v>3</v>
      </c>
      <c r="AG68" s="5">
        <v>10.5</v>
      </c>
      <c r="AH68" s="17"/>
      <c r="AI68" s="17">
        <v>0.33</v>
      </c>
      <c r="AJ68" s="17">
        <v>0.42</v>
      </c>
      <c r="AK68" s="17">
        <v>0.28000000000000003</v>
      </c>
      <c r="AL68" s="17">
        <v>0.03</v>
      </c>
      <c r="AM68" s="17">
        <v>0.28000000000000003</v>
      </c>
      <c r="AN68" s="17">
        <v>0.03</v>
      </c>
      <c r="AO68" s="17">
        <v>0</v>
      </c>
      <c r="AP68" s="17">
        <v>0.02</v>
      </c>
      <c r="AQ68" s="17">
        <v>1.7</v>
      </c>
      <c r="AR68" s="17">
        <v>0.12</v>
      </c>
      <c r="AS68" s="17">
        <v>0.4</v>
      </c>
      <c r="AT68" s="17">
        <v>0.06</v>
      </c>
      <c r="AU68" s="17">
        <v>0.02</v>
      </c>
      <c r="AV68" s="17">
        <v>0</v>
      </c>
      <c r="AW68" s="8">
        <v>0</v>
      </c>
      <c r="AX68" s="6" t="s">
        <v>155</v>
      </c>
      <c r="AY68">
        <v>27</v>
      </c>
      <c r="AZ68">
        <v>17</v>
      </c>
      <c r="BA68">
        <v>8</v>
      </c>
      <c r="BB68">
        <v>31</v>
      </c>
      <c r="BC68">
        <v>14</v>
      </c>
      <c r="BD68">
        <v>4</v>
      </c>
      <c r="BE68">
        <v>0</v>
      </c>
    </row>
    <row r="69" spans="1:57" ht="15.75" thickBot="1">
      <c r="A69" s="5" t="s">
        <v>299</v>
      </c>
      <c r="B69" s="5" t="s">
        <v>305</v>
      </c>
      <c r="C69" s="5" t="s">
        <v>306</v>
      </c>
      <c r="D69" s="5"/>
      <c r="E69" s="14" t="str">
        <f t="shared" si="3"/>
        <v xml:space="preserve">Cucurbita argyrosperma </v>
      </c>
      <c r="F69" s="14" t="str">
        <f t="shared" si="4"/>
        <v xml:space="preserve">argyrosperma </v>
      </c>
      <c r="G69" s="5" t="s">
        <v>59</v>
      </c>
      <c r="H69" s="5" t="s">
        <v>153</v>
      </c>
      <c r="I69" s="5" t="s">
        <v>159</v>
      </c>
      <c r="J69" s="16" t="s">
        <v>58</v>
      </c>
      <c r="K69" s="14" t="str">
        <f t="shared" si="5"/>
        <v>Squash Seed General</v>
      </c>
      <c r="L69" s="26">
        <v>68</v>
      </c>
      <c r="M69" s="5" t="s">
        <v>59</v>
      </c>
      <c r="N69" s="5" t="s">
        <v>69</v>
      </c>
      <c r="O69" s="5" t="s">
        <v>82</v>
      </c>
      <c r="P69" s="6" t="s">
        <v>95</v>
      </c>
      <c r="Q69" s="20">
        <v>0.5</v>
      </c>
      <c r="R69" s="5" t="s">
        <v>63</v>
      </c>
      <c r="S69" s="5" t="s">
        <v>125</v>
      </c>
      <c r="T69" s="5" t="s">
        <v>65</v>
      </c>
      <c r="U69" s="5">
        <v>0</v>
      </c>
      <c r="V69" s="6">
        <v>0</v>
      </c>
      <c r="W69" s="5">
        <v>0.1</v>
      </c>
      <c r="X69" s="5">
        <v>0</v>
      </c>
      <c r="Y69" s="20">
        <v>15</v>
      </c>
      <c r="Z69" s="18">
        <v>0.1</v>
      </c>
      <c r="AA69" s="22">
        <v>0.8</v>
      </c>
      <c r="AB69" s="18">
        <v>1</v>
      </c>
      <c r="AC69" s="19">
        <v>1</v>
      </c>
      <c r="AD69" s="5">
        <v>1</v>
      </c>
      <c r="AE69" s="21">
        <v>2</v>
      </c>
      <c r="AF69" s="16">
        <v>3</v>
      </c>
      <c r="AG69" s="5">
        <v>10.5</v>
      </c>
      <c r="AH69" s="17"/>
      <c r="AI69" s="17">
        <v>0.33</v>
      </c>
      <c r="AJ69" s="17">
        <v>0.42</v>
      </c>
      <c r="AK69" s="17">
        <v>0.28000000000000003</v>
      </c>
      <c r="AL69" s="17">
        <v>0.03</v>
      </c>
      <c r="AM69" s="17">
        <v>0.28000000000000003</v>
      </c>
      <c r="AN69" s="17">
        <v>0.03</v>
      </c>
      <c r="AO69" s="17">
        <v>0</v>
      </c>
      <c r="AP69" s="17">
        <v>0.02</v>
      </c>
      <c r="AQ69" s="17">
        <v>1.7</v>
      </c>
      <c r="AR69" s="17">
        <v>0.12</v>
      </c>
      <c r="AS69" s="17">
        <v>0.4</v>
      </c>
      <c r="AT69" s="17">
        <v>0.06</v>
      </c>
      <c r="AU69" s="17">
        <v>0.02</v>
      </c>
      <c r="AV69" s="17">
        <v>0</v>
      </c>
      <c r="AW69" s="8">
        <v>0</v>
      </c>
      <c r="AX69" s="6" t="s">
        <v>155</v>
      </c>
      <c r="AY69">
        <v>27</v>
      </c>
      <c r="AZ69">
        <v>17</v>
      </c>
      <c r="BA69">
        <v>8</v>
      </c>
      <c r="BB69">
        <v>31</v>
      </c>
      <c r="BC69">
        <v>14</v>
      </c>
      <c r="BD69">
        <v>4</v>
      </c>
      <c r="BE69">
        <v>0</v>
      </c>
    </row>
    <row r="70" spans="1:57" ht="15.75" thickBot="1">
      <c r="A70" s="5" t="s">
        <v>299</v>
      </c>
      <c r="B70" s="5" t="s">
        <v>305</v>
      </c>
      <c r="C70" s="5" t="s">
        <v>307</v>
      </c>
      <c r="D70" s="5" t="s">
        <v>219</v>
      </c>
      <c r="E70" s="14" t="str">
        <f t="shared" si="3"/>
        <v xml:space="preserve">Cucurbita pepo </v>
      </c>
      <c r="F70" s="14" t="str">
        <f t="shared" si="4"/>
        <v xml:space="preserve">pepo </v>
      </c>
      <c r="G70" s="5" t="s">
        <v>59</v>
      </c>
      <c r="H70" s="5" t="s">
        <v>153</v>
      </c>
      <c r="I70" s="5" t="s">
        <v>160</v>
      </c>
      <c r="J70" s="16" t="s">
        <v>58</v>
      </c>
      <c r="K70" s="14" t="str">
        <f t="shared" si="5"/>
        <v>Pumpkin Seed General</v>
      </c>
      <c r="L70" s="26">
        <v>69</v>
      </c>
      <c r="M70" s="5" t="s">
        <v>59</v>
      </c>
      <c r="N70" s="5" t="s">
        <v>69</v>
      </c>
      <c r="O70" s="5" t="s">
        <v>82</v>
      </c>
      <c r="P70" s="6" t="s">
        <v>95</v>
      </c>
      <c r="Q70" s="20">
        <v>0.5</v>
      </c>
      <c r="R70" s="5" t="s">
        <v>63</v>
      </c>
      <c r="S70" s="5" t="s">
        <v>125</v>
      </c>
      <c r="T70" s="5" t="s">
        <v>65</v>
      </c>
      <c r="U70" s="5">
        <v>0</v>
      </c>
      <c r="V70" s="6">
        <v>0</v>
      </c>
      <c r="W70" s="5">
        <v>0.1</v>
      </c>
      <c r="X70" s="5">
        <v>0</v>
      </c>
      <c r="Y70" s="20">
        <v>15</v>
      </c>
      <c r="Z70" s="18">
        <v>0.1</v>
      </c>
      <c r="AA70" s="22">
        <v>0.8</v>
      </c>
      <c r="AB70" s="18">
        <v>1</v>
      </c>
      <c r="AC70" s="19">
        <v>1</v>
      </c>
      <c r="AD70" s="5">
        <v>1</v>
      </c>
      <c r="AE70" s="21">
        <v>2</v>
      </c>
      <c r="AF70" s="16">
        <v>3</v>
      </c>
      <c r="AG70" s="5">
        <v>10.5</v>
      </c>
      <c r="AH70" s="17"/>
      <c r="AI70" s="17">
        <v>0.33</v>
      </c>
      <c r="AJ70" s="17">
        <v>0.42</v>
      </c>
      <c r="AK70" s="17">
        <v>0.28000000000000003</v>
      </c>
      <c r="AL70" s="17">
        <v>0.03</v>
      </c>
      <c r="AM70" s="17">
        <v>0.28000000000000003</v>
      </c>
      <c r="AN70" s="17">
        <v>0.03</v>
      </c>
      <c r="AO70" s="17">
        <v>0</v>
      </c>
      <c r="AP70" s="17">
        <v>0.02</v>
      </c>
      <c r="AQ70" s="17">
        <v>1.7</v>
      </c>
      <c r="AR70" s="17">
        <v>0.12</v>
      </c>
      <c r="AS70" s="17">
        <v>0.4</v>
      </c>
      <c r="AT70" s="17">
        <v>0.06</v>
      </c>
      <c r="AU70" s="17">
        <v>0.02</v>
      </c>
      <c r="AV70" s="17">
        <v>0</v>
      </c>
      <c r="AW70" s="8">
        <v>0</v>
      </c>
      <c r="AX70" s="6" t="s">
        <v>155</v>
      </c>
      <c r="AY70">
        <v>27</v>
      </c>
      <c r="AZ70">
        <v>17</v>
      </c>
      <c r="BA70">
        <v>8</v>
      </c>
      <c r="BB70">
        <v>31</v>
      </c>
      <c r="BC70">
        <v>14</v>
      </c>
      <c r="BD70">
        <v>4</v>
      </c>
      <c r="BE70">
        <v>0</v>
      </c>
    </row>
    <row r="71" spans="1:57" ht="15.75" thickBot="1">
      <c r="A71" s="5" t="s">
        <v>299</v>
      </c>
      <c r="B71" s="5" t="s">
        <v>305</v>
      </c>
      <c r="C71" s="5" t="s">
        <v>307</v>
      </c>
      <c r="D71" s="5" t="s">
        <v>219</v>
      </c>
      <c r="E71" s="14" t="str">
        <f t="shared" si="3"/>
        <v xml:space="preserve">Cucurbita pepo </v>
      </c>
      <c r="F71" s="14" t="str">
        <f t="shared" si="4"/>
        <v xml:space="preserve">pepo </v>
      </c>
      <c r="G71" s="5" t="s">
        <v>59</v>
      </c>
      <c r="H71" s="5" t="s">
        <v>153</v>
      </c>
      <c r="I71" s="5" t="s">
        <v>161</v>
      </c>
      <c r="J71" s="16" t="s">
        <v>58</v>
      </c>
      <c r="K71" s="14" t="str">
        <f t="shared" si="5"/>
        <v>Zucchini Seed General</v>
      </c>
      <c r="L71" s="26">
        <v>70</v>
      </c>
      <c r="M71" s="5" t="s">
        <v>59</v>
      </c>
      <c r="N71" s="5" t="s">
        <v>69</v>
      </c>
      <c r="O71" s="5" t="s">
        <v>82</v>
      </c>
      <c r="P71" s="6" t="s">
        <v>95</v>
      </c>
      <c r="Q71" s="20">
        <v>0.5</v>
      </c>
      <c r="R71" s="5" t="s">
        <v>63</v>
      </c>
      <c r="S71" s="5" t="s">
        <v>125</v>
      </c>
      <c r="T71" s="5" t="s">
        <v>65</v>
      </c>
      <c r="U71" s="5">
        <v>0</v>
      </c>
      <c r="V71" s="6">
        <v>0</v>
      </c>
      <c r="W71" s="5">
        <v>0.1</v>
      </c>
      <c r="X71" s="5">
        <v>0</v>
      </c>
      <c r="Y71" s="20">
        <v>15</v>
      </c>
      <c r="Z71" s="18">
        <v>0.1</v>
      </c>
      <c r="AA71" s="19">
        <v>0.8</v>
      </c>
      <c r="AB71" s="18">
        <v>1</v>
      </c>
      <c r="AC71" s="19">
        <v>1</v>
      </c>
      <c r="AD71" s="5">
        <v>1</v>
      </c>
      <c r="AE71" s="21">
        <v>2</v>
      </c>
      <c r="AF71" s="16">
        <v>3</v>
      </c>
      <c r="AG71" s="5">
        <v>10.5</v>
      </c>
      <c r="AH71" s="17"/>
      <c r="AI71" s="17">
        <v>0.33</v>
      </c>
      <c r="AJ71" s="17">
        <v>0.42</v>
      </c>
      <c r="AK71" s="17">
        <v>0.28000000000000003</v>
      </c>
      <c r="AL71" s="17">
        <v>0.03</v>
      </c>
      <c r="AM71" s="17">
        <v>0.28000000000000003</v>
      </c>
      <c r="AN71" s="17">
        <v>0.03</v>
      </c>
      <c r="AO71" s="17">
        <v>0</v>
      </c>
      <c r="AP71" s="17">
        <v>0.02</v>
      </c>
      <c r="AQ71" s="17">
        <v>1.7</v>
      </c>
      <c r="AR71" s="17">
        <v>0.12</v>
      </c>
      <c r="AS71" s="17">
        <v>0.4</v>
      </c>
      <c r="AT71" s="17">
        <v>0.06</v>
      </c>
      <c r="AU71" s="17">
        <v>0.02</v>
      </c>
      <c r="AV71" s="17">
        <v>0</v>
      </c>
      <c r="AW71" s="8">
        <v>0</v>
      </c>
      <c r="AX71" s="6" t="s">
        <v>155</v>
      </c>
      <c r="AY71">
        <v>27</v>
      </c>
      <c r="AZ71">
        <v>17</v>
      </c>
      <c r="BA71">
        <v>8</v>
      </c>
      <c r="BB71">
        <v>31</v>
      </c>
      <c r="BC71">
        <v>14</v>
      </c>
      <c r="BD71">
        <v>4</v>
      </c>
      <c r="BE71">
        <v>0</v>
      </c>
    </row>
    <row r="72" spans="1:57" ht="15.75" thickBot="1">
      <c r="A72" s="5" t="s">
        <v>223</v>
      </c>
      <c r="B72" s="5" t="s">
        <v>308</v>
      </c>
      <c r="C72" s="5" t="s">
        <v>309</v>
      </c>
      <c r="D72" s="5" t="s">
        <v>219</v>
      </c>
      <c r="E72" s="14" t="str">
        <f t="shared" si="3"/>
        <v xml:space="preserve">Dactylus glomerata </v>
      </c>
      <c r="F72" s="14" t="str">
        <f t="shared" si="4"/>
        <v xml:space="preserve">glomerata </v>
      </c>
      <c r="G72" s="5" t="s">
        <v>59</v>
      </c>
      <c r="H72" s="5" t="s">
        <v>123</v>
      </c>
      <c r="I72" s="5" t="s">
        <v>162</v>
      </c>
      <c r="J72" s="16" t="s">
        <v>58</v>
      </c>
      <c r="K72" s="14" t="str">
        <f t="shared" si="5"/>
        <v>Cocksfoot Seed General</v>
      </c>
      <c r="L72" s="26">
        <v>71</v>
      </c>
      <c r="M72" s="5" t="s">
        <v>59</v>
      </c>
      <c r="N72" s="5" t="s">
        <v>62</v>
      </c>
      <c r="O72" s="5" t="s">
        <v>82</v>
      </c>
      <c r="P72" s="6" t="s">
        <v>85</v>
      </c>
      <c r="Q72" s="20">
        <v>1</v>
      </c>
      <c r="R72" s="5" t="s">
        <v>63</v>
      </c>
      <c r="S72" s="5" t="s">
        <v>125</v>
      </c>
      <c r="T72" s="5" t="s">
        <v>65</v>
      </c>
      <c r="U72" s="5">
        <v>9.9999999999999982</v>
      </c>
      <c r="V72" s="6">
        <v>0</v>
      </c>
      <c r="W72" s="5">
        <v>0.09</v>
      </c>
      <c r="X72" s="5">
        <v>0.03</v>
      </c>
      <c r="Y72" s="20">
        <v>15.000000000000002</v>
      </c>
      <c r="Z72" s="18">
        <v>0.1</v>
      </c>
      <c r="AA72" s="19">
        <v>1</v>
      </c>
      <c r="AB72" s="18">
        <v>1</v>
      </c>
      <c r="AC72" s="19">
        <v>0.8</v>
      </c>
      <c r="AD72" s="5">
        <v>0.9</v>
      </c>
      <c r="AE72" s="21">
        <v>1.2</v>
      </c>
      <c r="AF72" s="16">
        <v>2</v>
      </c>
      <c r="AG72" s="5">
        <v>10.5</v>
      </c>
      <c r="AH72" s="17"/>
      <c r="AI72" s="17">
        <v>0.4</v>
      </c>
      <c r="AJ72" s="17">
        <v>0.47</v>
      </c>
      <c r="AK72" s="17">
        <v>0.17</v>
      </c>
      <c r="AL72" s="17">
        <v>0.09</v>
      </c>
      <c r="AM72" s="17">
        <v>0.12</v>
      </c>
      <c r="AN72" s="17">
        <v>0.06</v>
      </c>
      <c r="AO72" s="17">
        <v>0</v>
      </c>
      <c r="AP72" s="17">
        <v>0.04</v>
      </c>
      <c r="AQ72" s="17">
        <v>1.4</v>
      </c>
      <c r="AR72" s="17">
        <v>0.14000000000000001</v>
      </c>
      <c r="AS72" s="17">
        <v>0.3</v>
      </c>
      <c r="AT72" s="17">
        <v>0.08</v>
      </c>
      <c r="AU72" s="17">
        <v>0.05</v>
      </c>
      <c r="AV72" s="17">
        <v>0</v>
      </c>
      <c r="AW72" s="8">
        <v>3</v>
      </c>
      <c r="AX72" s="6"/>
      <c r="AY72">
        <v>30</v>
      </c>
      <c r="AZ72">
        <v>12</v>
      </c>
      <c r="BA72">
        <v>21</v>
      </c>
      <c r="BB72">
        <v>36</v>
      </c>
      <c r="BC72">
        <v>16</v>
      </c>
      <c r="BD72">
        <v>6</v>
      </c>
      <c r="BE72">
        <v>1</v>
      </c>
    </row>
    <row r="73" spans="1:57" ht="15.75" thickBot="1">
      <c r="A73" s="5" t="s">
        <v>282</v>
      </c>
      <c r="B73" s="5" t="s">
        <v>310</v>
      </c>
      <c r="C73" s="5" t="s">
        <v>311</v>
      </c>
      <c r="D73" s="5" t="s">
        <v>219</v>
      </c>
      <c r="E73" s="14" t="str">
        <f t="shared" si="3"/>
        <v xml:space="preserve">Daucus carota </v>
      </c>
      <c r="F73" s="14" t="str">
        <f t="shared" si="4"/>
        <v xml:space="preserve">carota </v>
      </c>
      <c r="G73" s="5" t="s">
        <v>59</v>
      </c>
      <c r="H73" s="5" t="s">
        <v>130</v>
      </c>
      <c r="I73" s="5" t="s">
        <v>163</v>
      </c>
      <c r="J73" s="16" t="s">
        <v>58</v>
      </c>
      <c r="K73" s="14" t="str">
        <f t="shared" si="5"/>
        <v>Carrot Seed General</v>
      </c>
      <c r="L73" s="26">
        <v>72</v>
      </c>
      <c r="M73" s="5" t="s">
        <v>59</v>
      </c>
      <c r="N73" s="5" t="s">
        <v>62</v>
      </c>
      <c r="O73" s="5" t="s">
        <v>82</v>
      </c>
      <c r="P73" s="6" t="s">
        <v>62</v>
      </c>
      <c r="Q73" s="20">
        <v>0.7</v>
      </c>
      <c r="R73" s="5" t="s">
        <v>63</v>
      </c>
      <c r="S73" s="5" t="s">
        <v>125</v>
      </c>
      <c r="T73" s="5" t="s">
        <v>65</v>
      </c>
      <c r="U73" s="5">
        <v>0</v>
      </c>
      <c r="V73" s="6">
        <v>0</v>
      </c>
      <c r="W73" s="5">
        <v>0.12</v>
      </c>
      <c r="X73" s="5">
        <v>0.08</v>
      </c>
      <c r="Y73" s="20">
        <v>15.000000000000002</v>
      </c>
      <c r="Z73" s="18">
        <v>0.1</v>
      </c>
      <c r="AA73" s="19">
        <v>1.2</v>
      </c>
      <c r="AB73" s="18">
        <v>0.85</v>
      </c>
      <c r="AC73" s="19">
        <v>0.7</v>
      </c>
      <c r="AD73" s="5">
        <v>0.9</v>
      </c>
      <c r="AE73" s="21">
        <v>1.2</v>
      </c>
      <c r="AF73" s="16">
        <v>3.4</v>
      </c>
      <c r="AG73" s="5">
        <v>10.5</v>
      </c>
      <c r="AH73" s="17"/>
      <c r="AI73" s="17">
        <v>0.6</v>
      </c>
      <c r="AJ73" s="17">
        <v>1.3</v>
      </c>
      <c r="AK73" s="17">
        <v>0.2</v>
      </c>
      <c r="AL73" s="17">
        <v>0.03</v>
      </c>
      <c r="AM73" s="17">
        <v>0.15</v>
      </c>
      <c r="AN73" s="17">
        <v>0.02</v>
      </c>
      <c r="AO73" s="17">
        <v>0</v>
      </c>
      <c r="AP73" s="17">
        <v>0.2</v>
      </c>
      <c r="AQ73" s="17">
        <v>1.5</v>
      </c>
      <c r="AR73" s="17">
        <v>0.1</v>
      </c>
      <c r="AS73" s="17">
        <v>0.13</v>
      </c>
      <c r="AT73" s="17">
        <v>0.13</v>
      </c>
      <c r="AU73" s="17">
        <v>0.01</v>
      </c>
      <c r="AV73" s="17">
        <v>0</v>
      </c>
      <c r="AW73" s="8">
        <v>3</v>
      </c>
      <c r="AX73" s="6"/>
      <c r="AY73">
        <v>27</v>
      </c>
      <c r="AZ73">
        <v>17</v>
      </c>
      <c r="BA73">
        <v>8</v>
      </c>
      <c r="BB73">
        <v>31</v>
      </c>
      <c r="BC73">
        <v>14</v>
      </c>
      <c r="BD73">
        <v>4</v>
      </c>
      <c r="BE73">
        <v>0</v>
      </c>
    </row>
    <row r="74" spans="1:57" ht="15.75" thickBot="1">
      <c r="A74" s="5" t="s">
        <v>230</v>
      </c>
      <c r="B74" s="5" t="s">
        <v>312</v>
      </c>
      <c r="C74" s="5" t="s">
        <v>313</v>
      </c>
      <c r="D74" s="5" t="s">
        <v>219</v>
      </c>
      <c r="E74" s="14" t="str">
        <f t="shared" si="3"/>
        <v xml:space="preserve">Eruca vesicaria </v>
      </c>
      <c r="F74" s="14" t="str">
        <f t="shared" si="4"/>
        <v xml:space="preserve">vesicaria </v>
      </c>
      <c r="G74" s="5" t="s">
        <v>59</v>
      </c>
      <c r="H74" s="5" t="s">
        <v>127</v>
      </c>
      <c r="I74" s="5" t="s">
        <v>164</v>
      </c>
      <c r="J74" s="16" t="s">
        <v>58</v>
      </c>
      <c r="K74" s="14" t="str">
        <f t="shared" si="5"/>
        <v>Rocket Seed General</v>
      </c>
      <c r="L74" s="26">
        <v>73</v>
      </c>
      <c r="M74" s="5" t="s">
        <v>59</v>
      </c>
      <c r="N74" s="5" t="s">
        <v>91</v>
      </c>
      <c r="O74" s="5" t="s">
        <v>82</v>
      </c>
      <c r="P74" s="6" t="s">
        <v>62</v>
      </c>
      <c r="Q74" s="8">
        <v>1</v>
      </c>
      <c r="R74" s="5" t="s">
        <v>63</v>
      </c>
      <c r="S74" s="5" t="s">
        <v>125</v>
      </c>
      <c r="T74" s="5" t="s">
        <v>65</v>
      </c>
      <c r="U74" s="5">
        <v>0</v>
      </c>
      <c r="V74" s="6">
        <v>0</v>
      </c>
      <c r="W74" s="5">
        <v>0.2</v>
      </c>
      <c r="X74" s="5">
        <v>0.1</v>
      </c>
      <c r="Y74" s="5">
        <v>7.9999999999999964</v>
      </c>
      <c r="Z74" s="18">
        <v>0.1</v>
      </c>
      <c r="AA74" s="19">
        <v>1.2</v>
      </c>
      <c r="AB74" s="18">
        <v>0.85</v>
      </c>
      <c r="AC74" s="19">
        <v>2</v>
      </c>
      <c r="AD74" s="5">
        <v>0.8</v>
      </c>
      <c r="AE74" s="5">
        <v>1.6</v>
      </c>
      <c r="AF74" s="6">
        <v>3.2</v>
      </c>
      <c r="AG74" s="5">
        <v>10.5</v>
      </c>
      <c r="AH74" s="17"/>
      <c r="AI74" s="17">
        <v>0.48</v>
      </c>
      <c r="AJ74" s="17">
        <v>0.52</v>
      </c>
      <c r="AK74" s="17">
        <v>0.11</v>
      </c>
      <c r="AL74" s="17">
        <v>0.05</v>
      </c>
      <c r="AM74" s="17">
        <v>0.13</v>
      </c>
      <c r="AN74" s="17">
        <v>0.02</v>
      </c>
      <c r="AO74" s="17">
        <v>0</v>
      </c>
      <c r="AP74" s="17">
        <v>0.08</v>
      </c>
      <c r="AQ74" s="17">
        <v>1.35</v>
      </c>
      <c r="AR74" s="17">
        <v>0.13</v>
      </c>
      <c r="AS74" s="17">
        <v>0.18</v>
      </c>
      <c r="AT74" s="17">
        <v>0.08</v>
      </c>
      <c r="AU74" s="17">
        <v>0.14000000000000001</v>
      </c>
      <c r="AV74" s="17">
        <v>0</v>
      </c>
      <c r="AW74" s="8">
        <v>1</v>
      </c>
      <c r="AX74" s="6" t="s">
        <v>145</v>
      </c>
      <c r="AY74">
        <v>18</v>
      </c>
      <c r="AZ74">
        <v>8</v>
      </c>
      <c r="BA74">
        <v>8</v>
      </c>
      <c r="BB74">
        <v>21</v>
      </c>
      <c r="BC74">
        <v>20</v>
      </c>
      <c r="BD74">
        <v>3</v>
      </c>
      <c r="BE74">
        <v>0</v>
      </c>
    </row>
    <row r="75" spans="1:57" ht="15.75" thickBot="1">
      <c r="A75" s="5" t="s">
        <v>223</v>
      </c>
      <c r="B75" s="5" t="s">
        <v>314</v>
      </c>
      <c r="C75" s="5" t="s">
        <v>315</v>
      </c>
      <c r="D75" s="5" t="s">
        <v>219</v>
      </c>
      <c r="E75" s="14" t="str">
        <f t="shared" si="3"/>
        <v xml:space="preserve">Festuca arundinacea </v>
      </c>
      <c r="F75" s="14" t="str">
        <f t="shared" si="4"/>
        <v xml:space="preserve">arundinacea </v>
      </c>
      <c r="G75" s="5" t="s">
        <v>59</v>
      </c>
      <c r="H75" s="5" t="s">
        <v>123</v>
      </c>
      <c r="I75" s="5" t="s">
        <v>165</v>
      </c>
      <c r="J75" s="16" t="s">
        <v>123</v>
      </c>
      <c r="K75" s="14" t="str">
        <f t="shared" si="5"/>
        <v>Tall fescue Seed Forage</v>
      </c>
      <c r="L75" s="26">
        <v>74</v>
      </c>
      <c r="M75" s="5" t="s">
        <v>59</v>
      </c>
      <c r="N75" s="5" t="s">
        <v>60</v>
      </c>
      <c r="O75" s="5" t="s">
        <v>82</v>
      </c>
      <c r="P75" s="6" t="s">
        <v>85</v>
      </c>
      <c r="Q75" s="8">
        <v>1.2</v>
      </c>
      <c r="R75" s="5" t="s">
        <v>63</v>
      </c>
      <c r="S75" s="5" t="s">
        <v>125</v>
      </c>
      <c r="T75" s="5" t="s">
        <v>65</v>
      </c>
      <c r="U75" s="5">
        <v>15</v>
      </c>
      <c r="V75" s="6">
        <v>0</v>
      </c>
      <c r="W75" s="5">
        <v>0.1</v>
      </c>
      <c r="X75" s="5">
        <v>0.04</v>
      </c>
      <c r="Y75" s="5">
        <v>15.000000000000002</v>
      </c>
      <c r="Z75" s="18">
        <v>0.1</v>
      </c>
      <c r="AA75" s="19">
        <v>1</v>
      </c>
      <c r="AB75" s="18">
        <v>1</v>
      </c>
      <c r="AC75" s="19">
        <v>0.9</v>
      </c>
      <c r="AD75" s="5">
        <v>0.9</v>
      </c>
      <c r="AE75" s="5">
        <v>1.1000000000000001</v>
      </c>
      <c r="AF75" s="6">
        <v>2</v>
      </c>
      <c r="AG75" s="5">
        <v>10.5</v>
      </c>
      <c r="AH75" s="17"/>
      <c r="AI75" s="17">
        <v>0.4</v>
      </c>
      <c r="AJ75" s="17">
        <v>0.47</v>
      </c>
      <c r="AK75" s="17">
        <v>0.17</v>
      </c>
      <c r="AL75" s="17">
        <v>0.09</v>
      </c>
      <c r="AM75" s="17">
        <v>0.12</v>
      </c>
      <c r="AN75" s="17">
        <v>0.06</v>
      </c>
      <c r="AO75" s="17">
        <v>0</v>
      </c>
      <c r="AP75" s="17">
        <v>0.04</v>
      </c>
      <c r="AQ75" s="17">
        <v>1.4</v>
      </c>
      <c r="AR75" s="17">
        <v>0.14000000000000001</v>
      </c>
      <c r="AS75" s="17">
        <v>0.3</v>
      </c>
      <c r="AT75" s="17">
        <v>0.08</v>
      </c>
      <c r="AU75" s="17">
        <v>0.05</v>
      </c>
      <c r="AV75" s="17">
        <v>0</v>
      </c>
      <c r="AW75" s="8">
        <v>1</v>
      </c>
      <c r="AX75" s="6" t="s">
        <v>166</v>
      </c>
      <c r="AY75">
        <v>27</v>
      </c>
      <c r="AZ75">
        <v>17</v>
      </c>
      <c r="BA75">
        <v>8</v>
      </c>
      <c r="BB75">
        <v>31</v>
      </c>
      <c r="BC75">
        <v>14</v>
      </c>
      <c r="BD75">
        <v>4</v>
      </c>
      <c r="BE75">
        <v>1</v>
      </c>
    </row>
    <row r="76" spans="1:57" ht="15.75" thickBot="1">
      <c r="A76" s="5" t="s">
        <v>223</v>
      </c>
      <c r="B76" s="5" t="s">
        <v>314</v>
      </c>
      <c r="C76" s="5" t="s">
        <v>315</v>
      </c>
      <c r="D76" s="5" t="s">
        <v>219</v>
      </c>
      <c r="E76" s="14" t="str">
        <f t="shared" si="3"/>
        <v xml:space="preserve">Festuca arundinacea </v>
      </c>
      <c r="F76" s="14" t="str">
        <f t="shared" si="4"/>
        <v xml:space="preserve">arundinacea </v>
      </c>
      <c r="G76" s="5" t="s">
        <v>59</v>
      </c>
      <c r="H76" s="5" t="s">
        <v>123</v>
      </c>
      <c r="I76" s="5" t="s">
        <v>165</v>
      </c>
      <c r="J76" s="16" t="s">
        <v>167</v>
      </c>
      <c r="K76" s="14" t="str">
        <f t="shared" si="5"/>
        <v>Tall fescue Seed Turf</v>
      </c>
      <c r="L76" s="26">
        <v>75</v>
      </c>
      <c r="M76" s="5" t="s">
        <v>59</v>
      </c>
      <c r="N76" s="5" t="s">
        <v>60</v>
      </c>
      <c r="O76" s="5" t="s">
        <v>82</v>
      </c>
      <c r="P76" s="6" t="s">
        <v>85</v>
      </c>
      <c r="Q76" s="8">
        <v>1.8</v>
      </c>
      <c r="R76" s="5" t="s">
        <v>63</v>
      </c>
      <c r="S76" s="5" t="s">
        <v>125</v>
      </c>
      <c r="T76" s="5" t="s">
        <v>65</v>
      </c>
      <c r="U76" s="5">
        <v>15</v>
      </c>
      <c r="V76" s="6">
        <v>0</v>
      </c>
      <c r="W76" s="5">
        <v>0.15</v>
      </c>
      <c r="X76" s="5">
        <v>0.04</v>
      </c>
      <c r="Y76" s="5">
        <v>15.000000000000002</v>
      </c>
      <c r="Z76" s="18">
        <v>0.1</v>
      </c>
      <c r="AA76" s="19">
        <v>0.6</v>
      </c>
      <c r="AB76" s="18">
        <v>1</v>
      </c>
      <c r="AC76" s="19">
        <v>0.7</v>
      </c>
      <c r="AD76" s="5">
        <v>0.9</v>
      </c>
      <c r="AE76" s="5">
        <v>1.2</v>
      </c>
      <c r="AF76" s="6">
        <v>2</v>
      </c>
      <c r="AG76" s="5">
        <v>10.5</v>
      </c>
      <c r="AH76" s="17"/>
      <c r="AI76" s="17">
        <v>0.4</v>
      </c>
      <c r="AJ76" s="17">
        <v>0.47</v>
      </c>
      <c r="AK76" s="17">
        <v>0.17</v>
      </c>
      <c r="AL76" s="17">
        <v>0.09</v>
      </c>
      <c r="AM76" s="17">
        <v>0.12</v>
      </c>
      <c r="AN76" s="17">
        <v>0.06</v>
      </c>
      <c r="AO76" s="17">
        <v>0</v>
      </c>
      <c r="AP76" s="17">
        <v>0.04</v>
      </c>
      <c r="AQ76" s="17">
        <v>1.4</v>
      </c>
      <c r="AR76" s="17">
        <v>0.14000000000000001</v>
      </c>
      <c r="AS76" s="17">
        <v>0.3</v>
      </c>
      <c r="AT76" s="17">
        <v>0.08</v>
      </c>
      <c r="AU76" s="17">
        <v>0.05</v>
      </c>
      <c r="AV76" s="17">
        <v>0</v>
      </c>
      <c r="AW76" s="8">
        <v>1</v>
      </c>
      <c r="AX76" s="6" t="s">
        <v>126</v>
      </c>
      <c r="AY76">
        <v>30</v>
      </c>
      <c r="AZ76">
        <v>12</v>
      </c>
      <c r="BA76">
        <v>21</v>
      </c>
      <c r="BB76">
        <v>36</v>
      </c>
      <c r="BC76">
        <v>16</v>
      </c>
      <c r="BD76">
        <v>4</v>
      </c>
      <c r="BE76">
        <v>1</v>
      </c>
    </row>
    <row r="77" spans="1:57" ht="15.75" thickBot="1">
      <c r="A77" s="5" t="s">
        <v>254</v>
      </c>
      <c r="B77" s="5" t="s">
        <v>316</v>
      </c>
      <c r="C77" s="5" t="s">
        <v>225</v>
      </c>
      <c r="D77" s="5" t="s">
        <v>219</v>
      </c>
      <c r="E77" s="14" t="str">
        <f t="shared" si="3"/>
        <v xml:space="preserve">Lactuca sativa </v>
      </c>
      <c r="F77" s="14" t="str">
        <f t="shared" si="4"/>
        <v xml:space="preserve">sativa </v>
      </c>
      <c r="G77" s="5" t="s">
        <v>59</v>
      </c>
      <c r="H77" s="5" t="s">
        <v>127</v>
      </c>
      <c r="I77" s="8" t="s">
        <v>168</v>
      </c>
      <c r="J77" s="16" t="s">
        <v>58</v>
      </c>
      <c r="K77" s="14" t="str">
        <f t="shared" si="5"/>
        <v>Lettuce Seed General</v>
      </c>
      <c r="L77" s="26">
        <v>76</v>
      </c>
      <c r="M77" s="5" t="s">
        <v>59</v>
      </c>
      <c r="N77" s="5" t="s">
        <v>91</v>
      </c>
      <c r="O77" s="5" t="s">
        <v>82</v>
      </c>
      <c r="P77" s="6" t="s">
        <v>62</v>
      </c>
      <c r="Q77" s="8">
        <v>1.2</v>
      </c>
      <c r="R77" s="5" t="s">
        <v>63</v>
      </c>
      <c r="S77" s="5" t="s">
        <v>125</v>
      </c>
      <c r="T77" s="5" t="s">
        <v>65</v>
      </c>
      <c r="U77" s="5">
        <v>30.000000000000004</v>
      </c>
      <c r="V77" s="6">
        <v>0</v>
      </c>
      <c r="W77" s="5">
        <v>0.2</v>
      </c>
      <c r="X77" s="5">
        <v>0.1</v>
      </c>
      <c r="Y77" s="5">
        <v>9.9999999999999982</v>
      </c>
      <c r="Z77" s="18">
        <v>0.1</v>
      </c>
      <c r="AA77" s="19">
        <v>1</v>
      </c>
      <c r="AB77" s="18">
        <v>0.85</v>
      </c>
      <c r="AC77" s="19">
        <v>1</v>
      </c>
      <c r="AD77" s="5">
        <v>0.9</v>
      </c>
      <c r="AE77" s="5">
        <v>1.2</v>
      </c>
      <c r="AF77" s="6">
        <v>3.4</v>
      </c>
      <c r="AG77" s="5">
        <v>10.5</v>
      </c>
      <c r="AH77" s="17"/>
      <c r="AI77" s="17">
        <v>0.6</v>
      </c>
      <c r="AJ77" s="17">
        <v>1.3</v>
      </c>
      <c r="AK77" s="17">
        <v>0.2</v>
      </c>
      <c r="AL77" s="17">
        <v>0.03</v>
      </c>
      <c r="AM77" s="17">
        <v>0.15</v>
      </c>
      <c r="AN77" s="17">
        <v>0.02</v>
      </c>
      <c r="AO77" s="17">
        <v>0</v>
      </c>
      <c r="AP77" s="17">
        <v>0.2</v>
      </c>
      <c r="AQ77" s="17">
        <v>1.5</v>
      </c>
      <c r="AR77" s="17">
        <v>0.1</v>
      </c>
      <c r="AS77" s="17">
        <v>0.13</v>
      </c>
      <c r="AT77" s="17">
        <v>0.13</v>
      </c>
      <c r="AU77" s="17">
        <v>0.01</v>
      </c>
      <c r="AV77" s="17">
        <v>0</v>
      </c>
      <c r="AW77" s="8">
        <v>0</v>
      </c>
      <c r="AX77" s="6" t="s">
        <v>139</v>
      </c>
      <c r="AY77">
        <v>27</v>
      </c>
      <c r="AZ77">
        <v>17</v>
      </c>
      <c r="BA77">
        <v>8</v>
      </c>
      <c r="BB77">
        <v>31</v>
      </c>
      <c r="BC77">
        <v>14</v>
      </c>
      <c r="BD77">
        <v>4</v>
      </c>
      <c r="BE77">
        <v>0</v>
      </c>
    </row>
    <row r="78" spans="1:57" ht="15.75" thickBot="1">
      <c r="A78" s="5" t="s">
        <v>223</v>
      </c>
      <c r="B78" s="5" t="s">
        <v>240</v>
      </c>
      <c r="C78" s="5" t="s">
        <v>317</v>
      </c>
      <c r="D78" s="5" t="s">
        <v>219</v>
      </c>
      <c r="E78" s="14" t="str">
        <f t="shared" si="3"/>
        <v xml:space="preserve">Lolium perenne </v>
      </c>
      <c r="F78" s="14" t="str">
        <f t="shared" si="4"/>
        <v xml:space="preserve">perenne </v>
      </c>
      <c r="G78" s="5" t="s">
        <v>59</v>
      </c>
      <c r="H78" s="5" t="s">
        <v>123</v>
      </c>
      <c r="I78" s="8" t="s">
        <v>169</v>
      </c>
      <c r="J78" s="16" t="s">
        <v>58</v>
      </c>
      <c r="K78" s="14" t="str">
        <f t="shared" si="5"/>
        <v>Ryegrass Seed General</v>
      </c>
      <c r="L78" s="26">
        <v>77</v>
      </c>
      <c r="M78" s="5" t="s">
        <v>59</v>
      </c>
      <c r="N78" s="5" t="s">
        <v>95</v>
      </c>
      <c r="O78" s="5" t="s">
        <v>82</v>
      </c>
      <c r="P78" s="6" t="s">
        <v>85</v>
      </c>
      <c r="Q78" s="8">
        <v>2.0699999999999998</v>
      </c>
      <c r="R78" s="5" t="s">
        <v>63</v>
      </c>
      <c r="S78" s="5" t="s">
        <v>125</v>
      </c>
      <c r="T78" s="5" t="s">
        <v>65</v>
      </c>
      <c r="U78" s="5">
        <v>15</v>
      </c>
      <c r="V78" s="6">
        <v>0</v>
      </c>
      <c r="W78" s="5">
        <v>0.20350000000000001</v>
      </c>
      <c r="X78" s="5">
        <v>0.10349999999999998</v>
      </c>
      <c r="Y78" s="5">
        <v>14.000000000000002</v>
      </c>
      <c r="Z78" s="18">
        <v>0.1</v>
      </c>
      <c r="AA78" s="19">
        <v>0.9</v>
      </c>
      <c r="AB78" s="18">
        <v>1</v>
      </c>
      <c r="AC78" s="19">
        <v>1.5</v>
      </c>
      <c r="AD78" s="5">
        <v>0.9</v>
      </c>
      <c r="AE78" s="5">
        <v>1.1000000000000001</v>
      </c>
      <c r="AF78" s="6">
        <v>2</v>
      </c>
      <c r="AG78" s="5">
        <v>10.5</v>
      </c>
      <c r="AH78" s="17"/>
      <c r="AI78" s="17">
        <v>0.6</v>
      </c>
      <c r="AJ78" s="17">
        <v>1.3</v>
      </c>
      <c r="AK78" s="17">
        <v>0.2</v>
      </c>
      <c r="AL78" s="17">
        <v>0.03</v>
      </c>
      <c r="AM78" s="17">
        <v>0.15</v>
      </c>
      <c r="AN78" s="17">
        <v>0.02</v>
      </c>
      <c r="AO78" s="17">
        <v>0</v>
      </c>
      <c r="AP78" s="17">
        <v>0.2</v>
      </c>
      <c r="AQ78" s="17">
        <v>1.5</v>
      </c>
      <c r="AR78" s="17">
        <v>0.1</v>
      </c>
      <c r="AS78" s="17">
        <v>0.13</v>
      </c>
      <c r="AT78" s="17">
        <v>0.13</v>
      </c>
      <c r="AU78" s="17">
        <v>0.01</v>
      </c>
      <c r="AV78" s="17">
        <v>0</v>
      </c>
      <c r="AW78" s="8">
        <v>3</v>
      </c>
      <c r="AX78" s="6"/>
      <c r="AY78">
        <v>27</v>
      </c>
      <c r="AZ78">
        <v>17</v>
      </c>
      <c r="BA78">
        <v>8</v>
      </c>
      <c r="BB78">
        <v>31</v>
      </c>
      <c r="BC78">
        <v>14</v>
      </c>
      <c r="BD78">
        <v>4</v>
      </c>
      <c r="BE78">
        <v>1</v>
      </c>
    </row>
    <row r="79" spans="1:57" ht="15.75" thickBot="1">
      <c r="A79" s="5" t="s">
        <v>251</v>
      </c>
      <c r="B79" s="5" t="s">
        <v>170</v>
      </c>
      <c r="C79" s="5" t="s">
        <v>318</v>
      </c>
      <c r="D79" s="5" t="s">
        <v>219</v>
      </c>
      <c r="E79" s="14" t="str">
        <f t="shared" si="3"/>
        <v xml:space="preserve">Lotus uliginousis </v>
      </c>
      <c r="F79" s="14" t="str">
        <f t="shared" si="4"/>
        <v xml:space="preserve">uliginousis </v>
      </c>
      <c r="G79" s="5" t="s">
        <v>59</v>
      </c>
      <c r="H79" s="5" t="s">
        <v>123</v>
      </c>
      <c r="I79" s="5" t="s">
        <v>170</v>
      </c>
      <c r="J79" s="16" t="s">
        <v>58</v>
      </c>
      <c r="K79" s="14" t="str">
        <f t="shared" si="5"/>
        <v>Lotus Seed General</v>
      </c>
      <c r="L79" s="26">
        <v>78</v>
      </c>
      <c r="M79" s="5" t="s">
        <v>59</v>
      </c>
      <c r="N79" s="5" t="s">
        <v>60</v>
      </c>
      <c r="O79" s="5" t="s">
        <v>82</v>
      </c>
      <c r="P79" s="6" t="s">
        <v>85</v>
      </c>
      <c r="Q79" s="8">
        <v>0.35</v>
      </c>
      <c r="R79" s="5" t="s">
        <v>63</v>
      </c>
      <c r="S79" s="5" t="s">
        <v>125</v>
      </c>
      <c r="T79" s="5" t="s">
        <v>65</v>
      </c>
      <c r="U79" s="5">
        <v>0</v>
      </c>
      <c r="V79" s="6">
        <v>0</v>
      </c>
      <c r="W79" s="5">
        <v>6.1499999999999999E-2</v>
      </c>
      <c r="X79" s="5">
        <v>3.15E-2</v>
      </c>
      <c r="Y79" s="5">
        <v>15.000000000000002</v>
      </c>
      <c r="Z79" s="18">
        <v>0.1</v>
      </c>
      <c r="AA79" s="19">
        <v>1</v>
      </c>
      <c r="AB79" s="18">
        <v>1</v>
      </c>
      <c r="AC79" s="19">
        <v>1</v>
      </c>
      <c r="AD79" s="5">
        <v>1.5</v>
      </c>
      <c r="AE79" s="5">
        <v>2.5</v>
      </c>
      <c r="AF79" s="6">
        <v>3</v>
      </c>
      <c r="AG79" s="5">
        <v>10.5</v>
      </c>
      <c r="AH79" s="17"/>
      <c r="AI79" s="17">
        <v>0.6</v>
      </c>
      <c r="AJ79" s="17">
        <v>1.3</v>
      </c>
      <c r="AK79" s="17">
        <v>0.2</v>
      </c>
      <c r="AL79" s="17">
        <v>0.03</v>
      </c>
      <c r="AM79" s="17">
        <v>0.15</v>
      </c>
      <c r="AN79" s="17">
        <v>0.02</v>
      </c>
      <c r="AO79" s="17">
        <v>0</v>
      </c>
      <c r="AP79" s="17">
        <v>0.2</v>
      </c>
      <c r="AQ79" s="17">
        <v>1.5</v>
      </c>
      <c r="AR79" s="17">
        <v>0.1</v>
      </c>
      <c r="AS79" s="17">
        <v>0.13</v>
      </c>
      <c r="AT79" s="17">
        <v>0.13</v>
      </c>
      <c r="AU79" s="17">
        <v>0.01</v>
      </c>
      <c r="AV79" s="17">
        <v>0</v>
      </c>
      <c r="AW79" s="8">
        <v>1</v>
      </c>
      <c r="AX79" s="6" t="s">
        <v>171</v>
      </c>
      <c r="AY79">
        <v>27</v>
      </c>
      <c r="AZ79">
        <v>17</v>
      </c>
      <c r="BA79">
        <v>8</v>
      </c>
      <c r="BB79">
        <v>31</v>
      </c>
      <c r="BC79">
        <v>14</v>
      </c>
      <c r="BD79">
        <v>4</v>
      </c>
      <c r="BE79">
        <v>1</v>
      </c>
    </row>
    <row r="80" spans="1:57" ht="15.75" thickBot="1">
      <c r="A80" s="5" t="s">
        <v>251</v>
      </c>
      <c r="B80" s="5" t="s">
        <v>319</v>
      </c>
      <c r="C80" s="5" t="s">
        <v>225</v>
      </c>
      <c r="D80" s="5" t="s">
        <v>219</v>
      </c>
      <c r="E80" s="14" t="str">
        <f t="shared" si="3"/>
        <v xml:space="preserve">Medicago sativa </v>
      </c>
      <c r="F80" s="14" t="str">
        <f t="shared" si="4"/>
        <v xml:space="preserve">sativa </v>
      </c>
      <c r="G80" s="5" t="s">
        <v>59</v>
      </c>
      <c r="H80" s="5" t="s">
        <v>123</v>
      </c>
      <c r="I80" s="5" t="s">
        <v>172</v>
      </c>
      <c r="J80" s="16" t="s">
        <v>58</v>
      </c>
      <c r="K80" s="14" t="str">
        <f t="shared" si="5"/>
        <v>Lucerne Seed General</v>
      </c>
      <c r="L80" s="26">
        <v>79</v>
      </c>
      <c r="M80" s="5" t="s">
        <v>59</v>
      </c>
      <c r="N80" s="5" t="s">
        <v>91</v>
      </c>
      <c r="O80" s="5" t="s">
        <v>82</v>
      </c>
      <c r="P80" s="6" t="s">
        <v>62</v>
      </c>
      <c r="Q80" s="8">
        <v>0.35</v>
      </c>
      <c r="R80" s="5" t="s">
        <v>63</v>
      </c>
      <c r="S80" s="5" t="s">
        <v>125</v>
      </c>
      <c r="T80" s="5" t="s">
        <v>65</v>
      </c>
      <c r="U80" s="5">
        <v>5</v>
      </c>
      <c r="V80" s="6">
        <v>0</v>
      </c>
      <c r="W80" s="5">
        <v>9.5000000000000001E-2</v>
      </c>
      <c r="X80" s="5">
        <v>3.5000000000000003E-2</v>
      </c>
      <c r="Y80" s="5">
        <v>15.000000000000002</v>
      </c>
      <c r="Z80" s="18">
        <v>0.1</v>
      </c>
      <c r="AA80" s="19">
        <v>1.5</v>
      </c>
      <c r="AB80" s="18">
        <v>1</v>
      </c>
      <c r="AC80" s="19">
        <v>0.7</v>
      </c>
      <c r="AD80" s="5">
        <v>1.5</v>
      </c>
      <c r="AE80" s="5">
        <v>2.5</v>
      </c>
      <c r="AF80" s="6">
        <v>3</v>
      </c>
      <c r="AG80" s="5">
        <v>10.5</v>
      </c>
      <c r="AH80" s="17"/>
      <c r="AI80" s="17">
        <v>0.6</v>
      </c>
      <c r="AJ80" s="17">
        <v>1.3</v>
      </c>
      <c r="AK80" s="17">
        <v>0.2</v>
      </c>
      <c r="AL80" s="17">
        <v>0.03</v>
      </c>
      <c r="AM80" s="17">
        <v>0.15</v>
      </c>
      <c r="AN80" s="17">
        <v>0.02</v>
      </c>
      <c r="AO80" s="17">
        <v>0</v>
      </c>
      <c r="AP80" s="17">
        <v>0.2</v>
      </c>
      <c r="AQ80" s="17">
        <v>1.5</v>
      </c>
      <c r="AR80" s="17">
        <v>0.1</v>
      </c>
      <c r="AS80" s="17">
        <v>0.13</v>
      </c>
      <c r="AT80" s="17">
        <v>0.13</v>
      </c>
      <c r="AU80" s="17">
        <v>0.01</v>
      </c>
      <c r="AV80" s="17">
        <v>0</v>
      </c>
      <c r="AW80" s="8">
        <v>1</v>
      </c>
      <c r="AX80" s="6" t="s">
        <v>171</v>
      </c>
      <c r="AY80">
        <v>27</v>
      </c>
      <c r="AZ80">
        <v>17</v>
      </c>
      <c r="BA80">
        <v>8</v>
      </c>
      <c r="BB80">
        <v>31</v>
      </c>
      <c r="BC80">
        <v>14</v>
      </c>
      <c r="BD80">
        <v>4</v>
      </c>
      <c r="BE80">
        <v>1</v>
      </c>
    </row>
    <row r="81" spans="1:57" ht="15.75" thickBot="1">
      <c r="A81" s="5" t="s">
        <v>320</v>
      </c>
      <c r="B81" s="5" t="s">
        <v>321</v>
      </c>
      <c r="C81" s="5" t="s">
        <v>322</v>
      </c>
      <c r="D81" s="5" t="s">
        <v>219</v>
      </c>
      <c r="E81" s="14" t="str">
        <f t="shared" si="3"/>
        <v xml:space="preserve">Ocimum basilicum </v>
      </c>
      <c r="F81" s="14" t="str">
        <f t="shared" si="4"/>
        <v xml:space="preserve">basilicum </v>
      </c>
      <c r="G81" s="5" t="s">
        <v>59</v>
      </c>
      <c r="H81" s="5" t="s">
        <v>137</v>
      </c>
      <c r="I81" s="5" t="s">
        <v>173</v>
      </c>
      <c r="J81" s="16" t="s">
        <v>58</v>
      </c>
      <c r="K81" s="14" t="str">
        <f t="shared" si="5"/>
        <v>Basil Seed General</v>
      </c>
      <c r="L81" s="26">
        <v>80</v>
      </c>
      <c r="M81" s="5" t="s">
        <v>59</v>
      </c>
      <c r="N81" s="5" t="s">
        <v>69</v>
      </c>
      <c r="O81" s="5" t="s">
        <v>82</v>
      </c>
      <c r="P81" s="6" t="s">
        <v>91</v>
      </c>
      <c r="Q81" s="8">
        <v>0.5</v>
      </c>
      <c r="R81" s="5" t="s">
        <v>63</v>
      </c>
      <c r="S81" s="5" t="s">
        <v>125</v>
      </c>
      <c r="T81" s="5" t="s">
        <v>65</v>
      </c>
      <c r="U81" s="5">
        <v>0</v>
      </c>
      <c r="V81" s="6">
        <v>0</v>
      </c>
      <c r="W81" s="5">
        <v>0.1</v>
      </c>
      <c r="X81" s="5">
        <v>0.04</v>
      </c>
      <c r="Y81" s="5">
        <v>15</v>
      </c>
      <c r="Z81" s="18">
        <v>0.1</v>
      </c>
      <c r="AA81" s="19">
        <v>1</v>
      </c>
      <c r="AB81" s="18">
        <v>1</v>
      </c>
      <c r="AC81" s="19">
        <v>0.8</v>
      </c>
      <c r="AD81" s="5">
        <v>1</v>
      </c>
      <c r="AE81" s="5">
        <v>1.2</v>
      </c>
      <c r="AF81" s="6">
        <v>3.4</v>
      </c>
      <c r="AG81" s="5">
        <v>10.5</v>
      </c>
      <c r="AH81" s="17"/>
      <c r="AI81" s="17">
        <v>0.6</v>
      </c>
      <c r="AJ81" s="17">
        <v>1.3</v>
      </c>
      <c r="AK81" s="17">
        <v>0.2</v>
      </c>
      <c r="AL81" s="17">
        <v>0.03</v>
      </c>
      <c r="AM81" s="17">
        <v>0.15</v>
      </c>
      <c r="AN81" s="17">
        <v>0.02</v>
      </c>
      <c r="AO81" s="17">
        <v>0</v>
      </c>
      <c r="AP81" s="17">
        <v>0.2</v>
      </c>
      <c r="AQ81" s="17">
        <v>1.5</v>
      </c>
      <c r="AR81" s="17">
        <v>0.1</v>
      </c>
      <c r="AS81" s="17">
        <v>0.13</v>
      </c>
      <c r="AT81" s="17">
        <v>0.13</v>
      </c>
      <c r="AU81" s="17">
        <v>0.01</v>
      </c>
      <c r="AV81" s="17">
        <v>0</v>
      </c>
      <c r="AW81" s="8">
        <v>0</v>
      </c>
      <c r="AX81" s="6" t="s">
        <v>139</v>
      </c>
      <c r="AY81">
        <v>27</v>
      </c>
      <c r="AZ81">
        <v>17</v>
      </c>
      <c r="BA81">
        <v>8</v>
      </c>
      <c r="BB81">
        <v>31</v>
      </c>
      <c r="BC81">
        <v>14</v>
      </c>
      <c r="BD81">
        <v>4</v>
      </c>
      <c r="BE81">
        <v>0</v>
      </c>
    </row>
    <row r="82" spans="1:57" ht="15.75" thickBot="1">
      <c r="A82" s="5" t="s">
        <v>282</v>
      </c>
      <c r="B82" s="5" t="s">
        <v>323</v>
      </c>
      <c r="C82" s="5" t="s">
        <v>225</v>
      </c>
      <c r="D82" s="5" t="s">
        <v>219</v>
      </c>
      <c r="E82" s="14" t="str">
        <f t="shared" si="3"/>
        <v xml:space="preserve">Pastinaca sativa </v>
      </c>
      <c r="F82" s="14" t="str">
        <f t="shared" si="4"/>
        <v xml:space="preserve">sativa </v>
      </c>
      <c r="G82" s="5" t="s">
        <v>59</v>
      </c>
      <c r="H82" s="5" t="s">
        <v>130</v>
      </c>
      <c r="I82" s="5" t="s">
        <v>174</v>
      </c>
      <c r="J82" s="16" t="s">
        <v>58</v>
      </c>
      <c r="K82" s="14" t="str">
        <f t="shared" si="5"/>
        <v>Parsnip Seed General</v>
      </c>
      <c r="L82" s="26">
        <v>81</v>
      </c>
      <c r="M82" s="5" t="s">
        <v>59</v>
      </c>
      <c r="N82" s="5" t="s">
        <v>91</v>
      </c>
      <c r="O82" s="5" t="s">
        <v>82</v>
      </c>
      <c r="P82" s="6" t="s">
        <v>62</v>
      </c>
      <c r="Q82" s="8">
        <v>1.7</v>
      </c>
      <c r="R82" s="5" t="s">
        <v>63</v>
      </c>
      <c r="S82" s="5" t="s">
        <v>125</v>
      </c>
      <c r="T82" s="5" t="s">
        <v>65</v>
      </c>
      <c r="U82" s="5">
        <v>0</v>
      </c>
      <c r="V82" s="6">
        <v>0</v>
      </c>
      <c r="W82" s="5">
        <v>0.125</v>
      </c>
      <c r="X82" s="5">
        <v>8.500000000000002E-2</v>
      </c>
      <c r="Y82" s="5">
        <v>15.000000000000002</v>
      </c>
      <c r="Z82" s="18">
        <v>0.1</v>
      </c>
      <c r="AA82" s="19">
        <v>1.2</v>
      </c>
      <c r="AB82" s="18">
        <v>0.85</v>
      </c>
      <c r="AC82" s="19">
        <v>0.8</v>
      </c>
      <c r="AD82" s="5">
        <v>0.9</v>
      </c>
      <c r="AE82" s="5">
        <v>1.2</v>
      </c>
      <c r="AF82" s="6">
        <v>3.4</v>
      </c>
      <c r="AG82" s="5">
        <v>10.5</v>
      </c>
      <c r="AH82" s="17"/>
      <c r="AI82" s="17">
        <v>0.6</v>
      </c>
      <c r="AJ82" s="17">
        <v>1.3</v>
      </c>
      <c r="AK82" s="17">
        <v>0.2</v>
      </c>
      <c r="AL82" s="17">
        <v>0.03</v>
      </c>
      <c r="AM82" s="17">
        <v>0.15</v>
      </c>
      <c r="AN82" s="17">
        <v>0.02</v>
      </c>
      <c r="AO82" s="17">
        <v>0</v>
      </c>
      <c r="AP82" s="17">
        <v>0.2</v>
      </c>
      <c r="AQ82" s="17">
        <v>1.5</v>
      </c>
      <c r="AR82" s="17">
        <v>0.1</v>
      </c>
      <c r="AS82" s="17">
        <v>0.13</v>
      </c>
      <c r="AT82" s="17">
        <v>0.13</v>
      </c>
      <c r="AU82" s="17">
        <v>0.01</v>
      </c>
      <c r="AV82" s="17">
        <v>0</v>
      </c>
      <c r="AW82" s="8">
        <v>1</v>
      </c>
      <c r="AX82" s="6" t="s">
        <v>139</v>
      </c>
      <c r="AY82">
        <v>27</v>
      </c>
      <c r="AZ82">
        <v>17</v>
      </c>
      <c r="BA82">
        <v>8</v>
      </c>
      <c r="BB82">
        <v>31</v>
      </c>
      <c r="BC82">
        <v>14</v>
      </c>
      <c r="BD82">
        <v>4</v>
      </c>
      <c r="BE82">
        <v>0</v>
      </c>
    </row>
    <row r="83" spans="1:57" ht="15.75" thickBot="1">
      <c r="A83" s="5" t="s">
        <v>282</v>
      </c>
      <c r="B83" s="5" t="s">
        <v>324</v>
      </c>
      <c r="C83" s="5" t="s">
        <v>325</v>
      </c>
      <c r="D83" s="5" t="s">
        <v>219</v>
      </c>
      <c r="E83" s="14" t="str">
        <f t="shared" si="3"/>
        <v xml:space="preserve">Petroselinum crispum </v>
      </c>
      <c r="F83" s="14" t="str">
        <f t="shared" si="4"/>
        <v xml:space="preserve">crispum </v>
      </c>
      <c r="G83" s="5" t="s">
        <v>59</v>
      </c>
      <c r="H83" s="5" t="s">
        <v>137</v>
      </c>
      <c r="I83" s="5" t="s">
        <v>175</v>
      </c>
      <c r="J83" s="16" t="s">
        <v>58</v>
      </c>
      <c r="K83" s="14" t="str">
        <f t="shared" si="5"/>
        <v>Parsley Seed General</v>
      </c>
      <c r="L83" s="26">
        <v>82</v>
      </c>
      <c r="M83" s="5" t="s">
        <v>59</v>
      </c>
      <c r="N83" s="5" t="s">
        <v>91</v>
      </c>
      <c r="O83" s="5" t="s">
        <v>82</v>
      </c>
      <c r="P83" s="6" t="s">
        <v>62</v>
      </c>
      <c r="Q83" s="8">
        <v>0.5</v>
      </c>
      <c r="R83" s="5" t="s">
        <v>63</v>
      </c>
      <c r="S83" s="5" t="s">
        <v>125</v>
      </c>
      <c r="T83" s="5" t="s">
        <v>65</v>
      </c>
      <c r="U83" s="5">
        <v>0</v>
      </c>
      <c r="V83" s="6">
        <v>0</v>
      </c>
      <c r="W83" s="5">
        <v>0.12</v>
      </c>
      <c r="X83" s="5">
        <v>0.08</v>
      </c>
      <c r="Y83" s="5">
        <v>15</v>
      </c>
      <c r="Z83" s="18">
        <v>0.1</v>
      </c>
      <c r="AA83" s="19">
        <v>1.2</v>
      </c>
      <c r="AB83" s="18">
        <v>1</v>
      </c>
      <c r="AC83" s="19">
        <v>0.8</v>
      </c>
      <c r="AD83" s="5">
        <v>0.9</v>
      </c>
      <c r="AE83" s="5">
        <v>1.2</v>
      </c>
      <c r="AF83" s="6">
        <v>3.4</v>
      </c>
      <c r="AG83" s="5">
        <v>10.5</v>
      </c>
      <c r="AH83" s="17"/>
      <c r="AI83" s="17">
        <v>0.6</v>
      </c>
      <c r="AJ83" s="17">
        <v>1.3</v>
      </c>
      <c r="AK83" s="17">
        <v>0.2</v>
      </c>
      <c r="AL83" s="17">
        <v>0.03</v>
      </c>
      <c r="AM83" s="17">
        <v>0.15</v>
      </c>
      <c r="AN83" s="17">
        <v>0.02</v>
      </c>
      <c r="AO83" s="17">
        <v>0</v>
      </c>
      <c r="AP83" s="17">
        <v>0.2</v>
      </c>
      <c r="AQ83" s="17">
        <v>1.5</v>
      </c>
      <c r="AR83" s="17">
        <v>0.1</v>
      </c>
      <c r="AS83" s="17">
        <v>0.13</v>
      </c>
      <c r="AT83" s="17">
        <v>0.13</v>
      </c>
      <c r="AU83" s="17">
        <v>0.01</v>
      </c>
      <c r="AV83" s="17">
        <v>0</v>
      </c>
      <c r="AW83" s="8">
        <v>1</v>
      </c>
      <c r="AX83" s="6" t="s">
        <v>139</v>
      </c>
      <c r="AY83">
        <v>27</v>
      </c>
      <c r="AZ83">
        <v>17</v>
      </c>
      <c r="BA83">
        <v>8</v>
      </c>
      <c r="BB83">
        <v>31</v>
      </c>
      <c r="BC83">
        <v>14</v>
      </c>
      <c r="BD83">
        <v>4</v>
      </c>
      <c r="BE83">
        <v>0</v>
      </c>
    </row>
    <row r="84" spans="1:57" ht="15.75" thickBot="1">
      <c r="A84" s="5" t="s">
        <v>270</v>
      </c>
      <c r="B84" s="5" t="s">
        <v>121</v>
      </c>
      <c r="C84" s="5" t="s">
        <v>271</v>
      </c>
      <c r="D84" s="5" t="s">
        <v>219</v>
      </c>
      <c r="E84" s="14" t="str">
        <f t="shared" si="3"/>
        <v xml:space="preserve">Phacelia tanacetifolia </v>
      </c>
      <c r="F84" s="14" t="str">
        <f t="shared" si="4"/>
        <v xml:space="preserve">tanacetifolia </v>
      </c>
      <c r="G84" s="5" t="s">
        <v>59</v>
      </c>
      <c r="H84" s="5" t="s">
        <v>137</v>
      </c>
      <c r="I84" s="5" t="s">
        <v>121</v>
      </c>
      <c r="J84" s="6" t="s">
        <v>58</v>
      </c>
      <c r="K84" s="14" t="str">
        <f t="shared" si="5"/>
        <v>Phacelia Seed General</v>
      </c>
      <c r="L84" s="26">
        <v>83</v>
      </c>
      <c r="M84" s="5" t="s">
        <v>59</v>
      </c>
      <c r="N84" s="5" t="s">
        <v>95</v>
      </c>
      <c r="O84" s="5" t="s">
        <v>82</v>
      </c>
      <c r="P84" s="6" t="s">
        <v>62</v>
      </c>
      <c r="Q84" s="8">
        <v>0.45</v>
      </c>
      <c r="R84" s="5" t="s">
        <v>63</v>
      </c>
      <c r="S84" s="5" t="s">
        <v>125</v>
      </c>
      <c r="T84" s="5" t="s">
        <v>65</v>
      </c>
      <c r="U84" s="5">
        <v>30</v>
      </c>
      <c r="V84" s="6">
        <v>0</v>
      </c>
      <c r="W84" s="5">
        <v>0.1</v>
      </c>
      <c r="X84" s="5">
        <v>0.04</v>
      </c>
      <c r="Y84" s="5">
        <v>9.9999999999999982</v>
      </c>
      <c r="Z84" s="18">
        <v>0.1</v>
      </c>
      <c r="AA84" s="19">
        <v>1</v>
      </c>
      <c r="AB84" s="18">
        <v>1</v>
      </c>
      <c r="AC84" s="19">
        <v>1</v>
      </c>
      <c r="AD84" s="5">
        <v>0.9</v>
      </c>
      <c r="AE84" s="5">
        <v>1.2</v>
      </c>
      <c r="AF84" s="6">
        <v>3.4</v>
      </c>
      <c r="AG84" s="5">
        <v>10.5</v>
      </c>
      <c r="AH84" s="17"/>
      <c r="AI84" s="17">
        <v>0.6</v>
      </c>
      <c r="AJ84" s="17">
        <v>1.3</v>
      </c>
      <c r="AK84" s="17">
        <v>0.2</v>
      </c>
      <c r="AL84" s="17">
        <v>0.03</v>
      </c>
      <c r="AM84" s="17">
        <v>0.15</v>
      </c>
      <c r="AN84" s="17">
        <v>0.02</v>
      </c>
      <c r="AO84" s="17">
        <v>0</v>
      </c>
      <c r="AP84" s="17">
        <v>0.2</v>
      </c>
      <c r="AQ84" s="17">
        <v>1.5</v>
      </c>
      <c r="AR84" s="17">
        <v>0.1</v>
      </c>
      <c r="AS84" s="17">
        <v>0.13</v>
      </c>
      <c r="AT84" s="17">
        <v>0.13</v>
      </c>
      <c r="AU84" s="17">
        <v>0.01</v>
      </c>
      <c r="AV84" s="17">
        <v>0</v>
      </c>
      <c r="AW84" s="8">
        <v>0</v>
      </c>
      <c r="AX84" s="6" t="s">
        <v>139</v>
      </c>
      <c r="AY84">
        <v>27</v>
      </c>
      <c r="AZ84">
        <v>17</v>
      </c>
      <c r="BA84">
        <v>8</v>
      </c>
      <c r="BB84">
        <v>31</v>
      </c>
      <c r="BC84">
        <v>14</v>
      </c>
      <c r="BD84">
        <v>4</v>
      </c>
      <c r="BE84">
        <v>0</v>
      </c>
    </row>
    <row r="85" spans="1:57" ht="15.75" thickBot="1">
      <c r="A85" s="5" t="s">
        <v>223</v>
      </c>
      <c r="B85" s="5" t="s">
        <v>326</v>
      </c>
      <c r="C85" s="5" t="s">
        <v>327</v>
      </c>
      <c r="D85" s="5" t="s">
        <v>219</v>
      </c>
      <c r="E85" s="14" t="str">
        <f t="shared" si="3"/>
        <v xml:space="preserve">Phleum pratense </v>
      </c>
      <c r="F85" s="14" t="str">
        <f t="shared" si="4"/>
        <v xml:space="preserve">pratense </v>
      </c>
      <c r="G85" s="5" t="s">
        <v>59</v>
      </c>
      <c r="H85" s="5" t="s">
        <v>123</v>
      </c>
      <c r="I85" s="5" t="s">
        <v>176</v>
      </c>
      <c r="J85" s="6" t="s">
        <v>58</v>
      </c>
      <c r="K85" s="14" t="str">
        <f t="shared" si="5"/>
        <v>Timothy  Seed General</v>
      </c>
      <c r="L85" s="26">
        <v>84</v>
      </c>
      <c r="M85" s="5" t="s">
        <v>59</v>
      </c>
      <c r="N85" s="5" t="s">
        <v>60</v>
      </c>
      <c r="O85" s="5" t="s">
        <v>82</v>
      </c>
      <c r="P85" s="6" t="s">
        <v>85</v>
      </c>
      <c r="Q85" s="8">
        <v>0.5</v>
      </c>
      <c r="R85" s="5" t="s">
        <v>63</v>
      </c>
      <c r="S85" s="5" t="s">
        <v>125</v>
      </c>
      <c r="T85" s="5" t="s">
        <v>65</v>
      </c>
      <c r="U85" s="5">
        <v>15</v>
      </c>
      <c r="V85" s="6">
        <v>0</v>
      </c>
      <c r="W85" s="5">
        <v>0.11</v>
      </c>
      <c r="X85" s="5">
        <v>0.05</v>
      </c>
      <c r="Y85" s="5">
        <v>15.000000000000002</v>
      </c>
      <c r="Z85" s="18">
        <v>0.1</v>
      </c>
      <c r="AA85" s="19">
        <v>1</v>
      </c>
      <c r="AB85" s="18">
        <v>1</v>
      </c>
      <c r="AC85" s="19">
        <v>1</v>
      </c>
      <c r="AD85" s="5">
        <v>0.9</v>
      </c>
      <c r="AE85" s="5">
        <v>1.2</v>
      </c>
      <c r="AF85" s="6">
        <v>2</v>
      </c>
      <c r="AG85" s="5">
        <v>10.5</v>
      </c>
      <c r="AH85" s="17"/>
      <c r="AI85" s="17">
        <v>0.4</v>
      </c>
      <c r="AJ85" s="17">
        <v>0.47</v>
      </c>
      <c r="AK85" s="17">
        <v>0.17</v>
      </c>
      <c r="AL85" s="17">
        <v>0.09</v>
      </c>
      <c r="AM85" s="17">
        <v>0.12</v>
      </c>
      <c r="AN85" s="17">
        <v>0.06</v>
      </c>
      <c r="AO85" s="17">
        <v>0</v>
      </c>
      <c r="AP85" s="17">
        <v>0.04</v>
      </c>
      <c r="AQ85" s="17">
        <v>1.4</v>
      </c>
      <c r="AR85" s="17">
        <v>0.14000000000000001</v>
      </c>
      <c r="AS85" s="17">
        <v>0.3</v>
      </c>
      <c r="AT85" s="17">
        <v>0.08</v>
      </c>
      <c r="AU85" s="17">
        <v>0.05</v>
      </c>
      <c r="AV85" s="17">
        <v>0</v>
      </c>
      <c r="AW85" s="8">
        <v>1</v>
      </c>
      <c r="AX85" s="6" t="s">
        <v>126</v>
      </c>
      <c r="AY85">
        <v>30</v>
      </c>
      <c r="AZ85">
        <v>12</v>
      </c>
      <c r="BA85">
        <v>21</v>
      </c>
      <c r="BB85">
        <v>36</v>
      </c>
      <c r="BC85">
        <v>16</v>
      </c>
      <c r="BD85">
        <v>4</v>
      </c>
      <c r="BE85">
        <v>1</v>
      </c>
    </row>
    <row r="86" spans="1:57" ht="15.75" thickBot="1">
      <c r="A86" s="5" t="s">
        <v>223</v>
      </c>
      <c r="B86" s="5" t="s">
        <v>328</v>
      </c>
      <c r="C86" s="5" t="s">
        <v>329</v>
      </c>
      <c r="D86" s="5" t="s">
        <v>219</v>
      </c>
      <c r="E86" s="14" t="str">
        <f t="shared" si="3"/>
        <v xml:space="preserve">Plalaris  aquatica </v>
      </c>
      <c r="F86" s="14" t="str">
        <f t="shared" si="4"/>
        <v xml:space="preserve">aquatica </v>
      </c>
      <c r="G86" s="5" t="s">
        <v>59</v>
      </c>
      <c r="H86" s="5" t="s">
        <v>123</v>
      </c>
      <c r="I86" s="5" t="s">
        <v>177</v>
      </c>
      <c r="J86" s="16" t="s">
        <v>58</v>
      </c>
      <c r="K86" s="14" t="str">
        <f t="shared" si="5"/>
        <v>Phalaris Seed General</v>
      </c>
      <c r="L86" s="26">
        <v>85</v>
      </c>
      <c r="M86" s="5" t="s">
        <v>59</v>
      </c>
      <c r="N86" s="5" t="s">
        <v>60</v>
      </c>
      <c r="O86" s="5" t="s">
        <v>82</v>
      </c>
      <c r="P86" s="6" t="s">
        <v>85</v>
      </c>
      <c r="Q86" s="8">
        <v>0.6</v>
      </c>
      <c r="R86" s="5" t="s">
        <v>63</v>
      </c>
      <c r="S86" s="5" t="s">
        <v>125</v>
      </c>
      <c r="T86" s="5" t="s">
        <v>65</v>
      </c>
      <c r="U86" s="5">
        <v>15</v>
      </c>
      <c r="V86" s="6">
        <v>0</v>
      </c>
      <c r="W86" s="5">
        <v>0.12</v>
      </c>
      <c r="X86" s="5">
        <v>0.06</v>
      </c>
      <c r="Y86" s="5">
        <v>15.000000000000002</v>
      </c>
      <c r="Z86" s="18">
        <v>0.1</v>
      </c>
      <c r="AA86" s="19">
        <v>1</v>
      </c>
      <c r="AB86" s="18">
        <v>1</v>
      </c>
      <c r="AC86" s="19">
        <v>1</v>
      </c>
      <c r="AD86" s="5">
        <v>0.9</v>
      </c>
      <c r="AE86" s="5">
        <v>1.1000000000000001</v>
      </c>
      <c r="AF86" s="6">
        <v>2</v>
      </c>
      <c r="AG86" s="5">
        <v>10.5</v>
      </c>
      <c r="AH86" s="17"/>
      <c r="AI86" s="17">
        <v>0.4</v>
      </c>
      <c r="AJ86" s="17">
        <v>0.47</v>
      </c>
      <c r="AK86" s="17">
        <v>0.17</v>
      </c>
      <c r="AL86" s="17">
        <v>0.09</v>
      </c>
      <c r="AM86" s="17">
        <v>0.12</v>
      </c>
      <c r="AN86" s="17">
        <v>0.06</v>
      </c>
      <c r="AO86" s="17">
        <v>0</v>
      </c>
      <c r="AP86" s="17">
        <v>0.04</v>
      </c>
      <c r="AQ86" s="17">
        <v>1.4</v>
      </c>
      <c r="AR86" s="17">
        <v>0.14000000000000001</v>
      </c>
      <c r="AS86" s="17">
        <v>0.3</v>
      </c>
      <c r="AT86" s="17">
        <v>0.08</v>
      </c>
      <c r="AU86" s="17">
        <v>0.05</v>
      </c>
      <c r="AV86" s="17">
        <v>0</v>
      </c>
      <c r="AW86" s="8">
        <v>1</v>
      </c>
      <c r="AX86" s="6" t="s">
        <v>166</v>
      </c>
      <c r="AY86">
        <v>27</v>
      </c>
      <c r="AZ86">
        <v>17</v>
      </c>
      <c r="BA86">
        <v>8</v>
      </c>
      <c r="BB86">
        <v>31</v>
      </c>
      <c r="BC86">
        <v>14</v>
      </c>
      <c r="BD86">
        <v>4</v>
      </c>
      <c r="BE86">
        <v>1</v>
      </c>
    </row>
    <row r="87" spans="1:57" ht="15.75" thickBot="1">
      <c r="A87" s="5" t="s">
        <v>330</v>
      </c>
      <c r="B87" s="5" t="s">
        <v>331</v>
      </c>
      <c r="C87" s="5" t="s">
        <v>332</v>
      </c>
      <c r="D87" s="5" t="s">
        <v>219</v>
      </c>
      <c r="E87" s="14" t="str">
        <f t="shared" si="3"/>
        <v xml:space="preserve">Plantago lanceolata </v>
      </c>
      <c r="F87" s="14" t="str">
        <f t="shared" si="4"/>
        <v xml:space="preserve">lanceolata </v>
      </c>
      <c r="G87" s="5" t="s">
        <v>59</v>
      </c>
      <c r="H87" s="5" t="s">
        <v>123</v>
      </c>
      <c r="I87" s="5" t="s">
        <v>178</v>
      </c>
      <c r="J87" s="16" t="s">
        <v>58</v>
      </c>
      <c r="K87" s="14" t="str">
        <f t="shared" si="5"/>
        <v>Plantain Seed General</v>
      </c>
      <c r="L87" s="26">
        <v>86</v>
      </c>
      <c r="M87" s="5" t="s">
        <v>59</v>
      </c>
      <c r="N87" s="5" t="s">
        <v>95</v>
      </c>
      <c r="O87" s="5" t="s">
        <v>82</v>
      </c>
      <c r="P87" s="6" t="s">
        <v>62</v>
      </c>
      <c r="Q87" s="8">
        <v>2.1</v>
      </c>
      <c r="R87" s="5" t="s">
        <v>63</v>
      </c>
      <c r="S87" s="5" t="s">
        <v>125</v>
      </c>
      <c r="T87" s="5" t="s">
        <v>65</v>
      </c>
      <c r="U87" s="5">
        <v>15</v>
      </c>
      <c r="V87" s="6">
        <v>0</v>
      </c>
      <c r="W87" s="5">
        <v>0.15500000000000003</v>
      </c>
      <c r="X87" s="5">
        <v>0.10499999999999998</v>
      </c>
      <c r="Y87" s="5">
        <v>15.000000000000002</v>
      </c>
      <c r="Z87" s="18">
        <v>0.1</v>
      </c>
      <c r="AA87" s="19">
        <v>1</v>
      </c>
      <c r="AB87" s="18">
        <v>1</v>
      </c>
      <c r="AC87" s="19">
        <v>1.3</v>
      </c>
      <c r="AD87" s="5">
        <v>1</v>
      </c>
      <c r="AE87" s="5">
        <v>1.2</v>
      </c>
      <c r="AF87" s="6">
        <v>2.9</v>
      </c>
      <c r="AG87" s="5">
        <v>10.5</v>
      </c>
      <c r="AH87" s="17"/>
      <c r="AI87" s="17">
        <v>0.4</v>
      </c>
      <c r="AJ87" s="17">
        <v>0.47</v>
      </c>
      <c r="AK87" s="17">
        <v>0.17</v>
      </c>
      <c r="AL87" s="17">
        <v>0.09</v>
      </c>
      <c r="AM87" s="17">
        <v>0.12</v>
      </c>
      <c r="AN87" s="17">
        <v>0.06</v>
      </c>
      <c r="AO87" s="17">
        <v>0</v>
      </c>
      <c r="AP87" s="17">
        <v>0.04</v>
      </c>
      <c r="AQ87" s="17">
        <v>1.4</v>
      </c>
      <c r="AR87" s="17">
        <v>0.14000000000000001</v>
      </c>
      <c r="AS87" s="17">
        <v>0.3</v>
      </c>
      <c r="AT87" s="17">
        <v>0.08</v>
      </c>
      <c r="AU87" s="17">
        <v>0.05</v>
      </c>
      <c r="AV87" s="17">
        <v>0</v>
      </c>
      <c r="AW87" s="8">
        <v>1</v>
      </c>
      <c r="AX87" s="6"/>
      <c r="AY87">
        <v>30</v>
      </c>
      <c r="AZ87">
        <v>12</v>
      </c>
      <c r="BA87">
        <v>21</v>
      </c>
      <c r="BB87">
        <v>36</v>
      </c>
      <c r="BC87">
        <v>16</v>
      </c>
      <c r="BD87">
        <v>10</v>
      </c>
      <c r="BE87">
        <v>1</v>
      </c>
    </row>
    <row r="88" spans="1:57" ht="15.75" thickBot="1">
      <c r="A88" s="5" t="s">
        <v>230</v>
      </c>
      <c r="B88" s="5" t="s">
        <v>333</v>
      </c>
      <c r="C88" s="5" t="s">
        <v>334</v>
      </c>
      <c r="D88" s="5" t="s">
        <v>225</v>
      </c>
      <c r="E88" s="14" t="str">
        <f t="shared" si="3"/>
        <v>Raphanus raphanistrum sativa</v>
      </c>
      <c r="F88" s="14" t="str">
        <f t="shared" si="4"/>
        <v>raphanistrum sativa</v>
      </c>
      <c r="G88" s="5" t="s">
        <v>59</v>
      </c>
      <c r="H88" s="5" t="s">
        <v>130</v>
      </c>
      <c r="I88" s="5" t="s">
        <v>179</v>
      </c>
      <c r="J88" s="16" t="s">
        <v>180</v>
      </c>
      <c r="K88" s="14" t="str">
        <f t="shared" si="5"/>
        <v>Radish Seed Hybrid</v>
      </c>
      <c r="L88" s="26">
        <v>87</v>
      </c>
      <c r="M88" s="5" t="s">
        <v>59</v>
      </c>
      <c r="N88" s="5" t="s">
        <v>91</v>
      </c>
      <c r="O88" s="5" t="s">
        <v>82</v>
      </c>
      <c r="P88" s="6" t="s">
        <v>62</v>
      </c>
      <c r="Q88" s="8">
        <v>0.4</v>
      </c>
      <c r="R88" s="5" t="s">
        <v>63</v>
      </c>
      <c r="S88" s="5" t="s">
        <v>125</v>
      </c>
      <c r="T88" s="5" t="s">
        <v>65</v>
      </c>
      <c r="U88" s="5">
        <v>30</v>
      </c>
      <c r="V88" s="6">
        <v>0</v>
      </c>
      <c r="W88" s="5">
        <v>4.1999999999999996E-2</v>
      </c>
      <c r="X88" s="5">
        <v>1.2000000000000004E-2</v>
      </c>
      <c r="Y88" s="5">
        <v>9.9999999999999982</v>
      </c>
      <c r="Z88" s="18">
        <v>0.1</v>
      </c>
      <c r="AA88" s="19">
        <v>1.2</v>
      </c>
      <c r="AB88" s="18">
        <v>0.85</v>
      </c>
      <c r="AC88" s="19">
        <v>1.1000000000000001</v>
      </c>
      <c r="AD88" s="5">
        <v>0.8</v>
      </c>
      <c r="AE88" s="5">
        <v>1.6</v>
      </c>
      <c r="AF88" s="6">
        <v>4.5</v>
      </c>
      <c r="AG88" s="5">
        <v>10.5</v>
      </c>
      <c r="AH88" s="17"/>
      <c r="AI88" s="17">
        <v>0.48</v>
      </c>
      <c r="AJ88" s="17">
        <v>0.52</v>
      </c>
      <c r="AK88" s="17">
        <v>0.11</v>
      </c>
      <c r="AL88" s="17">
        <v>0.05</v>
      </c>
      <c r="AM88" s="17">
        <v>0.13</v>
      </c>
      <c r="AN88" s="17">
        <v>0.02</v>
      </c>
      <c r="AO88" s="17">
        <v>0</v>
      </c>
      <c r="AP88" s="17">
        <v>0.08</v>
      </c>
      <c r="AQ88" s="17">
        <v>1.35</v>
      </c>
      <c r="AR88" s="17">
        <v>0.13</v>
      </c>
      <c r="AS88" s="17">
        <v>0.18</v>
      </c>
      <c r="AT88" s="17">
        <v>0.08</v>
      </c>
      <c r="AU88" s="17">
        <v>0.14000000000000001</v>
      </c>
      <c r="AV88" s="17">
        <v>0</v>
      </c>
      <c r="AW88" s="8">
        <v>1</v>
      </c>
      <c r="AX88" s="6" t="s">
        <v>145</v>
      </c>
      <c r="AY88">
        <v>18</v>
      </c>
      <c r="AZ88">
        <v>8</v>
      </c>
      <c r="BA88">
        <v>8</v>
      </c>
      <c r="BB88">
        <v>21</v>
      </c>
      <c r="BC88">
        <v>20</v>
      </c>
      <c r="BD88">
        <v>3</v>
      </c>
      <c r="BE88">
        <v>0</v>
      </c>
    </row>
    <row r="89" spans="1:57" ht="15.75" thickBot="1">
      <c r="A89" s="5" t="s">
        <v>230</v>
      </c>
      <c r="B89" s="5" t="s">
        <v>333</v>
      </c>
      <c r="C89" s="5" t="s">
        <v>334</v>
      </c>
      <c r="D89" s="5" t="s">
        <v>225</v>
      </c>
      <c r="E89" s="14" t="str">
        <f t="shared" si="3"/>
        <v>Raphanus raphanistrum sativa</v>
      </c>
      <c r="F89" s="14" t="str">
        <f t="shared" si="4"/>
        <v>raphanistrum sativa</v>
      </c>
      <c r="G89" s="5" t="s">
        <v>59</v>
      </c>
      <c r="H89" s="5" t="s">
        <v>130</v>
      </c>
      <c r="I89" s="5" t="s">
        <v>179</v>
      </c>
      <c r="J89" s="16" t="s">
        <v>181</v>
      </c>
      <c r="K89" s="14" t="str">
        <f t="shared" si="5"/>
        <v>Radish Seed Open pollinated</v>
      </c>
      <c r="L89" s="26">
        <v>88</v>
      </c>
      <c r="M89" s="5" t="s">
        <v>59</v>
      </c>
      <c r="N89" s="5" t="s">
        <v>97</v>
      </c>
      <c r="O89" s="5" t="s">
        <v>82</v>
      </c>
      <c r="P89" s="6" t="s">
        <v>62</v>
      </c>
      <c r="Q89" s="8">
        <v>1.8</v>
      </c>
      <c r="R89" s="5" t="s">
        <v>63</v>
      </c>
      <c r="S89" s="5" t="s">
        <v>125</v>
      </c>
      <c r="T89" s="5" t="s">
        <v>65</v>
      </c>
      <c r="U89" s="5">
        <v>30</v>
      </c>
      <c r="V89" s="6">
        <v>0</v>
      </c>
      <c r="W89" s="5">
        <v>0.17800000000000002</v>
      </c>
      <c r="X89" s="5">
        <v>0.10800000000000001</v>
      </c>
      <c r="Y89" s="5">
        <v>9.9999999999999982</v>
      </c>
      <c r="Z89" s="18">
        <v>0.1</v>
      </c>
      <c r="AA89" s="19">
        <v>1.2</v>
      </c>
      <c r="AB89" s="18">
        <v>0.85</v>
      </c>
      <c r="AC89" s="19">
        <v>1.1000000000000001</v>
      </c>
      <c r="AD89" s="5">
        <v>0.8</v>
      </c>
      <c r="AE89" s="5">
        <v>1.6</v>
      </c>
      <c r="AF89" s="6">
        <v>4.5</v>
      </c>
      <c r="AG89" s="5">
        <v>10.5</v>
      </c>
      <c r="AH89" s="17"/>
      <c r="AI89" s="17">
        <v>0.48</v>
      </c>
      <c r="AJ89" s="17">
        <v>0.52</v>
      </c>
      <c r="AK89" s="17">
        <v>0.11</v>
      </c>
      <c r="AL89" s="17">
        <v>0.05</v>
      </c>
      <c r="AM89" s="17">
        <v>0.13</v>
      </c>
      <c r="AN89" s="17">
        <v>0.02</v>
      </c>
      <c r="AO89" s="17">
        <v>0</v>
      </c>
      <c r="AP89" s="17">
        <v>0.08</v>
      </c>
      <c r="AQ89" s="17">
        <v>1.35</v>
      </c>
      <c r="AR89" s="17">
        <v>0.13</v>
      </c>
      <c r="AS89" s="17">
        <v>0.18</v>
      </c>
      <c r="AT89" s="17">
        <v>0.08</v>
      </c>
      <c r="AU89" s="17">
        <v>0.14000000000000001</v>
      </c>
      <c r="AV89" s="17">
        <v>0</v>
      </c>
      <c r="AW89" s="8">
        <v>3</v>
      </c>
      <c r="AX89" s="6"/>
      <c r="AY89">
        <v>18</v>
      </c>
      <c r="AZ89">
        <v>8</v>
      </c>
      <c r="BA89">
        <v>8</v>
      </c>
      <c r="BB89">
        <v>21</v>
      </c>
      <c r="BC89">
        <v>20</v>
      </c>
      <c r="BD89">
        <v>3</v>
      </c>
      <c r="BE89">
        <v>0</v>
      </c>
    </row>
    <row r="90" spans="1:57" ht="15.75" thickBot="1">
      <c r="A90" s="5" t="s">
        <v>320</v>
      </c>
      <c r="B90" s="5" t="s">
        <v>335</v>
      </c>
      <c r="C90" s="5" t="s">
        <v>336</v>
      </c>
      <c r="D90" s="5" t="s">
        <v>219</v>
      </c>
      <c r="E90" s="14" t="str">
        <f t="shared" si="3"/>
        <v xml:space="preserve">Salvia columbariae </v>
      </c>
      <c r="F90" s="14" t="str">
        <f t="shared" si="4"/>
        <v xml:space="preserve">columbariae </v>
      </c>
      <c r="G90" s="5" t="s">
        <v>59</v>
      </c>
      <c r="H90" s="5" t="s">
        <v>137</v>
      </c>
      <c r="I90" s="5" t="s">
        <v>182</v>
      </c>
      <c r="J90" s="16" t="s">
        <v>58</v>
      </c>
      <c r="K90" s="14" t="str">
        <f t="shared" si="5"/>
        <v>Chia Seed General</v>
      </c>
      <c r="L90" s="26">
        <v>89</v>
      </c>
      <c r="M90" s="5" t="s">
        <v>59</v>
      </c>
      <c r="N90" s="5" t="s">
        <v>91</v>
      </c>
      <c r="O90" s="5" t="s">
        <v>82</v>
      </c>
      <c r="P90" s="6" t="s">
        <v>91</v>
      </c>
      <c r="Q90" s="8">
        <v>0.5</v>
      </c>
      <c r="R90" s="5" t="s">
        <v>63</v>
      </c>
      <c r="S90" s="5" t="s">
        <v>125</v>
      </c>
      <c r="T90" s="5" t="s">
        <v>65</v>
      </c>
      <c r="U90" s="5">
        <v>0</v>
      </c>
      <c r="V90" s="6">
        <v>0</v>
      </c>
      <c r="W90" s="5">
        <v>0.1</v>
      </c>
      <c r="X90" s="5">
        <v>0.04</v>
      </c>
      <c r="Y90" s="5">
        <v>15</v>
      </c>
      <c r="Z90" s="18">
        <v>0.1</v>
      </c>
      <c r="AA90" s="19">
        <v>1</v>
      </c>
      <c r="AB90" s="18">
        <v>1</v>
      </c>
      <c r="AC90" s="19">
        <v>0.8</v>
      </c>
      <c r="AD90" s="5">
        <v>1</v>
      </c>
      <c r="AE90" s="5">
        <v>1.2</v>
      </c>
      <c r="AF90" s="6">
        <v>3.4</v>
      </c>
      <c r="AG90" s="5">
        <v>10.5</v>
      </c>
      <c r="AH90" s="17"/>
      <c r="AI90" s="17">
        <v>0.6</v>
      </c>
      <c r="AJ90" s="17">
        <v>1.3</v>
      </c>
      <c r="AK90" s="17">
        <v>0.2</v>
      </c>
      <c r="AL90" s="17">
        <v>0.03</v>
      </c>
      <c r="AM90" s="17">
        <v>0.15</v>
      </c>
      <c r="AN90" s="17">
        <v>0.02</v>
      </c>
      <c r="AO90" s="17">
        <v>0</v>
      </c>
      <c r="AP90" s="17">
        <v>0.2</v>
      </c>
      <c r="AQ90" s="17">
        <v>1.5</v>
      </c>
      <c r="AR90" s="17">
        <v>0.1</v>
      </c>
      <c r="AS90" s="17">
        <v>0.13</v>
      </c>
      <c r="AT90" s="17">
        <v>0.13</v>
      </c>
      <c r="AU90" s="17">
        <v>0.01</v>
      </c>
      <c r="AV90" s="17">
        <v>0</v>
      </c>
      <c r="AW90" s="8">
        <v>0</v>
      </c>
      <c r="AX90" s="6" t="s">
        <v>139</v>
      </c>
      <c r="AY90">
        <v>27</v>
      </c>
      <c r="AZ90">
        <v>17</v>
      </c>
      <c r="BA90">
        <v>8</v>
      </c>
      <c r="BB90">
        <v>31</v>
      </c>
      <c r="BC90">
        <v>14</v>
      </c>
      <c r="BD90">
        <v>4</v>
      </c>
      <c r="BE90">
        <v>0</v>
      </c>
    </row>
    <row r="91" spans="1:57" ht="15.75" thickBot="1">
      <c r="A91" s="5" t="s">
        <v>320</v>
      </c>
      <c r="B91" s="5" t="s">
        <v>335</v>
      </c>
      <c r="C91" s="5" t="s">
        <v>291</v>
      </c>
      <c r="D91" s="5" t="s">
        <v>219</v>
      </c>
      <c r="E91" s="14" t="str">
        <f t="shared" si="3"/>
        <v xml:space="preserve">Salvia officinalis </v>
      </c>
      <c r="F91" s="14" t="str">
        <f t="shared" si="4"/>
        <v xml:space="preserve">officinalis </v>
      </c>
      <c r="G91" s="5" t="s">
        <v>59</v>
      </c>
      <c r="H91" s="5" t="s">
        <v>137</v>
      </c>
      <c r="I91" s="5" t="s">
        <v>183</v>
      </c>
      <c r="J91" s="16" t="s">
        <v>58</v>
      </c>
      <c r="K91" s="14" t="str">
        <f t="shared" si="5"/>
        <v>Sage Seed General</v>
      </c>
      <c r="L91" s="26">
        <v>90</v>
      </c>
      <c r="M91" s="5" t="s">
        <v>59</v>
      </c>
      <c r="N91" s="5" t="s">
        <v>91</v>
      </c>
      <c r="O91" s="5" t="s">
        <v>82</v>
      </c>
      <c r="P91" s="6" t="s">
        <v>91</v>
      </c>
      <c r="Q91" s="8">
        <v>0.5</v>
      </c>
      <c r="R91" s="5" t="s">
        <v>63</v>
      </c>
      <c r="S91" s="5" t="s">
        <v>125</v>
      </c>
      <c r="T91" s="5" t="s">
        <v>65</v>
      </c>
      <c r="U91" s="5">
        <v>70</v>
      </c>
      <c r="V91" s="6">
        <v>0</v>
      </c>
      <c r="W91" s="5">
        <v>0.1</v>
      </c>
      <c r="X91" s="5">
        <v>0.01</v>
      </c>
      <c r="Y91" s="5">
        <v>15</v>
      </c>
      <c r="Z91" s="18">
        <v>0.1</v>
      </c>
      <c r="AA91" s="19">
        <v>1</v>
      </c>
      <c r="AB91" s="18">
        <v>1</v>
      </c>
      <c r="AC91" s="19">
        <v>0.8</v>
      </c>
      <c r="AD91" s="5">
        <v>1</v>
      </c>
      <c r="AE91" s="5">
        <v>1.2</v>
      </c>
      <c r="AF91" s="6">
        <v>3.4</v>
      </c>
      <c r="AG91" s="5">
        <v>10.5</v>
      </c>
      <c r="AH91" s="17"/>
      <c r="AI91" s="17">
        <v>0.6</v>
      </c>
      <c r="AJ91" s="17">
        <v>1.3</v>
      </c>
      <c r="AK91" s="17">
        <v>0.2</v>
      </c>
      <c r="AL91" s="17">
        <v>0.03</v>
      </c>
      <c r="AM91" s="17">
        <v>0.15</v>
      </c>
      <c r="AN91" s="17">
        <v>0.02</v>
      </c>
      <c r="AO91" s="17">
        <v>0</v>
      </c>
      <c r="AP91" s="17">
        <v>0.2</v>
      </c>
      <c r="AQ91" s="17">
        <v>1.5</v>
      </c>
      <c r="AR91" s="17">
        <v>0.1</v>
      </c>
      <c r="AS91" s="17">
        <v>0.13</v>
      </c>
      <c r="AT91" s="17">
        <v>0.13</v>
      </c>
      <c r="AU91" s="17">
        <v>0.01</v>
      </c>
      <c r="AV91" s="17">
        <v>0</v>
      </c>
      <c r="AW91" s="8">
        <v>0</v>
      </c>
      <c r="AX91" s="6" t="s">
        <v>139</v>
      </c>
      <c r="AY91">
        <v>27</v>
      </c>
      <c r="AZ91">
        <v>17</v>
      </c>
      <c r="BA91">
        <v>8</v>
      </c>
      <c r="BB91">
        <v>31</v>
      </c>
      <c r="BC91">
        <v>14</v>
      </c>
      <c r="BD91">
        <v>4</v>
      </c>
      <c r="BE91">
        <v>0</v>
      </c>
    </row>
    <row r="92" spans="1:57" ht="15.75" thickBot="1">
      <c r="A92" s="5" t="s">
        <v>226</v>
      </c>
      <c r="B92" s="5" t="s">
        <v>337</v>
      </c>
      <c r="C92" s="5" t="s">
        <v>338</v>
      </c>
      <c r="D92" s="5" t="s">
        <v>219</v>
      </c>
      <c r="E92" s="14" t="str">
        <f t="shared" si="3"/>
        <v xml:space="preserve">Spinacia loeracea </v>
      </c>
      <c r="F92" s="14" t="str">
        <f t="shared" si="4"/>
        <v xml:space="preserve">loeracea </v>
      </c>
      <c r="G92" s="5" t="s">
        <v>59</v>
      </c>
      <c r="H92" s="5" t="s">
        <v>127</v>
      </c>
      <c r="I92" s="5" t="s">
        <v>184</v>
      </c>
      <c r="J92" s="16" t="s">
        <v>58</v>
      </c>
      <c r="K92" s="14" t="str">
        <f t="shared" si="5"/>
        <v>Spinach Seed General</v>
      </c>
      <c r="L92" s="26">
        <v>91</v>
      </c>
      <c r="M92" s="5" t="s">
        <v>59</v>
      </c>
      <c r="N92" s="5" t="s">
        <v>91</v>
      </c>
      <c r="O92" s="5" t="s">
        <v>82</v>
      </c>
      <c r="P92" s="6" t="s">
        <v>91</v>
      </c>
      <c r="Q92" s="8">
        <v>1</v>
      </c>
      <c r="R92" s="5" t="s">
        <v>63</v>
      </c>
      <c r="S92" s="5" t="s">
        <v>125</v>
      </c>
      <c r="T92" s="5" t="s">
        <v>65</v>
      </c>
      <c r="U92" s="5">
        <v>0</v>
      </c>
      <c r="V92" s="6">
        <v>0</v>
      </c>
      <c r="W92" s="5">
        <v>0.2</v>
      </c>
      <c r="X92" s="5">
        <v>0.1</v>
      </c>
      <c r="Y92" s="5">
        <v>10</v>
      </c>
      <c r="Z92" s="18">
        <v>0.1</v>
      </c>
      <c r="AA92" s="19">
        <v>1.5</v>
      </c>
      <c r="AB92" s="18">
        <v>0.85</v>
      </c>
      <c r="AC92" s="19">
        <v>1</v>
      </c>
      <c r="AD92" s="5">
        <v>0.8</v>
      </c>
      <c r="AE92" s="5">
        <v>1.8</v>
      </c>
      <c r="AF92" s="6">
        <v>2.1</v>
      </c>
      <c r="AG92" s="5">
        <v>10.5</v>
      </c>
      <c r="AH92" s="17"/>
      <c r="AI92" s="17">
        <v>0.04</v>
      </c>
      <c r="AJ92" s="17">
        <v>0.3</v>
      </c>
      <c r="AK92" s="17">
        <v>0.02</v>
      </c>
      <c r="AL92" s="17">
        <v>0.02</v>
      </c>
      <c r="AM92" s="17">
        <v>0.02</v>
      </c>
      <c r="AN92" s="17">
        <v>0.08</v>
      </c>
      <c r="AO92" s="17">
        <v>0</v>
      </c>
      <c r="AP92" s="17">
        <v>0.04</v>
      </c>
      <c r="AQ92" s="17">
        <v>0.3</v>
      </c>
      <c r="AR92" s="17">
        <v>0.02</v>
      </c>
      <c r="AS92" s="17">
        <v>0.02</v>
      </c>
      <c r="AT92" s="17">
        <v>0.02</v>
      </c>
      <c r="AU92" s="17">
        <v>0.08</v>
      </c>
      <c r="AV92" s="17">
        <v>0</v>
      </c>
      <c r="AW92" s="8">
        <v>1</v>
      </c>
      <c r="AX92" s="6" t="s">
        <v>106</v>
      </c>
      <c r="AY92">
        <v>27</v>
      </c>
      <c r="AZ92">
        <v>17</v>
      </c>
      <c r="BA92">
        <v>8</v>
      </c>
      <c r="BB92">
        <v>31</v>
      </c>
      <c r="BC92">
        <v>14</v>
      </c>
      <c r="BD92">
        <v>4</v>
      </c>
      <c r="BE92">
        <v>0</v>
      </c>
    </row>
    <row r="93" spans="1:57" ht="15.75" thickBot="1">
      <c r="A93" s="5" t="s">
        <v>251</v>
      </c>
      <c r="B93" s="5" t="s">
        <v>339</v>
      </c>
      <c r="C93" s="5" t="s">
        <v>327</v>
      </c>
      <c r="D93" s="5" t="s">
        <v>219</v>
      </c>
      <c r="E93" s="14" t="str">
        <f t="shared" si="3"/>
        <v xml:space="preserve">Trifolium pratense </v>
      </c>
      <c r="F93" s="14" t="str">
        <f t="shared" si="4"/>
        <v xml:space="preserve">pratense </v>
      </c>
      <c r="G93" s="5" t="s">
        <v>59</v>
      </c>
      <c r="H93" s="5" t="s">
        <v>123</v>
      </c>
      <c r="I93" s="5" t="s">
        <v>185</v>
      </c>
      <c r="J93" s="16" t="s">
        <v>58</v>
      </c>
      <c r="K93" s="14" t="str">
        <f t="shared" si="5"/>
        <v>Red clover Seed General</v>
      </c>
      <c r="L93" s="26">
        <v>92</v>
      </c>
      <c r="M93" s="5" t="s">
        <v>59</v>
      </c>
      <c r="N93" s="5" t="s">
        <v>91</v>
      </c>
      <c r="O93" s="5" t="s">
        <v>82</v>
      </c>
      <c r="P93" s="6" t="s">
        <v>62</v>
      </c>
      <c r="Q93" s="8">
        <v>0.5</v>
      </c>
      <c r="R93" s="5" t="s">
        <v>63</v>
      </c>
      <c r="S93" s="5" t="s">
        <v>125</v>
      </c>
      <c r="T93" s="5" t="s">
        <v>65</v>
      </c>
      <c r="U93" s="5">
        <v>20</v>
      </c>
      <c r="V93" s="6">
        <v>0</v>
      </c>
      <c r="W93" s="5">
        <v>0.11</v>
      </c>
      <c r="X93" s="5">
        <v>0.05</v>
      </c>
      <c r="Y93" s="5">
        <v>15.000000000000002</v>
      </c>
      <c r="Z93" s="18">
        <v>0.1</v>
      </c>
      <c r="AA93" s="19">
        <v>1.5</v>
      </c>
      <c r="AB93" s="18">
        <v>1</v>
      </c>
      <c r="AC93" s="19">
        <v>0.7</v>
      </c>
      <c r="AD93" s="5">
        <v>1.5</v>
      </c>
      <c r="AE93" s="5">
        <v>2.5</v>
      </c>
      <c r="AF93" s="6">
        <v>3</v>
      </c>
      <c r="AG93" s="5">
        <v>10.5</v>
      </c>
      <c r="AH93" s="17"/>
      <c r="AI93" s="17">
        <v>0.6</v>
      </c>
      <c r="AJ93" s="17">
        <v>1.3</v>
      </c>
      <c r="AK93" s="17">
        <v>0.2</v>
      </c>
      <c r="AL93" s="17">
        <v>0.03</v>
      </c>
      <c r="AM93" s="17">
        <v>0.15</v>
      </c>
      <c r="AN93" s="17">
        <v>0.02</v>
      </c>
      <c r="AO93" s="17">
        <v>0</v>
      </c>
      <c r="AP93" s="17">
        <v>0.2</v>
      </c>
      <c r="AQ93" s="17">
        <v>1.5</v>
      </c>
      <c r="AR93" s="17">
        <v>0.1</v>
      </c>
      <c r="AS93" s="17">
        <v>0.13</v>
      </c>
      <c r="AT93" s="17">
        <v>0.13</v>
      </c>
      <c r="AU93" s="17">
        <v>0.01</v>
      </c>
      <c r="AV93" s="17">
        <v>0</v>
      </c>
      <c r="AW93" s="8">
        <v>1</v>
      </c>
      <c r="AX93" s="6" t="s">
        <v>171</v>
      </c>
      <c r="AY93">
        <v>27</v>
      </c>
      <c r="AZ93">
        <v>17</v>
      </c>
      <c r="BA93">
        <v>8</v>
      </c>
      <c r="BB93">
        <v>31</v>
      </c>
      <c r="BC93">
        <v>14</v>
      </c>
      <c r="BD93">
        <v>4</v>
      </c>
      <c r="BE93">
        <v>1</v>
      </c>
    </row>
    <row r="94" spans="1:57" ht="15.75" thickBot="1">
      <c r="A94" s="5" t="s">
        <v>251</v>
      </c>
      <c r="B94" s="5" t="s">
        <v>339</v>
      </c>
      <c r="C94" s="5" t="s">
        <v>340</v>
      </c>
      <c r="D94" s="5" t="s">
        <v>219</v>
      </c>
      <c r="E94" s="14" t="str">
        <f t="shared" si="3"/>
        <v xml:space="preserve">Trifolium repens </v>
      </c>
      <c r="F94" s="14" t="str">
        <f t="shared" si="4"/>
        <v xml:space="preserve">repens </v>
      </c>
      <c r="G94" s="5" t="s">
        <v>59</v>
      </c>
      <c r="H94" s="5" t="s">
        <v>123</v>
      </c>
      <c r="I94" s="5" t="s">
        <v>186</v>
      </c>
      <c r="J94" s="16" t="s">
        <v>58</v>
      </c>
      <c r="K94" s="14" t="str">
        <f t="shared" si="5"/>
        <v>White clover Seed General</v>
      </c>
      <c r="L94" s="26">
        <v>93</v>
      </c>
      <c r="M94" s="5" t="s">
        <v>59</v>
      </c>
      <c r="N94" s="5" t="s">
        <v>91</v>
      </c>
      <c r="O94" s="5" t="s">
        <v>82</v>
      </c>
      <c r="P94" s="6" t="s">
        <v>62</v>
      </c>
      <c r="Q94" s="8">
        <v>0.6</v>
      </c>
      <c r="R94" s="5" t="s">
        <v>63</v>
      </c>
      <c r="S94" s="5" t="s">
        <v>125</v>
      </c>
      <c r="T94" s="5" t="s">
        <v>65</v>
      </c>
      <c r="U94" s="5">
        <v>20</v>
      </c>
      <c r="V94" s="6">
        <v>0</v>
      </c>
      <c r="W94" s="5">
        <v>0.15</v>
      </c>
      <c r="X94" s="5">
        <v>0.09</v>
      </c>
      <c r="Y94" s="5">
        <v>14.000000000000002</v>
      </c>
      <c r="Z94" s="18">
        <v>0.1</v>
      </c>
      <c r="AA94" s="19">
        <v>0.9</v>
      </c>
      <c r="AB94" s="18">
        <v>1</v>
      </c>
      <c r="AC94" s="19">
        <v>0.6</v>
      </c>
      <c r="AD94" s="5">
        <v>1.5</v>
      </c>
      <c r="AE94" s="5">
        <v>4</v>
      </c>
      <c r="AF94" s="6">
        <v>3</v>
      </c>
      <c r="AG94" s="5">
        <v>10.5</v>
      </c>
      <c r="AH94" s="17"/>
      <c r="AI94" s="17">
        <v>0.6</v>
      </c>
      <c r="AJ94" s="17">
        <v>1.3</v>
      </c>
      <c r="AK94" s="17">
        <v>0.2</v>
      </c>
      <c r="AL94" s="17">
        <v>0.03</v>
      </c>
      <c r="AM94" s="17">
        <v>0.15</v>
      </c>
      <c r="AN94" s="17">
        <v>0.02</v>
      </c>
      <c r="AO94" s="17">
        <v>0</v>
      </c>
      <c r="AP94" s="17">
        <v>0.2</v>
      </c>
      <c r="AQ94" s="17">
        <v>1.5</v>
      </c>
      <c r="AR94" s="17">
        <v>0.1</v>
      </c>
      <c r="AS94" s="17">
        <v>0.13</v>
      </c>
      <c r="AT94" s="17">
        <v>0.13</v>
      </c>
      <c r="AU94" s="17">
        <v>0.01</v>
      </c>
      <c r="AV94" s="17">
        <v>0</v>
      </c>
      <c r="AW94" s="8">
        <v>3</v>
      </c>
      <c r="AX94" s="6"/>
      <c r="AY94">
        <v>27</v>
      </c>
      <c r="AZ94">
        <v>17</v>
      </c>
      <c r="BA94">
        <v>8</v>
      </c>
      <c r="BB94">
        <v>31</v>
      </c>
      <c r="BC94">
        <v>14</v>
      </c>
      <c r="BD94">
        <v>4</v>
      </c>
      <c r="BE94">
        <v>1</v>
      </c>
    </row>
    <row r="95" spans="1:57" ht="15.75" thickBot="1">
      <c r="A95" s="5" t="s">
        <v>276</v>
      </c>
      <c r="B95" s="5" t="s">
        <v>277</v>
      </c>
      <c r="C95" s="5" t="s">
        <v>278</v>
      </c>
      <c r="D95" s="5" t="s">
        <v>219</v>
      </c>
      <c r="E95" s="14" t="str">
        <f t="shared" si="3"/>
        <v xml:space="preserve">Allium ampeloprasum </v>
      </c>
      <c r="F95" s="14" t="str">
        <f t="shared" si="4"/>
        <v xml:space="preserve">ampeloprasum </v>
      </c>
      <c r="G95" s="5" t="s">
        <v>187</v>
      </c>
      <c r="H95" s="5" t="s">
        <v>188</v>
      </c>
      <c r="I95" s="5" t="s">
        <v>128</v>
      </c>
      <c r="J95" s="16" t="s">
        <v>58</v>
      </c>
      <c r="K95" s="14" t="str">
        <f t="shared" si="5"/>
        <v>Leek Vegetable General</v>
      </c>
      <c r="L95" s="26">
        <v>94</v>
      </c>
      <c r="M95" s="5" t="s">
        <v>189</v>
      </c>
      <c r="N95" s="5" t="s">
        <v>77</v>
      </c>
      <c r="O95" s="5" t="s">
        <v>90</v>
      </c>
      <c r="P95" s="6" t="s">
        <v>60</v>
      </c>
      <c r="Q95" s="8">
        <v>63</v>
      </c>
      <c r="R95" s="5" t="s">
        <v>63</v>
      </c>
      <c r="S95" s="17" t="s">
        <v>190</v>
      </c>
      <c r="T95" s="5" t="s">
        <v>65</v>
      </c>
      <c r="U95" s="5">
        <v>0</v>
      </c>
      <c r="V95" s="6">
        <v>0</v>
      </c>
      <c r="W95" s="5">
        <v>0.9</v>
      </c>
      <c r="X95" s="5">
        <v>0</v>
      </c>
      <c r="Y95" s="5">
        <v>89</v>
      </c>
      <c r="Z95" s="18">
        <v>0.1</v>
      </c>
      <c r="AA95" s="19">
        <v>0.6</v>
      </c>
      <c r="AB95" s="18">
        <v>0.75</v>
      </c>
      <c r="AC95" s="19">
        <v>0.6</v>
      </c>
      <c r="AD95" s="5">
        <v>1</v>
      </c>
      <c r="AE95" s="5">
        <v>3.5</v>
      </c>
      <c r="AF95" s="6">
        <v>2</v>
      </c>
      <c r="AG95" s="5">
        <v>10.5</v>
      </c>
      <c r="AH95" s="17"/>
      <c r="AI95" s="23">
        <v>0.81818181818181812</v>
      </c>
      <c r="AJ95" s="23">
        <v>5.4545454545454541</v>
      </c>
      <c r="AK95" s="23">
        <v>0.18181818181818182</v>
      </c>
      <c r="AL95" s="23">
        <v>0.18181818181818182</v>
      </c>
      <c r="AM95" s="23">
        <v>0.36363636363636365</v>
      </c>
      <c r="AN95" s="23">
        <v>9.0909090909090912E-2</v>
      </c>
      <c r="AO95" s="23">
        <v>0</v>
      </c>
      <c r="AP95" s="23">
        <v>0.81818181818181812</v>
      </c>
      <c r="AQ95" s="23">
        <v>5.4545454545454541</v>
      </c>
      <c r="AR95" s="23">
        <v>0.18181818181818182</v>
      </c>
      <c r="AS95" s="23">
        <v>0.18181818181818182</v>
      </c>
      <c r="AT95" s="23">
        <v>0.36363636363636365</v>
      </c>
      <c r="AU95" s="23">
        <v>9.0909090909090912E-2</v>
      </c>
      <c r="AV95" s="23">
        <v>0</v>
      </c>
      <c r="AW95" s="8">
        <v>1</v>
      </c>
      <c r="AX95" s="6"/>
      <c r="AY95">
        <v>33</v>
      </c>
      <c r="AZ95">
        <v>9</v>
      </c>
      <c r="BA95">
        <v>12</v>
      </c>
      <c r="BB95">
        <v>29</v>
      </c>
      <c r="BC95">
        <v>279</v>
      </c>
      <c r="BD95">
        <v>3</v>
      </c>
      <c r="BE95">
        <v>0</v>
      </c>
    </row>
    <row r="96" spans="1:57" ht="15.75" thickBot="1">
      <c r="A96" s="5" t="s">
        <v>276</v>
      </c>
      <c r="B96" s="5" t="s">
        <v>277</v>
      </c>
      <c r="C96" s="5" t="s">
        <v>279</v>
      </c>
      <c r="D96" s="5" t="s">
        <v>219</v>
      </c>
      <c r="E96" s="14" t="str">
        <f t="shared" si="3"/>
        <v xml:space="preserve">Allium cepa </v>
      </c>
      <c r="F96" s="14" t="str">
        <f t="shared" si="4"/>
        <v xml:space="preserve">cepa </v>
      </c>
      <c r="G96" s="5" t="s">
        <v>187</v>
      </c>
      <c r="H96" s="5" t="s">
        <v>191</v>
      </c>
      <c r="I96" s="5" t="s">
        <v>131</v>
      </c>
      <c r="J96" s="16" t="s">
        <v>132</v>
      </c>
      <c r="K96" s="14" t="str">
        <f t="shared" si="5"/>
        <v>Onion Vegetable Brown</v>
      </c>
      <c r="L96" s="26">
        <v>95</v>
      </c>
      <c r="M96" s="5" t="s">
        <v>59</v>
      </c>
      <c r="N96" s="5" t="s">
        <v>60</v>
      </c>
      <c r="O96" s="5" t="s">
        <v>61</v>
      </c>
      <c r="P96" s="6" t="s">
        <v>62</v>
      </c>
      <c r="Q96" s="8">
        <v>70</v>
      </c>
      <c r="R96" s="5" t="s">
        <v>63</v>
      </c>
      <c r="S96" s="17" t="s">
        <v>190</v>
      </c>
      <c r="T96" s="5" t="s">
        <v>65</v>
      </c>
      <c r="U96" s="5">
        <v>0</v>
      </c>
      <c r="V96" s="6">
        <v>0</v>
      </c>
      <c r="W96" s="5">
        <v>0.8</v>
      </c>
      <c r="X96" s="5">
        <v>0</v>
      </c>
      <c r="Y96" s="5">
        <v>89</v>
      </c>
      <c r="Z96" s="18">
        <v>0.1</v>
      </c>
      <c r="AA96" s="19">
        <v>0.6</v>
      </c>
      <c r="AB96" s="18">
        <v>0.8</v>
      </c>
      <c r="AC96" s="19">
        <v>0.6</v>
      </c>
      <c r="AD96" s="5">
        <v>1</v>
      </c>
      <c r="AE96" s="5">
        <v>2</v>
      </c>
      <c r="AF96" s="6">
        <v>1.4</v>
      </c>
      <c r="AG96" s="5">
        <v>10.5</v>
      </c>
      <c r="AH96" s="17"/>
      <c r="AI96" s="23">
        <v>0.3</v>
      </c>
      <c r="AJ96" s="23">
        <v>2</v>
      </c>
      <c r="AK96" s="23">
        <v>0.11</v>
      </c>
      <c r="AL96" s="23">
        <v>0.35</v>
      </c>
      <c r="AM96" s="23">
        <v>0.11</v>
      </c>
      <c r="AN96" s="23">
        <v>0.09</v>
      </c>
      <c r="AO96" s="23">
        <v>0</v>
      </c>
      <c r="AP96" s="23">
        <v>0.3</v>
      </c>
      <c r="AQ96" s="23">
        <v>2</v>
      </c>
      <c r="AR96" s="23">
        <v>0.11</v>
      </c>
      <c r="AS96" s="23">
        <v>0.35</v>
      </c>
      <c r="AT96" s="23">
        <v>0.11</v>
      </c>
      <c r="AU96" s="23">
        <v>0.09</v>
      </c>
      <c r="AV96" s="23">
        <v>0</v>
      </c>
      <c r="AW96" s="8">
        <v>2</v>
      </c>
      <c r="AX96" s="6"/>
      <c r="AY96">
        <v>33</v>
      </c>
      <c r="AZ96">
        <v>9</v>
      </c>
      <c r="BA96">
        <v>12</v>
      </c>
      <c r="BB96">
        <v>29</v>
      </c>
      <c r="BC96">
        <v>279</v>
      </c>
      <c r="BD96">
        <v>3</v>
      </c>
      <c r="BE96">
        <v>0</v>
      </c>
    </row>
    <row r="97" spans="1:57" ht="15.75" thickBot="1">
      <c r="A97" s="5" t="s">
        <v>276</v>
      </c>
      <c r="B97" s="5" t="s">
        <v>277</v>
      </c>
      <c r="C97" s="5" t="s">
        <v>279</v>
      </c>
      <c r="D97" s="5" t="s">
        <v>219</v>
      </c>
      <c r="E97" s="14" t="str">
        <f t="shared" si="3"/>
        <v xml:space="preserve">Allium cepa </v>
      </c>
      <c r="F97" s="14" t="str">
        <f t="shared" si="4"/>
        <v xml:space="preserve">cepa </v>
      </c>
      <c r="G97" s="5" t="s">
        <v>187</v>
      </c>
      <c r="H97" s="5" t="s">
        <v>191</v>
      </c>
      <c r="I97" s="5" t="s">
        <v>131</v>
      </c>
      <c r="J97" s="16" t="s">
        <v>134</v>
      </c>
      <c r="K97" s="14" t="str">
        <f t="shared" si="5"/>
        <v>Onion Vegetable Red</v>
      </c>
      <c r="L97" s="26">
        <v>96</v>
      </c>
      <c r="M97" s="5" t="s">
        <v>59</v>
      </c>
      <c r="N97" s="5" t="s">
        <v>60</v>
      </c>
      <c r="O97" s="5" t="s">
        <v>82</v>
      </c>
      <c r="P97" s="6" t="s">
        <v>95</v>
      </c>
      <c r="Q97" s="8">
        <v>80</v>
      </c>
      <c r="R97" s="5" t="s">
        <v>63</v>
      </c>
      <c r="S97" s="17" t="s">
        <v>190</v>
      </c>
      <c r="T97" s="5" t="s">
        <v>65</v>
      </c>
      <c r="U97" s="5">
        <v>0</v>
      </c>
      <c r="V97" s="6">
        <v>0</v>
      </c>
      <c r="W97" s="5">
        <v>0.8</v>
      </c>
      <c r="X97" s="5">
        <v>0</v>
      </c>
      <c r="Y97" s="5">
        <v>90</v>
      </c>
      <c r="Z97" s="18">
        <v>0.1</v>
      </c>
      <c r="AA97" s="19">
        <v>0.6</v>
      </c>
      <c r="AB97" s="18">
        <v>0.8</v>
      </c>
      <c r="AC97" s="19">
        <v>0.6</v>
      </c>
      <c r="AD97" s="5">
        <v>1</v>
      </c>
      <c r="AE97" s="5">
        <v>2</v>
      </c>
      <c r="AF97" s="6">
        <v>1.4</v>
      </c>
      <c r="AG97" s="5">
        <v>10.5</v>
      </c>
      <c r="AH97" s="17"/>
      <c r="AI97" s="23">
        <v>0.3</v>
      </c>
      <c r="AJ97" s="23">
        <v>2</v>
      </c>
      <c r="AK97" s="23">
        <v>0.11</v>
      </c>
      <c r="AL97" s="23">
        <v>0.35</v>
      </c>
      <c r="AM97" s="23">
        <v>0.11</v>
      </c>
      <c r="AN97" s="23">
        <v>0.09</v>
      </c>
      <c r="AO97" s="23">
        <v>0</v>
      </c>
      <c r="AP97" s="23">
        <v>0.3</v>
      </c>
      <c r="AQ97" s="23">
        <v>2</v>
      </c>
      <c r="AR97" s="23">
        <v>0.11</v>
      </c>
      <c r="AS97" s="23">
        <v>0.35</v>
      </c>
      <c r="AT97" s="23">
        <v>0.11</v>
      </c>
      <c r="AU97" s="23">
        <v>0.09</v>
      </c>
      <c r="AV97" s="23">
        <v>0</v>
      </c>
      <c r="AW97" s="8">
        <v>1</v>
      </c>
      <c r="AX97" s="6" t="s">
        <v>192</v>
      </c>
      <c r="AY97">
        <v>33</v>
      </c>
      <c r="AZ97">
        <v>9</v>
      </c>
      <c r="BA97">
        <v>12</v>
      </c>
      <c r="BB97">
        <v>29</v>
      </c>
      <c r="BC97">
        <v>279</v>
      </c>
      <c r="BD97">
        <v>3</v>
      </c>
      <c r="BE97">
        <v>0</v>
      </c>
    </row>
    <row r="98" spans="1:57" ht="15.75" thickBot="1">
      <c r="A98" s="5" t="s">
        <v>276</v>
      </c>
      <c r="B98" s="5" t="s">
        <v>277</v>
      </c>
      <c r="C98" s="5" t="s">
        <v>279</v>
      </c>
      <c r="D98" s="5" t="s">
        <v>219</v>
      </c>
      <c r="E98" s="14" t="str">
        <f t="shared" si="3"/>
        <v xml:space="preserve">Allium cepa </v>
      </c>
      <c r="F98" s="14" t="str">
        <f t="shared" si="4"/>
        <v xml:space="preserve">cepa </v>
      </c>
      <c r="G98" s="5" t="s">
        <v>187</v>
      </c>
      <c r="H98" s="5" t="s">
        <v>191</v>
      </c>
      <c r="I98" s="5" t="s">
        <v>131</v>
      </c>
      <c r="J98" s="16" t="s">
        <v>193</v>
      </c>
      <c r="K98" s="14" t="str">
        <f t="shared" si="5"/>
        <v>Onion Vegetable Shallot</v>
      </c>
      <c r="L98" s="26">
        <v>97</v>
      </c>
      <c r="M98" s="5" t="s">
        <v>59</v>
      </c>
      <c r="N98" s="5" t="s">
        <v>95</v>
      </c>
      <c r="O98" s="5" t="s">
        <v>90</v>
      </c>
      <c r="P98" s="6" t="s">
        <v>88</v>
      </c>
      <c r="Q98" s="8">
        <v>60</v>
      </c>
      <c r="R98" s="5" t="s">
        <v>63</v>
      </c>
      <c r="S98" s="17" t="s">
        <v>190</v>
      </c>
      <c r="T98" s="5" t="s">
        <v>65</v>
      </c>
      <c r="U98" s="5">
        <v>0</v>
      </c>
      <c r="V98" s="6">
        <v>0</v>
      </c>
      <c r="W98" s="5">
        <v>0.8</v>
      </c>
      <c r="X98" s="5">
        <v>0</v>
      </c>
      <c r="Y98" s="5">
        <v>90</v>
      </c>
      <c r="Z98" s="18">
        <v>0.1</v>
      </c>
      <c r="AA98" s="19">
        <v>0.6</v>
      </c>
      <c r="AB98" s="18">
        <v>0.8</v>
      </c>
      <c r="AC98" s="19">
        <v>0.6</v>
      </c>
      <c r="AD98" s="5">
        <v>1</v>
      </c>
      <c r="AE98" s="5">
        <v>2</v>
      </c>
      <c r="AF98" s="6">
        <v>1.4</v>
      </c>
      <c r="AG98" s="5">
        <v>10.5</v>
      </c>
      <c r="AH98" s="17"/>
      <c r="AI98" s="23">
        <v>0.3</v>
      </c>
      <c r="AJ98" s="23">
        <v>2</v>
      </c>
      <c r="AK98" s="23">
        <v>0.11</v>
      </c>
      <c r="AL98" s="23">
        <v>0.35</v>
      </c>
      <c r="AM98" s="23">
        <v>0.11</v>
      </c>
      <c r="AN98" s="23">
        <v>0.09</v>
      </c>
      <c r="AO98" s="23">
        <v>0</v>
      </c>
      <c r="AP98" s="23">
        <v>0.3</v>
      </c>
      <c r="AQ98" s="23">
        <v>2</v>
      </c>
      <c r="AR98" s="23">
        <v>0.11</v>
      </c>
      <c r="AS98" s="23">
        <v>0.35</v>
      </c>
      <c r="AT98" s="23">
        <v>0.11</v>
      </c>
      <c r="AU98" s="23">
        <v>0.09</v>
      </c>
      <c r="AV98" s="23">
        <v>0</v>
      </c>
      <c r="AW98" s="8">
        <v>1</v>
      </c>
      <c r="AX98" s="6" t="s">
        <v>192</v>
      </c>
      <c r="AY98">
        <v>33</v>
      </c>
      <c r="AZ98">
        <v>9</v>
      </c>
      <c r="BA98">
        <v>12</v>
      </c>
      <c r="BB98">
        <v>29</v>
      </c>
      <c r="BC98">
        <v>279</v>
      </c>
      <c r="BD98">
        <v>3</v>
      </c>
      <c r="BE98">
        <v>0</v>
      </c>
    </row>
    <row r="99" spans="1:57" ht="15.75" thickBot="1">
      <c r="A99" s="5" t="s">
        <v>276</v>
      </c>
      <c r="B99" s="5" t="s">
        <v>277</v>
      </c>
      <c r="C99" s="5" t="s">
        <v>280</v>
      </c>
      <c r="D99" s="5" t="s">
        <v>219</v>
      </c>
      <c r="E99" s="14" t="str">
        <f t="shared" si="3"/>
        <v xml:space="preserve">Allium fistulosum </v>
      </c>
      <c r="F99" s="14" t="str">
        <f t="shared" si="4"/>
        <v xml:space="preserve">fistulosum </v>
      </c>
      <c r="G99" s="5" t="s">
        <v>187</v>
      </c>
      <c r="H99" s="5" t="s">
        <v>188</v>
      </c>
      <c r="I99" s="5" t="s">
        <v>135</v>
      </c>
      <c r="J99" s="16" t="s">
        <v>58</v>
      </c>
      <c r="K99" s="14" t="str">
        <f t="shared" si="5"/>
        <v>Spring onion Vegetable General</v>
      </c>
      <c r="L99" s="26">
        <v>98</v>
      </c>
      <c r="M99" s="5" t="s">
        <v>59</v>
      </c>
      <c r="N99" s="5" t="s">
        <v>62</v>
      </c>
      <c r="O99" s="5" t="s">
        <v>90</v>
      </c>
      <c r="P99" s="6" t="s">
        <v>97</v>
      </c>
      <c r="Q99" s="8">
        <v>60</v>
      </c>
      <c r="R99" s="5" t="s">
        <v>63</v>
      </c>
      <c r="S99" s="17" t="s">
        <v>190</v>
      </c>
      <c r="T99" s="5" t="s">
        <v>65</v>
      </c>
      <c r="U99" s="5">
        <v>0</v>
      </c>
      <c r="V99" s="6">
        <v>0</v>
      </c>
      <c r="W99" s="5">
        <v>1</v>
      </c>
      <c r="X99" s="5">
        <v>0</v>
      </c>
      <c r="Y99" s="5">
        <v>95</v>
      </c>
      <c r="Z99" s="18">
        <v>0.1</v>
      </c>
      <c r="AA99" s="19">
        <v>0.6</v>
      </c>
      <c r="AB99" s="18">
        <v>0.75</v>
      </c>
      <c r="AC99" s="19">
        <v>0.6</v>
      </c>
      <c r="AD99" s="5">
        <v>1</v>
      </c>
      <c r="AE99" s="5">
        <v>2.2000000000000002</v>
      </c>
      <c r="AF99" s="6">
        <v>2.2000000000000002</v>
      </c>
      <c r="AG99" s="5">
        <v>10.5</v>
      </c>
      <c r="AH99" s="17"/>
      <c r="AI99" s="23">
        <v>0.81818181818181812</v>
      </c>
      <c r="AJ99" s="23">
        <v>5.4545454545454541</v>
      </c>
      <c r="AK99" s="23">
        <v>0.18181818181818182</v>
      </c>
      <c r="AL99" s="23">
        <v>0.18181818181818182</v>
      </c>
      <c r="AM99" s="23">
        <v>0.36363636363636365</v>
      </c>
      <c r="AN99" s="23">
        <v>9.0909090909090912E-2</v>
      </c>
      <c r="AO99" s="23">
        <v>0</v>
      </c>
      <c r="AP99" s="23">
        <v>0.81818181818181812</v>
      </c>
      <c r="AQ99" s="23">
        <v>5.4545454545454541</v>
      </c>
      <c r="AR99" s="23">
        <v>0.18181818181818182</v>
      </c>
      <c r="AS99" s="23">
        <v>0.18181818181818182</v>
      </c>
      <c r="AT99" s="23">
        <v>0.36363636363636365</v>
      </c>
      <c r="AU99" s="23">
        <v>9.0909090909090912E-2</v>
      </c>
      <c r="AV99" s="23">
        <v>0</v>
      </c>
      <c r="AW99" s="8">
        <v>1</v>
      </c>
      <c r="AX99" s="6"/>
      <c r="AY99">
        <v>33</v>
      </c>
      <c r="AZ99">
        <v>9</v>
      </c>
      <c r="BA99">
        <v>12</v>
      </c>
      <c r="BB99">
        <v>29</v>
      </c>
      <c r="BC99">
        <v>279</v>
      </c>
      <c r="BD99">
        <v>3</v>
      </c>
      <c r="BE99">
        <v>0</v>
      </c>
    </row>
    <row r="100" spans="1:57" ht="15.75" thickBot="1">
      <c r="A100" s="5" t="s">
        <v>276</v>
      </c>
      <c r="B100" s="5" t="s">
        <v>277</v>
      </c>
      <c r="C100" s="5" t="s">
        <v>266</v>
      </c>
      <c r="D100" s="5" t="s">
        <v>219</v>
      </c>
      <c r="E100" s="14" t="str">
        <f t="shared" si="3"/>
        <v xml:space="preserve">Allium sativum </v>
      </c>
      <c r="F100" s="14" t="str">
        <f t="shared" si="4"/>
        <v xml:space="preserve">sativum </v>
      </c>
      <c r="G100" s="5" t="s">
        <v>187</v>
      </c>
      <c r="H100" s="5" t="s">
        <v>191</v>
      </c>
      <c r="I100" s="5" t="s">
        <v>194</v>
      </c>
      <c r="J100" s="6" t="s">
        <v>58</v>
      </c>
      <c r="K100" s="14" t="str">
        <f t="shared" si="5"/>
        <v>Garlic Vegetable General</v>
      </c>
      <c r="L100" s="26">
        <v>99</v>
      </c>
      <c r="M100" s="5" t="s">
        <v>59</v>
      </c>
      <c r="N100" s="5" t="s">
        <v>195</v>
      </c>
      <c r="O100" s="5" t="s">
        <v>90</v>
      </c>
      <c r="P100" s="6" t="s">
        <v>88</v>
      </c>
      <c r="Q100" s="8">
        <v>50</v>
      </c>
      <c r="R100" s="5" t="s">
        <v>63</v>
      </c>
      <c r="S100" s="17" t="s">
        <v>190</v>
      </c>
      <c r="T100" s="5" t="s">
        <v>65</v>
      </c>
      <c r="U100" s="5">
        <v>0</v>
      </c>
      <c r="V100" s="6">
        <v>0</v>
      </c>
      <c r="W100" s="5">
        <v>0.8</v>
      </c>
      <c r="X100" s="5">
        <v>0</v>
      </c>
      <c r="Y100" s="5">
        <v>90</v>
      </c>
      <c r="Z100" s="18">
        <v>0.1</v>
      </c>
      <c r="AA100" s="19">
        <v>0.6</v>
      </c>
      <c r="AB100" s="18">
        <v>0.7</v>
      </c>
      <c r="AC100" s="19">
        <v>0.6</v>
      </c>
      <c r="AD100" s="5">
        <v>1</v>
      </c>
      <c r="AE100" s="5">
        <v>2</v>
      </c>
      <c r="AF100" s="6">
        <v>1.4</v>
      </c>
      <c r="AG100" s="5">
        <v>10.5</v>
      </c>
      <c r="AH100" s="17"/>
      <c r="AI100" s="23">
        <v>0.3</v>
      </c>
      <c r="AJ100" s="23">
        <v>2</v>
      </c>
      <c r="AK100" s="23">
        <v>0.11</v>
      </c>
      <c r="AL100" s="23">
        <v>0.35</v>
      </c>
      <c r="AM100" s="23">
        <v>0.11</v>
      </c>
      <c r="AN100" s="23">
        <v>0.09</v>
      </c>
      <c r="AO100" s="23">
        <v>0</v>
      </c>
      <c r="AP100" s="23">
        <v>0.3</v>
      </c>
      <c r="AQ100" s="23">
        <v>2</v>
      </c>
      <c r="AR100" s="23">
        <v>0.11</v>
      </c>
      <c r="AS100" s="23">
        <v>0.35</v>
      </c>
      <c r="AT100" s="23">
        <v>0.11</v>
      </c>
      <c r="AU100" s="23">
        <v>0.09</v>
      </c>
      <c r="AV100" s="23">
        <v>0</v>
      </c>
      <c r="AW100" s="8">
        <v>1</v>
      </c>
      <c r="AX100" s="6" t="s">
        <v>192</v>
      </c>
      <c r="AY100">
        <v>33</v>
      </c>
      <c r="AZ100">
        <v>9</v>
      </c>
      <c r="BA100">
        <v>12</v>
      </c>
      <c r="BB100">
        <v>29</v>
      </c>
      <c r="BC100">
        <v>279</v>
      </c>
      <c r="BD100">
        <v>3</v>
      </c>
      <c r="BE100">
        <v>0</v>
      </c>
    </row>
    <row r="101" spans="1:57" ht="15.75" thickBot="1">
      <c r="A101" s="5" t="s">
        <v>282</v>
      </c>
      <c r="B101" s="5" t="s">
        <v>341</v>
      </c>
      <c r="C101" s="5" t="s">
        <v>284</v>
      </c>
      <c r="D101" s="5" t="s">
        <v>219</v>
      </c>
      <c r="E101" s="14" t="str">
        <f t="shared" si="3"/>
        <v xml:space="preserve">Apium graveolens </v>
      </c>
      <c r="F101" s="14" t="str">
        <f t="shared" si="4"/>
        <v xml:space="preserve">graveolens </v>
      </c>
      <c r="G101" s="5" t="s">
        <v>187</v>
      </c>
      <c r="H101" s="5" t="s">
        <v>188</v>
      </c>
      <c r="I101" s="5" t="s">
        <v>196</v>
      </c>
      <c r="J101" s="6" t="s">
        <v>58</v>
      </c>
      <c r="K101" s="14" t="str">
        <f t="shared" si="5"/>
        <v>Celery Vegetable General</v>
      </c>
      <c r="L101" s="26">
        <v>100</v>
      </c>
      <c r="M101" s="5" t="s">
        <v>189</v>
      </c>
      <c r="N101" s="5" t="s">
        <v>69</v>
      </c>
      <c r="O101" s="5" t="s">
        <v>90</v>
      </c>
      <c r="P101" s="6" t="s">
        <v>85</v>
      </c>
      <c r="Q101" s="8">
        <v>60</v>
      </c>
      <c r="R101" s="5" t="s">
        <v>63</v>
      </c>
      <c r="S101" s="17" t="s">
        <v>190</v>
      </c>
      <c r="T101" s="5" t="s">
        <v>65</v>
      </c>
      <c r="U101" s="5">
        <v>0</v>
      </c>
      <c r="V101" s="6">
        <v>0</v>
      </c>
      <c r="W101" s="5">
        <v>0.85</v>
      </c>
      <c r="X101" s="5">
        <v>0</v>
      </c>
      <c r="Y101" s="5">
        <v>88</v>
      </c>
      <c r="Z101" s="18">
        <v>0.1</v>
      </c>
      <c r="AA101" s="19">
        <v>1.2</v>
      </c>
      <c r="AB101" s="18">
        <v>1</v>
      </c>
      <c r="AC101" s="19">
        <v>0.8</v>
      </c>
      <c r="AD101" s="5">
        <v>0.9</v>
      </c>
      <c r="AE101" s="5">
        <v>2.5</v>
      </c>
      <c r="AF101" s="6">
        <v>2.5</v>
      </c>
      <c r="AG101" s="5">
        <v>10.5</v>
      </c>
      <c r="AH101" s="17"/>
      <c r="AI101" s="23">
        <v>0.26</v>
      </c>
      <c r="AJ101" s="23">
        <v>2</v>
      </c>
      <c r="AK101" s="23">
        <v>0.11</v>
      </c>
      <c r="AL101" s="23">
        <v>0.35</v>
      </c>
      <c r="AM101" s="23">
        <v>0.11</v>
      </c>
      <c r="AN101" s="23">
        <v>0.09</v>
      </c>
      <c r="AO101" s="23">
        <v>0</v>
      </c>
      <c r="AP101" s="23">
        <v>0.26</v>
      </c>
      <c r="AQ101" s="23">
        <v>2</v>
      </c>
      <c r="AR101" s="23">
        <v>0.11</v>
      </c>
      <c r="AS101" s="23">
        <v>0.35</v>
      </c>
      <c r="AT101" s="23">
        <v>0.11</v>
      </c>
      <c r="AU101" s="23">
        <v>0.09</v>
      </c>
      <c r="AV101" s="23">
        <v>0</v>
      </c>
      <c r="AW101" s="8">
        <v>0</v>
      </c>
      <c r="AX101" s="6"/>
      <c r="AY101">
        <v>20</v>
      </c>
      <c r="AZ101">
        <v>7</v>
      </c>
      <c r="BA101">
        <v>9</v>
      </c>
      <c r="BB101">
        <v>18</v>
      </c>
      <c r="BC101">
        <v>122</v>
      </c>
      <c r="BD101">
        <v>3</v>
      </c>
      <c r="BE101">
        <v>0</v>
      </c>
    </row>
    <row r="102" spans="1:57" ht="15.75" thickBot="1">
      <c r="A102" s="5" t="s">
        <v>226</v>
      </c>
      <c r="B102" s="5" t="s">
        <v>227</v>
      </c>
      <c r="C102" s="5" t="s">
        <v>228</v>
      </c>
      <c r="D102" s="5" t="s">
        <v>288</v>
      </c>
      <c r="E102" s="14" t="str">
        <f t="shared" si="3"/>
        <v>Beta vulgaris cicla</v>
      </c>
      <c r="F102" s="14" t="str">
        <f t="shared" si="4"/>
        <v>vulgaris cicla</v>
      </c>
      <c r="G102" s="5" t="s">
        <v>187</v>
      </c>
      <c r="H102" s="5" t="s">
        <v>188</v>
      </c>
      <c r="I102" s="5" t="s">
        <v>142</v>
      </c>
      <c r="J102" s="16" t="s">
        <v>58</v>
      </c>
      <c r="K102" s="14" t="str">
        <f t="shared" si="5"/>
        <v>Silver beet Vegetable General</v>
      </c>
      <c r="L102" s="26">
        <v>101</v>
      </c>
      <c r="M102" s="5" t="s">
        <v>189</v>
      </c>
      <c r="N102" s="5" t="s">
        <v>77</v>
      </c>
      <c r="O102" s="5" t="s">
        <v>90</v>
      </c>
      <c r="P102" s="6" t="s">
        <v>60</v>
      </c>
      <c r="Q102" s="8">
        <v>156</v>
      </c>
      <c r="R102" s="5" t="s">
        <v>63</v>
      </c>
      <c r="S102" s="17" t="s">
        <v>190</v>
      </c>
      <c r="T102" s="5" t="s">
        <v>65</v>
      </c>
      <c r="U102" s="5">
        <v>0</v>
      </c>
      <c r="V102" s="6">
        <v>0</v>
      </c>
      <c r="W102" s="5">
        <v>0.8</v>
      </c>
      <c r="X102" s="5">
        <v>0</v>
      </c>
      <c r="Y102" s="5">
        <v>93</v>
      </c>
      <c r="Z102" s="18">
        <v>0.1</v>
      </c>
      <c r="AA102" s="19">
        <v>1.5</v>
      </c>
      <c r="AB102" s="18">
        <f>0.95*1.2/1.5</f>
        <v>0.7599999999999999</v>
      </c>
      <c r="AC102" s="19">
        <v>1</v>
      </c>
      <c r="AD102" s="5">
        <v>0.8</v>
      </c>
      <c r="AE102" s="5">
        <v>2.5</v>
      </c>
      <c r="AF102" s="6">
        <v>3</v>
      </c>
      <c r="AG102" s="5">
        <v>10.5</v>
      </c>
      <c r="AH102" s="17"/>
      <c r="AI102" s="23">
        <v>0.81818181818181812</v>
      </c>
      <c r="AJ102" s="23">
        <v>5.4545454545454541</v>
      </c>
      <c r="AK102" s="23">
        <v>0.18181818181818182</v>
      </c>
      <c r="AL102" s="23">
        <v>0.18181818181818182</v>
      </c>
      <c r="AM102" s="23">
        <v>0.36363636363636365</v>
      </c>
      <c r="AN102" s="23">
        <v>9.0909090909090912E-2</v>
      </c>
      <c r="AO102" s="23">
        <v>0</v>
      </c>
      <c r="AP102" s="23">
        <v>0.81818181818181812</v>
      </c>
      <c r="AQ102" s="23">
        <v>5.4545454545454541</v>
      </c>
      <c r="AR102" s="23">
        <v>0.18181818181818182</v>
      </c>
      <c r="AS102" s="23">
        <v>0.18181818181818182</v>
      </c>
      <c r="AT102" s="23">
        <v>0.36363636363636365</v>
      </c>
      <c r="AU102" s="23">
        <v>9.0909090909090912E-2</v>
      </c>
      <c r="AV102" s="23">
        <v>0</v>
      </c>
      <c r="AW102" s="8">
        <v>0</v>
      </c>
      <c r="AX102" s="6"/>
      <c r="AY102">
        <v>20</v>
      </c>
      <c r="AZ102">
        <v>7</v>
      </c>
      <c r="BA102">
        <v>9</v>
      </c>
      <c r="BB102">
        <v>18</v>
      </c>
      <c r="BC102">
        <v>122</v>
      </c>
      <c r="BD102">
        <v>3</v>
      </c>
      <c r="BE102">
        <v>0</v>
      </c>
    </row>
    <row r="103" spans="1:57" ht="15.75" thickBot="1">
      <c r="A103" s="5" t="s">
        <v>226</v>
      </c>
      <c r="B103" s="5" t="s">
        <v>227</v>
      </c>
      <c r="C103" s="5" t="s">
        <v>228</v>
      </c>
      <c r="D103" s="5" t="s">
        <v>289</v>
      </c>
      <c r="E103" s="14" t="str">
        <f t="shared" si="3"/>
        <v>Beta vulgaris conditiva</v>
      </c>
      <c r="F103" s="14" t="str">
        <f t="shared" si="4"/>
        <v>vulgaris conditiva</v>
      </c>
      <c r="G103" s="5" t="s">
        <v>187</v>
      </c>
      <c r="H103" s="5" t="s">
        <v>191</v>
      </c>
      <c r="I103" s="5" t="s">
        <v>143</v>
      </c>
      <c r="J103" s="16" t="s">
        <v>58</v>
      </c>
      <c r="K103" s="14" t="str">
        <f t="shared" si="5"/>
        <v>Red beet Vegetable General</v>
      </c>
      <c r="L103" s="26">
        <v>102</v>
      </c>
      <c r="M103" s="5" t="s">
        <v>59</v>
      </c>
      <c r="N103" s="5" t="s">
        <v>97</v>
      </c>
      <c r="O103" s="5" t="s">
        <v>76</v>
      </c>
      <c r="P103" s="6" t="s">
        <v>60</v>
      </c>
      <c r="Q103" s="8">
        <v>55</v>
      </c>
      <c r="R103" s="5" t="s">
        <v>63</v>
      </c>
      <c r="S103" s="17" t="s">
        <v>190</v>
      </c>
      <c r="T103" s="5" t="s">
        <v>65</v>
      </c>
      <c r="U103" s="5">
        <v>0</v>
      </c>
      <c r="V103" s="6">
        <v>0</v>
      </c>
      <c r="W103" s="5">
        <v>0.81499999999999995</v>
      </c>
      <c r="X103" s="5">
        <v>5.5000000000000049E-2</v>
      </c>
      <c r="Y103" s="5">
        <v>86</v>
      </c>
      <c r="Z103" s="18">
        <v>0.1</v>
      </c>
      <c r="AA103" s="19">
        <v>1.5</v>
      </c>
      <c r="AB103" s="18">
        <v>0.95</v>
      </c>
      <c r="AC103" s="19">
        <v>0.8</v>
      </c>
      <c r="AD103" s="5">
        <v>0.8</v>
      </c>
      <c r="AE103" s="5">
        <v>2</v>
      </c>
      <c r="AF103" s="6">
        <v>1.5</v>
      </c>
      <c r="AG103" s="5">
        <v>10.5</v>
      </c>
      <c r="AH103" s="17"/>
      <c r="AI103" s="23">
        <v>0.36363636363636365</v>
      </c>
      <c r="AJ103" s="23">
        <v>2.7272727272727271</v>
      </c>
      <c r="AK103" s="23">
        <v>0.18181818181818182</v>
      </c>
      <c r="AL103" s="23">
        <v>0.18181818181818182</v>
      </c>
      <c r="AM103" s="23">
        <v>0.18181818181818182</v>
      </c>
      <c r="AN103" s="23">
        <v>0.72727272727272729</v>
      </c>
      <c r="AO103" s="23">
        <v>0</v>
      </c>
      <c r="AP103" s="23">
        <v>0.36363636363636365</v>
      </c>
      <c r="AQ103" s="23">
        <v>2.7272727272727271</v>
      </c>
      <c r="AR103" s="23">
        <v>0.18181818181818182</v>
      </c>
      <c r="AS103" s="23">
        <v>0.18181818181818182</v>
      </c>
      <c r="AT103" s="23">
        <v>0.18181818181818182</v>
      </c>
      <c r="AU103" s="23">
        <v>0.72727272727272729</v>
      </c>
      <c r="AV103" s="23">
        <v>0</v>
      </c>
      <c r="AW103" s="8">
        <v>2</v>
      </c>
      <c r="AX103" s="6"/>
      <c r="AY103">
        <v>30</v>
      </c>
      <c r="AZ103">
        <v>9</v>
      </c>
      <c r="BA103">
        <v>9</v>
      </c>
      <c r="BB103">
        <v>20</v>
      </c>
      <c r="BC103">
        <v>199</v>
      </c>
      <c r="BD103">
        <v>8</v>
      </c>
      <c r="BE103">
        <v>0</v>
      </c>
    </row>
    <row r="104" spans="1:57" ht="15.75" thickBot="1">
      <c r="A104" s="5" t="s">
        <v>230</v>
      </c>
      <c r="B104" s="5" t="s">
        <v>231</v>
      </c>
      <c r="C104" s="5" t="s">
        <v>234</v>
      </c>
      <c r="D104" s="5" t="s">
        <v>292</v>
      </c>
      <c r="E104" s="14" t="str">
        <f t="shared" si="3"/>
        <v>Brassica oleracea botrytis</v>
      </c>
      <c r="F104" s="14" t="str">
        <f t="shared" si="4"/>
        <v>oleracea botrytis</v>
      </c>
      <c r="G104" s="5" t="s">
        <v>187</v>
      </c>
      <c r="H104" s="5" t="s">
        <v>188</v>
      </c>
      <c r="I104" s="5" t="s">
        <v>146</v>
      </c>
      <c r="J104" s="16" t="s">
        <v>58</v>
      </c>
      <c r="K104" s="14" t="str">
        <f t="shared" si="5"/>
        <v>Cauliflower Vegetable General</v>
      </c>
      <c r="L104" s="26">
        <v>103</v>
      </c>
      <c r="M104" s="5" t="s">
        <v>189</v>
      </c>
      <c r="N104" s="5" t="s">
        <v>97</v>
      </c>
      <c r="O104" s="5" t="s">
        <v>76</v>
      </c>
      <c r="P104" s="6" t="s">
        <v>85</v>
      </c>
      <c r="Q104" s="8">
        <v>40</v>
      </c>
      <c r="R104" s="5" t="s">
        <v>63</v>
      </c>
      <c r="S104" s="17" t="s">
        <v>190</v>
      </c>
      <c r="T104" s="5" t="s">
        <v>65</v>
      </c>
      <c r="U104" s="5">
        <v>0</v>
      </c>
      <c r="V104" s="6">
        <v>0</v>
      </c>
      <c r="W104" s="5">
        <v>0.4</v>
      </c>
      <c r="X104" s="5">
        <v>0</v>
      </c>
      <c r="Y104" s="5">
        <v>93</v>
      </c>
      <c r="Z104" s="18">
        <v>0.1</v>
      </c>
      <c r="AA104" s="19">
        <v>1.2</v>
      </c>
      <c r="AB104" s="18">
        <v>1</v>
      </c>
      <c r="AC104" s="19">
        <v>2</v>
      </c>
      <c r="AD104" s="5">
        <v>0.8</v>
      </c>
      <c r="AE104" s="5">
        <v>3.8</v>
      </c>
      <c r="AF104" s="6">
        <v>3.5</v>
      </c>
      <c r="AG104" s="5">
        <v>10.5</v>
      </c>
      <c r="AH104" s="17"/>
      <c r="AI104" s="23">
        <v>0.63636363636363646</v>
      </c>
      <c r="AJ104" s="23">
        <v>2.7272727272727271</v>
      </c>
      <c r="AK104" s="23">
        <v>0.72727272727272729</v>
      </c>
      <c r="AL104" s="23">
        <v>0.27272727272727271</v>
      </c>
      <c r="AM104" s="23">
        <v>0.18181818181818182</v>
      </c>
      <c r="AN104" s="23">
        <v>0.27272727272727271</v>
      </c>
      <c r="AO104" s="23">
        <v>0</v>
      </c>
      <c r="AP104" s="23">
        <v>0.63636363636363646</v>
      </c>
      <c r="AQ104" s="23">
        <v>2.7272727272727271</v>
      </c>
      <c r="AR104" s="23">
        <v>0.72727272727272729</v>
      </c>
      <c r="AS104" s="23">
        <v>0.27272727272727271</v>
      </c>
      <c r="AT104" s="23">
        <v>0.18181818181818182</v>
      </c>
      <c r="AU104" s="23">
        <v>0.27272727272727271</v>
      </c>
      <c r="AV104" s="23">
        <v>0</v>
      </c>
      <c r="AW104" s="8">
        <v>2</v>
      </c>
      <c r="AX104" s="6"/>
      <c r="AY104">
        <v>20</v>
      </c>
      <c r="AZ104">
        <v>7</v>
      </c>
      <c r="BA104">
        <v>9</v>
      </c>
      <c r="BB104">
        <v>18</v>
      </c>
      <c r="BC104">
        <v>122</v>
      </c>
      <c r="BD104">
        <v>3</v>
      </c>
      <c r="BE104">
        <v>0</v>
      </c>
    </row>
    <row r="105" spans="1:57" ht="15.75" thickBot="1">
      <c r="A105" s="5" t="s">
        <v>230</v>
      </c>
      <c r="B105" s="5" t="s">
        <v>231</v>
      </c>
      <c r="C105" s="5" t="s">
        <v>234</v>
      </c>
      <c r="D105" s="5" t="s">
        <v>293</v>
      </c>
      <c r="E105" s="14" t="str">
        <f t="shared" si="3"/>
        <v>Brassica oleracea capitata</v>
      </c>
      <c r="F105" s="14" t="str">
        <f t="shared" si="4"/>
        <v>oleracea capitata</v>
      </c>
      <c r="G105" s="5" t="s">
        <v>187</v>
      </c>
      <c r="H105" s="5" t="s">
        <v>188</v>
      </c>
      <c r="I105" s="5" t="s">
        <v>147</v>
      </c>
      <c r="J105" s="16" t="s">
        <v>58</v>
      </c>
      <c r="K105" s="14" t="str">
        <f t="shared" si="5"/>
        <v>Cabbage Vegetable General</v>
      </c>
      <c r="L105" s="26">
        <v>104</v>
      </c>
      <c r="M105" s="5" t="s">
        <v>189</v>
      </c>
      <c r="N105" s="5" t="s">
        <v>97</v>
      </c>
      <c r="O105" s="5" t="s">
        <v>90</v>
      </c>
      <c r="P105" s="6" t="s">
        <v>85</v>
      </c>
      <c r="Q105" s="8">
        <v>60</v>
      </c>
      <c r="R105" s="5" t="s">
        <v>63</v>
      </c>
      <c r="S105" s="17" t="s">
        <v>190</v>
      </c>
      <c r="T105" s="5" t="s">
        <v>65</v>
      </c>
      <c r="U105" s="5">
        <v>0</v>
      </c>
      <c r="V105" s="6">
        <v>0</v>
      </c>
      <c r="W105" s="5">
        <v>0.7</v>
      </c>
      <c r="X105" s="5">
        <v>0</v>
      </c>
      <c r="Y105" s="5">
        <v>90</v>
      </c>
      <c r="Z105" s="18">
        <v>0.1</v>
      </c>
      <c r="AA105" s="19">
        <v>1.2</v>
      </c>
      <c r="AB105" s="18">
        <v>1</v>
      </c>
      <c r="AC105" s="19">
        <v>2</v>
      </c>
      <c r="AD105" s="5">
        <v>0.8</v>
      </c>
      <c r="AE105" s="5">
        <v>3</v>
      </c>
      <c r="AF105" s="6">
        <v>2.6</v>
      </c>
      <c r="AG105" s="5">
        <v>10.5</v>
      </c>
      <c r="AH105" s="17"/>
      <c r="AI105" s="23">
        <v>0.26</v>
      </c>
      <c r="AJ105" s="23">
        <v>2</v>
      </c>
      <c r="AK105" s="23">
        <v>0.11</v>
      </c>
      <c r="AL105" s="23">
        <v>0.35</v>
      </c>
      <c r="AM105" s="23">
        <v>0.11</v>
      </c>
      <c r="AN105" s="23">
        <v>0.09</v>
      </c>
      <c r="AO105" s="23">
        <v>0</v>
      </c>
      <c r="AP105" s="23">
        <v>0.26</v>
      </c>
      <c r="AQ105" s="23">
        <v>2</v>
      </c>
      <c r="AR105" s="23">
        <v>0.11</v>
      </c>
      <c r="AS105" s="23">
        <v>0.35</v>
      </c>
      <c r="AT105" s="23">
        <v>0.11</v>
      </c>
      <c r="AU105" s="23">
        <v>0.09</v>
      </c>
      <c r="AV105" s="23">
        <v>0</v>
      </c>
      <c r="AW105" s="8">
        <v>2</v>
      </c>
      <c r="AX105" s="6"/>
      <c r="AY105">
        <v>107</v>
      </c>
      <c r="AZ105">
        <v>9</v>
      </c>
      <c r="BA105">
        <v>8</v>
      </c>
      <c r="BB105">
        <v>28</v>
      </c>
      <c r="BC105">
        <v>122</v>
      </c>
      <c r="BD105">
        <v>3</v>
      </c>
      <c r="BE105">
        <v>0</v>
      </c>
    </row>
    <row r="106" spans="1:57" ht="15.75" thickBot="1">
      <c r="A106" s="5" t="s">
        <v>230</v>
      </c>
      <c r="B106" s="5" t="s">
        <v>231</v>
      </c>
      <c r="C106" s="5" t="s">
        <v>234</v>
      </c>
      <c r="D106" s="5" t="s">
        <v>342</v>
      </c>
      <c r="E106" s="14" t="str">
        <f t="shared" si="3"/>
        <v>Brassica oleracea gemmifera</v>
      </c>
      <c r="F106" s="14" t="str">
        <f t="shared" si="4"/>
        <v>oleracea gemmifera</v>
      </c>
      <c r="G106" s="5" t="s">
        <v>187</v>
      </c>
      <c r="H106" s="5" t="s">
        <v>188</v>
      </c>
      <c r="I106" s="5" t="s">
        <v>197</v>
      </c>
      <c r="J106" s="16" t="s">
        <v>58</v>
      </c>
      <c r="K106" s="14" t="str">
        <f t="shared" si="5"/>
        <v>Brussel sprout  Vegetable General</v>
      </c>
      <c r="L106" s="26">
        <v>105</v>
      </c>
      <c r="M106" s="5" t="s">
        <v>189</v>
      </c>
      <c r="N106" s="5" t="s">
        <v>77</v>
      </c>
      <c r="O106" s="5" t="s">
        <v>76</v>
      </c>
      <c r="P106" s="6" t="s">
        <v>195</v>
      </c>
      <c r="Q106" s="8">
        <v>15</v>
      </c>
      <c r="R106" s="5" t="s">
        <v>63</v>
      </c>
      <c r="S106" s="17" t="s">
        <v>190</v>
      </c>
      <c r="T106" s="5" t="s">
        <v>65</v>
      </c>
      <c r="U106" s="5">
        <v>0</v>
      </c>
      <c r="V106" s="6">
        <v>0</v>
      </c>
      <c r="W106" s="5">
        <v>0.4</v>
      </c>
      <c r="X106" s="5">
        <v>0</v>
      </c>
      <c r="Y106" s="5">
        <v>80</v>
      </c>
      <c r="Z106" s="18">
        <v>0.1</v>
      </c>
      <c r="AA106" s="19">
        <v>1.2</v>
      </c>
      <c r="AB106" s="18">
        <v>1</v>
      </c>
      <c r="AC106" s="19">
        <v>2</v>
      </c>
      <c r="AD106" s="5">
        <v>0.8</v>
      </c>
      <c r="AE106" s="5">
        <v>3.8</v>
      </c>
      <c r="AF106" s="6">
        <v>3.5</v>
      </c>
      <c r="AG106" s="5">
        <v>10.5</v>
      </c>
      <c r="AH106" s="17"/>
      <c r="AI106" s="23">
        <v>0.63636363636363646</v>
      </c>
      <c r="AJ106" s="23">
        <v>3.6363636363636367</v>
      </c>
      <c r="AK106" s="23">
        <v>0.90909090909090917</v>
      </c>
      <c r="AL106" s="23">
        <v>0.36363636363636365</v>
      </c>
      <c r="AM106" s="23">
        <v>0.18181818181818182</v>
      </c>
      <c r="AN106" s="23">
        <v>0.27272727272727271</v>
      </c>
      <c r="AO106" s="23">
        <v>0</v>
      </c>
      <c r="AP106" s="23">
        <v>0.63636363636363646</v>
      </c>
      <c r="AQ106" s="23">
        <v>3.6363636363636367</v>
      </c>
      <c r="AR106" s="23">
        <v>0.90909090909090917</v>
      </c>
      <c r="AS106" s="23">
        <v>0.36363636363636365</v>
      </c>
      <c r="AT106" s="23">
        <v>0.18181818181818182</v>
      </c>
      <c r="AU106" s="23">
        <v>0.27272727272727271</v>
      </c>
      <c r="AV106" s="23">
        <v>0</v>
      </c>
      <c r="AW106" s="8">
        <v>2</v>
      </c>
      <c r="AX106" s="6"/>
      <c r="AY106">
        <v>34</v>
      </c>
      <c r="AZ106">
        <v>9</v>
      </c>
      <c r="BA106">
        <v>9</v>
      </c>
      <c r="BB106">
        <v>29</v>
      </c>
      <c r="BC106">
        <v>122</v>
      </c>
      <c r="BD106">
        <v>3</v>
      </c>
      <c r="BE106">
        <v>0</v>
      </c>
    </row>
    <row r="107" spans="1:57" ht="15.75" thickBot="1">
      <c r="A107" s="5" t="s">
        <v>230</v>
      </c>
      <c r="B107" s="5" t="s">
        <v>231</v>
      </c>
      <c r="C107" s="5" t="s">
        <v>234</v>
      </c>
      <c r="D107" s="5" t="s">
        <v>343</v>
      </c>
      <c r="E107" s="14" t="str">
        <f t="shared" si="3"/>
        <v>Brassica oleracea italica</v>
      </c>
      <c r="F107" s="14" t="str">
        <f t="shared" si="4"/>
        <v>oleracea italica</v>
      </c>
      <c r="G107" s="5" t="s">
        <v>187</v>
      </c>
      <c r="H107" s="5" t="s">
        <v>188</v>
      </c>
      <c r="I107" s="5" t="s">
        <v>198</v>
      </c>
      <c r="J107" s="16" t="s">
        <v>199</v>
      </c>
      <c r="K107" s="14" t="str">
        <f t="shared" si="5"/>
        <v>Broccoli Vegetable Head only</v>
      </c>
      <c r="L107" s="26">
        <v>106</v>
      </c>
      <c r="M107" s="5" t="s">
        <v>189</v>
      </c>
      <c r="N107" s="5" t="s">
        <v>60</v>
      </c>
      <c r="O107" s="5" t="s">
        <v>76</v>
      </c>
      <c r="P107" s="6" t="s">
        <v>97</v>
      </c>
      <c r="Q107" s="8">
        <v>10</v>
      </c>
      <c r="R107" s="5" t="s">
        <v>63</v>
      </c>
      <c r="S107" s="17" t="s">
        <v>190</v>
      </c>
      <c r="T107" s="5" t="s">
        <v>65</v>
      </c>
      <c r="U107" s="5">
        <v>0</v>
      </c>
      <c r="V107" s="6">
        <v>0</v>
      </c>
      <c r="W107" s="5">
        <v>0.13</v>
      </c>
      <c r="X107" s="5">
        <v>0</v>
      </c>
      <c r="Y107" s="5">
        <v>89</v>
      </c>
      <c r="Z107" s="18">
        <v>0.1</v>
      </c>
      <c r="AA107" s="19">
        <v>1.2</v>
      </c>
      <c r="AB107" s="18">
        <v>1</v>
      </c>
      <c r="AC107" s="19">
        <v>2</v>
      </c>
      <c r="AD107" s="5">
        <v>0.8</v>
      </c>
      <c r="AE107" s="5">
        <v>3.8</v>
      </c>
      <c r="AF107" s="6">
        <v>3.5</v>
      </c>
      <c r="AG107" s="5">
        <v>10.5</v>
      </c>
      <c r="AH107" s="17"/>
      <c r="AI107" s="23">
        <v>0.63636363636363646</v>
      </c>
      <c r="AJ107" s="23">
        <v>2.7272727272727271</v>
      </c>
      <c r="AK107" s="23">
        <v>0.63636363636363646</v>
      </c>
      <c r="AL107" s="23">
        <v>0.45454545454545459</v>
      </c>
      <c r="AM107" s="23">
        <v>0.27272727272727271</v>
      </c>
      <c r="AN107" s="23">
        <v>0.27272727272727271</v>
      </c>
      <c r="AO107" s="23">
        <v>0</v>
      </c>
      <c r="AP107" s="23">
        <v>0.63636363636363646</v>
      </c>
      <c r="AQ107" s="23">
        <v>2.7272727272727271</v>
      </c>
      <c r="AR107" s="23">
        <v>0.63636363636363646</v>
      </c>
      <c r="AS107" s="23">
        <v>0.45454545454545459</v>
      </c>
      <c r="AT107" s="23">
        <v>0.27272727272727271</v>
      </c>
      <c r="AU107" s="23">
        <v>0.27272727272727271</v>
      </c>
      <c r="AV107" s="23">
        <v>0</v>
      </c>
      <c r="AW107" s="8">
        <v>2</v>
      </c>
      <c r="AX107" s="6"/>
      <c r="AY107">
        <v>26</v>
      </c>
      <c r="AZ107">
        <v>16</v>
      </c>
      <c r="BA107">
        <v>9</v>
      </c>
      <c r="BB107">
        <v>21</v>
      </c>
      <c r="BC107">
        <v>122</v>
      </c>
      <c r="BD107">
        <v>3</v>
      </c>
      <c r="BE107">
        <v>0</v>
      </c>
    </row>
    <row r="108" spans="1:57" ht="15.75" thickBot="1">
      <c r="A108" s="5" t="s">
        <v>230</v>
      </c>
      <c r="B108" s="5" t="s">
        <v>231</v>
      </c>
      <c r="C108" s="5" t="s">
        <v>234</v>
      </c>
      <c r="D108" s="5" t="s">
        <v>343</v>
      </c>
      <c r="E108" s="14" t="str">
        <f t="shared" si="3"/>
        <v>Brassica oleracea italica</v>
      </c>
      <c r="F108" s="14" t="str">
        <f t="shared" si="4"/>
        <v>oleracea italica</v>
      </c>
      <c r="G108" s="5" t="s">
        <v>187</v>
      </c>
      <c r="H108" s="5" t="s">
        <v>188</v>
      </c>
      <c r="I108" s="5" t="s">
        <v>198</v>
      </c>
      <c r="J108" s="16" t="s">
        <v>200</v>
      </c>
      <c r="K108" s="14" t="str">
        <f t="shared" si="5"/>
        <v>Broccoli Vegetable Chinese cut</v>
      </c>
      <c r="L108" s="26">
        <v>107</v>
      </c>
      <c r="M108" s="5" t="s">
        <v>189</v>
      </c>
      <c r="N108" s="5" t="s">
        <v>60</v>
      </c>
      <c r="O108" s="5" t="s">
        <v>76</v>
      </c>
      <c r="P108" s="6" t="s">
        <v>97</v>
      </c>
      <c r="Q108" s="8">
        <v>20</v>
      </c>
      <c r="R108" s="5" t="s">
        <v>63</v>
      </c>
      <c r="S108" s="17" t="s">
        <v>190</v>
      </c>
      <c r="T108" s="5" t="s">
        <v>65</v>
      </c>
      <c r="U108" s="5">
        <v>0</v>
      </c>
      <c r="V108" s="6">
        <v>0</v>
      </c>
      <c r="W108" s="5">
        <v>0.26</v>
      </c>
      <c r="X108" s="5">
        <v>0</v>
      </c>
      <c r="Y108" s="5">
        <v>89</v>
      </c>
      <c r="Z108" s="18">
        <v>0.1</v>
      </c>
      <c r="AA108" s="19">
        <v>1.2</v>
      </c>
      <c r="AB108" s="18">
        <v>1</v>
      </c>
      <c r="AC108" s="19">
        <v>2</v>
      </c>
      <c r="AD108" s="5">
        <v>0.8</v>
      </c>
      <c r="AE108" s="5">
        <v>3.6</v>
      </c>
      <c r="AF108" s="6">
        <v>3.6</v>
      </c>
      <c r="AG108" s="5">
        <v>10.5</v>
      </c>
      <c r="AH108" s="17"/>
      <c r="AI108" s="23">
        <v>0.63636363636363646</v>
      </c>
      <c r="AJ108" s="23">
        <v>2.7272727272727271</v>
      </c>
      <c r="AK108" s="23">
        <v>0.63636363636363646</v>
      </c>
      <c r="AL108" s="23">
        <v>0.45454545454545459</v>
      </c>
      <c r="AM108" s="23">
        <v>0.27272727272727271</v>
      </c>
      <c r="AN108" s="23">
        <v>0.27272727272727271</v>
      </c>
      <c r="AO108" s="23">
        <v>0</v>
      </c>
      <c r="AP108" s="23">
        <v>0.63636363636363646</v>
      </c>
      <c r="AQ108" s="23">
        <v>2.7272727272727271</v>
      </c>
      <c r="AR108" s="23">
        <v>0.63636363636363646</v>
      </c>
      <c r="AS108" s="23">
        <v>0.45454545454545459</v>
      </c>
      <c r="AT108" s="23">
        <v>0.27272727272727271</v>
      </c>
      <c r="AU108" s="23">
        <v>0.27272727272727271</v>
      </c>
      <c r="AV108" s="23">
        <v>0</v>
      </c>
      <c r="AW108" s="8">
        <v>2</v>
      </c>
      <c r="AX108" s="6"/>
      <c r="AY108">
        <v>26</v>
      </c>
      <c r="AZ108">
        <v>16</v>
      </c>
      <c r="BA108">
        <v>9</v>
      </c>
      <c r="BB108">
        <v>21</v>
      </c>
      <c r="BC108">
        <v>122</v>
      </c>
      <c r="BD108">
        <v>3</v>
      </c>
      <c r="BE108">
        <v>0</v>
      </c>
    </row>
    <row r="109" spans="1:57" ht="15.75" thickBot="1">
      <c r="A109" s="5" t="s">
        <v>230</v>
      </c>
      <c r="B109" s="5" t="s">
        <v>231</v>
      </c>
      <c r="C109" s="5" t="s">
        <v>236</v>
      </c>
      <c r="D109" s="5" t="s">
        <v>295</v>
      </c>
      <c r="E109" s="14" t="str">
        <f t="shared" si="3"/>
        <v>Brassica rapa chinensis</v>
      </c>
      <c r="F109" s="14" t="str">
        <f t="shared" si="4"/>
        <v>rapa chinensis</v>
      </c>
      <c r="G109" s="5" t="s">
        <v>187</v>
      </c>
      <c r="H109" s="5" t="s">
        <v>188</v>
      </c>
      <c r="I109" s="5" t="s">
        <v>149</v>
      </c>
      <c r="J109" s="16" t="s">
        <v>58</v>
      </c>
      <c r="K109" s="14" t="str">
        <f t="shared" si="5"/>
        <v>Pak choi Vegetable General</v>
      </c>
      <c r="L109" s="26">
        <v>108</v>
      </c>
      <c r="M109" s="5" t="s">
        <v>189</v>
      </c>
      <c r="N109" s="5" t="s">
        <v>60</v>
      </c>
      <c r="O109" s="5" t="s">
        <v>90</v>
      </c>
      <c r="P109" s="6" t="s">
        <v>201</v>
      </c>
      <c r="Q109" s="8">
        <v>45</v>
      </c>
      <c r="R109" s="5" t="s">
        <v>63</v>
      </c>
      <c r="S109" s="17" t="s">
        <v>190</v>
      </c>
      <c r="T109" s="5" t="s">
        <v>65</v>
      </c>
      <c r="U109" s="5">
        <v>0</v>
      </c>
      <c r="V109" s="6">
        <v>0</v>
      </c>
      <c r="W109" s="5">
        <v>0.63</v>
      </c>
      <c r="X109" s="5">
        <v>0</v>
      </c>
      <c r="Y109" s="5">
        <v>96</v>
      </c>
      <c r="Z109" s="18">
        <v>0.1</v>
      </c>
      <c r="AA109" s="19">
        <v>1.2</v>
      </c>
      <c r="AB109" s="18">
        <v>0.8</v>
      </c>
      <c r="AC109" s="19">
        <v>1.5</v>
      </c>
      <c r="AD109" s="5">
        <v>0.8</v>
      </c>
      <c r="AE109" s="5">
        <v>4.5</v>
      </c>
      <c r="AF109" s="6">
        <v>4.8</v>
      </c>
      <c r="AG109" s="5">
        <v>10.5</v>
      </c>
      <c r="AH109" s="17"/>
      <c r="AI109" s="23">
        <v>0.48</v>
      </c>
      <c r="AJ109" s="23">
        <v>0.52</v>
      </c>
      <c r="AK109" s="23">
        <v>0.11</v>
      </c>
      <c r="AL109" s="23">
        <v>0.05</v>
      </c>
      <c r="AM109" s="23">
        <v>0.13</v>
      </c>
      <c r="AN109" s="23">
        <v>0.02</v>
      </c>
      <c r="AO109" s="23">
        <v>0</v>
      </c>
      <c r="AP109" s="23">
        <v>0.08</v>
      </c>
      <c r="AQ109" s="23">
        <v>1.35</v>
      </c>
      <c r="AR109" s="23">
        <v>0.13</v>
      </c>
      <c r="AS109" s="23">
        <v>0.18</v>
      </c>
      <c r="AT109" s="23">
        <v>0.08</v>
      </c>
      <c r="AU109" s="23">
        <v>0.14000000000000001</v>
      </c>
      <c r="AV109" s="23">
        <v>0</v>
      </c>
      <c r="AW109" s="8">
        <v>3</v>
      </c>
      <c r="AX109" s="6"/>
      <c r="AY109">
        <v>26</v>
      </c>
      <c r="AZ109">
        <v>16</v>
      </c>
      <c r="BA109">
        <v>9</v>
      </c>
      <c r="BB109">
        <v>21</v>
      </c>
      <c r="BC109">
        <v>122</v>
      </c>
      <c r="BD109">
        <v>3</v>
      </c>
      <c r="BE109">
        <v>0</v>
      </c>
    </row>
    <row r="110" spans="1:57" ht="15.75" thickBot="1">
      <c r="A110" s="5" t="s">
        <v>230</v>
      </c>
      <c r="B110" s="5" t="s">
        <v>231</v>
      </c>
      <c r="C110" s="5" t="s">
        <v>236</v>
      </c>
      <c r="D110" s="5" t="s">
        <v>344</v>
      </c>
      <c r="E110" s="14" t="str">
        <f t="shared" si="3"/>
        <v>Brassica rapa parachinensis</v>
      </c>
      <c r="F110" s="14" t="str">
        <f t="shared" si="4"/>
        <v>rapa parachinensis</v>
      </c>
      <c r="G110" s="5" t="s">
        <v>187</v>
      </c>
      <c r="H110" s="5" t="s">
        <v>188</v>
      </c>
      <c r="I110" s="5" t="s">
        <v>202</v>
      </c>
      <c r="J110" s="16" t="s">
        <v>58</v>
      </c>
      <c r="K110" s="14" t="str">
        <f t="shared" si="5"/>
        <v>Choy sum Vegetable General</v>
      </c>
      <c r="L110" s="26">
        <v>109</v>
      </c>
      <c r="M110" s="5" t="s">
        <v>189</v>
      </c>
      <c r="N110" s="5" t="s">
        <v>60</v>
      </c>
      <c r="O110" s="5" t="s">
        <v>90</v>
      </c>
      <c r="P110" s="6" t="s">
        <v>97</v>
      </c>
      <c r="Q110" s="8">
        <v>40</v>
      </c>
      <c r="R110" s="5" t="s">
        <v>63</v>
      </c>
      <c r="S110" s="17" t="s">
        <v>190</v>
      </c>
      <c r="T110" s="5" t="s">
        <v>65</v>
      </c>
      <c r="U110" s="5">
        <v>0</v>
      </c>
      <c r="V110" s="6">
        <v>0</v>
      </c>
      <c r="W110" s="5">
        <v>0.85</v>
      </c>
      <c r="X110" s="5">
        <v>0</v>
      </c>
      <c r="Y110" s="5">
        <v>90</v>
      </c>
      <c r="Z110" s="18">
        <v>0.1</v>
      </c>
      <c r="AA110" s="19">
        <v>1.2</v>
      </c>
      <c r="AB110" s="18">
        <v>0.9</v>
      </c>
      <c r="AC110" s="19">
        <v>2</v>
      </c>
      <c r="AD110" s="5">
        <v>0.8</v>
      </c>
      <c r="AE110" s="5">
        <v>4.5</v>
      </c>
      <c r="AF110" s="6">
        <v>4.8</v>
      </c>
      <c r="AG110" s="5">
        <v>10.5</v>
      </c>
      <c r="AH110" s="17"/>
      <c r="AI110" s="23">
        <v>0.48</v>
      </c>
      <c r="AJ110" s="23">
        <v>0.52</v>
      </c>
      <c r="AK110" s="23">
        <v>0.11</v>
      </c>
      <c r="AL110" s="23">
        <v>0.05</v>
      </c>
      <c r="AM110" s="23">
        <v>0.13</v>
      </c>
      <c r="AN110" s="23">
        <v>0.02</v>
      </c>
      <c r="AO110" s="23">
        <v>0</v>
      </c>
      <c r="AP110" s="23">
        <v>0.08</v>
      </c>
      <c r="AQ110" s="23">
        <v>1.35</v>
      </c>
      <c r="AR110" s="23">
        <v>0.13</v>
      </c>
      <c r="AS110" s="23">
        <v>0.18</v>
      </c>
      <c r="AT110" s="23">
        <v>0.08</v>
      </c>
      <c r="AU110" s="23">
        <v>0.14000000000000001</v>
      </c>
      <c r="AV110" s="23">
        <v>0</v>
      </c>
      <c r="AW110" s="8">
        <v>0</v>
      </c>
      <c r="AX110" s="6" t="s">
        <v>203</v>
      </c>
      <c r="AY110">
        <v>26</v>
      </c>
      <c r="AZ110">
        <v>16</v>
      </c>
      <c r="BA110">
        <v>9</v>
      </c>
      <c r="BB110">
        <v>21</v>
      </c>
      <c r="BC110">
        <v>122</v>
      </c>
      <c r="BD110">
        <v>3</v>
      </c>
      <c r="BE110">
        <v>0</v>
      </c>
    </row>
    <row r="111" spans="1:57" ht="15.75" thickBot="1">
      <c r="A111" s="5" t="s">
        <v>230</v>
      </c>
      <c r="B111" s="5" t="s">
        <v>231</v>
      </c>
      <c r="C111" s="5" t="s">
        <v>236</v>
      </c>
      <c r="D111" s="5" t="s">
        <v>296</v>
      </c>
      <c r="E111" s="14" t="str">
        <f t="shared" si="3"/>
        <v>Brassica rapa pekinensis</v>
      </c>
      <c r="F111" s="14" t="str">
        <f t="shared" si="4"/>
        <v>rapa pekinensis</v>
      </c>
      <c r="G111" s="5" t="s">
        <v>187</v>
      </c>
      <c r="H111" s="5" t="s">
        <v>188</v>
      </c>
      <c r="I111" s="5" t="s">
        <v>150</v>
      </c>
      <c r="J111" s="16" t="s">
        <v>58</v>
      </c>
      <c r="K111" s="14" t="str">
        <f t="shared" si="5"/>
        <v>Wong bok Vegetable General</v>
      </c>
      <c r="L111" s="26">
        <v>110</v>
      </c>
      <c r="M111" s="5" t="s">
        <v>189</v>
      </c>
      <c r="N111" s="5" t="s">
        <v>88</v>
      </c>
      <c r="O111" s="5" t="s">
        <v>90</v>
      </c>
      <c r="P111" s="6" t="s">
        <v>195</v>
      </c>
      <c r="Q111" s="8">
        <v>53</v>
      </c>
      <c r="R111" s="5" t="s">
        <v>63</v>
      </c>
      <c r="S111" s="17" t="s">
        <v>190</v>
      </c>
      <c r="T111" s="5" t="s">
        <v>65</v>
      </c>
      <c r="U111" s="5">
        <v>0</v>
      </c>
      <c r="V111" s="6">
        <v>0</v>
      </c>
      <c r="W111" s="5">
        <v>0.8</v>
      </c>
      <c r="X111" s="5">
        <v>0</v>
      </c>
      <c r="Y111" s="5">
        <v>90</v>
      </c>
      <c r="Z111" s="18">
        <v>0.1</v>
      </c>
      <c r="AA111" s="19">
        <v>1.2</v>
      </c>
      <c r="AB111" s="18">
        <v>0.9</v>
      </c>
      <c r="AC111" s="19">
        <v>2</v>
      </c>
      <c r="AD111" s="5">
        <v>0.8</v>
      </c>
      <c r="AE111" s="5">
        <v>3</v>
      </c>
      <c r="AF111" s="6">
        <v>3</v>
      </c>
      <c r="AG111" s="5">
        <v>10.5</v>
      </c>
      <c r="AH111" s="17"/>
      <c r="AI111" s="23">
        <v>0.48</v>
      </c>
      <c r="AJ111" s="23">
        <v>0.52</v>
      </c>
      <c r="AK111" s="23">
        <v>0.11</v>
      </c>
      <c r="AL111" s="23">
        <v>0.05</v>
      </c>
      <c r="AM111" s="23">
        <v>0.13</v>
      </c>
      <c r="AN111" s="23">
        <v>0.02</v>
      </c>
      <c r="AO111" s="23">
        <v>0</v>
      </c>
      <c r="AP111" s="23">
        <v>0.08</v>
      </c>
      <c r="AQ111" s="23">
        <v>1.35</v>
      </c>
      <c r="AR111" s="23">
        <v>0.13</v>
      </c>
      <c r="AS111" s="23">
        <v>0.18</v>
      </c>
      <c r="AT111" s="23">
        <v>0.08</v>
      </c>
      <c r="AU111" s="23">
        <v>0.14000000000000001</v>
      </c>
      <c r="AV111" s="23">
        <v>0</v>
      </c>
      <c r="AW111" s="8">
        <v>1</v>
      </c>
      <c r="AX111" s="6"/>
      <c r="AY111">
        <v>26</v>
      </c>
      <c r="AZ111">
        <v>16</v>
      </c>
      <c r="BA111">
        <v>9</v>
      </c>
      <c r="BB111">
        <v>21</v>
      </c>
      <c r="BC111">
        <v>122</v>
      </c>
      <c r="BD111">
        <v>3</v>
      </c>
      <c r="BE111">
        <v>0</v>
      </c>
    </row>
    <row r="112" spans="1:57" ht="15.75" thickBot="1">
      <c r="A112" s="5" t="s">
        <v>282</v>
      </c>
      <c r="B112" s="5" t="s">
        <v>302</v>
      </c>
      <c r="C112" s="5" t="s">
        <v>266</v>
      </c>
      <c r="D112" s="5" t="s">
        <v>219</v>
      </c>
      <c r="E112" s="14" t="str">
        <f t="shared" si="3"/>
        <v xml:space="preserve">Coriandrum sativum </v>
      </c>
      <c r="F112" s="14" t="str">
        <f t="shared" si="4"/>
        <v xml:space="preserve">sativum </v>
      </c>
      <c r="G112" s="5" t="s">
        <v>187</v>
      </c>
      <c r="H112" s="5" t="s">
        <v>188</v>
      </c>
      <c r="I112" s="5" t="s">
        <v>156</v>
      </c>
      <c r="J112" s="16" t="s">
        <v>58</v>
      </c>
      <c r="K112" s="14" t="str">
        <f t="shared" si="5"/>
        <v>Coriander Vegetable General</v>
      </c>
      <c r="L112" s="26">
        <v>111</v>
      </c>
      <c r="M112" s="5" t="s">
        <v>59</v>
      </c>
      <c r="N112" s="5" t="s">
        <v>60</v>
      </c>
      <c r="O112" s="5" t="s">
        <v>90</v>
      </c>
      <c r="P112" s="6" t="s">
        <v>97</v>
      </c>
      <c r="Q112" s="8">
        <v>20</v>
      </c>
      <c r="R112" s="5" t="s">
        <v>63</v>
      </c>
      <c r="S112" s="17" t="s">
        <v>190</v>
      </c>
      <c r="T112" s="5" t="s">
        <v>65</v>
      </c>
      <c r="U112" s="5">
        <v>0</v>
      </c>
      <c r="V112" s="6">
        <v>0</v>
      </c>
      <c r="W112" s="5">
        <v>1</v>
      </c>
      <c r="X112" s="5">
        <v>0</v>
      </c>
      <c r="Y112" s="5">
        <v>95</v>
      </c>
      <c r="Z112" s="18">
        <v>0.1</v>
      </c>
      <c r="AA112" s="19">
        <v>1.2</v>
      </c>
      <c r="AB112" s="18">
        <v>0.9</v>
      </c>
      <c r="AC112" s="19">
        <v>0.8</v>
      </c>
      <c r="AD112" s="5">
        <v>0.9</v>
      </c>
      <c r="AE112" s="5">
        <v>4.7</v>
      </c>
      <c r="AF112" s="6">
        <v>4.7</v>
      </c>
      <c r="AG112" s="5">
        <v>10.5</v>
      </c>
      <c r="AH112" s="17"/>
      <c r="AI112" s="23">
        <v>0.81818181818181812</v>
      </c>
      <c r="AJ112" s="23">
        <v>5.4545454545454541</v>
      </c>
      <c r="AK112" s="23">
        <v>0.18181818181818182</v>
      </c>
      <c r="AL112" s="23">
        <v>0.18181818181818182</v>
      </c>
      <c r="AM112" s="23">
        <v>0.36363636363636365</v>
      </c>
      <c r="AN112" s="23">
        <v>9.0909090909090912E-2</v>
      </c>
      <c r="AO112" s="23">
        <v>0</v>
      </c>
      <c r="AP112" s="23">
        <v>0.81818181818181812</v>
      </c>
      <c r="AQ112" s="23">
        <v>5.4545454545454541</v>
      </c>
      <c r="AR112" s="23">
        <v>0.18181818181818182</v>
      </c>
      <c r="AS112" s="23">
        <v>0.18181818181818182</v>
      </c>
      <c r="AT112" s="23">
        <v>0.36363636363636365</v>
      </c>
      <c r="AU112" s="23">
        <v>9.0909090909090912E-2</v>
      </c>
      <c r="AV112" s="23">
        <v>0</v>
      </c>
      <c r="AW112" s="8">
        <v>1</v>
      </c>
      <c r="AX112" s="6"/>
      <c r="AY112">
        <v>34</v>
      </c>
      <c r="AZ112">
        <v>11</v>
      </c>
      <c r="BA112">
        <v>13</v>
      </c>
      <c r="BB112">
        <v>41</v>
      </c>
      <c r="BC112">
        <v>136</v>
      </c>
      <c r="BD112">
        <v>3</v>
      </c>
      <c r="BE112">
        <v>0</v>
      </c>
    </row>
    <row r="113" spans="1:57" ht="15.75" thickBot="1">
      <c r="A113" s="5" t="s">
        <v>299</v>
      </c>
      <c r="B113" s="5" t="s">
        <v>303</v>
      </c>
      <c r="C113" s="5" t="s">
        <v>301</v>
      </c>
      <c r="D113" s="5" t="s">
        <v>219</v>
      </c>
      <c r="E113" s="14" t="str">
        <f t="shared" si="3"/>
        <v xml:space="preserve">Cucumis lanatus </v>
      </c>
      <c r="F113" s="14" t="str">
        <f t="shared" si="4"/>
        <v xml:space="preserve">lanatus </v>
      </c>
      <c r="G113" s="5" t="s">
        <v>187</v>
      </c>
      <c r="H113" s="5" t="s">
        <v>204</v>
      </c>
      <c r="I113" s="5" t="s">
        <v>154</v>
      </c>
      <c r="J113" s="16" t="s">
        <v>58</v>
      </c>
      <c r="K113" s="14" t="str">
        <f t="shared" si="5"/>
        <v>Water melon Vegetable General</v>
      </c>
      <c r="L113" s="26">
        <v>112</v>
      </c>
      <c r="M113" s="5" t="s">
        <v>189</v>
      </c>
      <c r="N113" s="5" t="s">
        <v>69</v>
      </c>
      <c r="O113" s="5" t="s">
        <v>82</v>
      </c>
      <c r="P113" s="6" t="s">
        <v>62</v>
      </c>
      <c r="Q113" s="8">
        <v>180</v>
      </c>
      <c r="R113" s="5" t="s">
        <v>63</v>
      </c>
      <c r="S113" s="17" t="s">
        <v>190</v>
      </c>
      <c r="T113" s="5" t="s">
        <v>65</v>
      </c>
      <c r="U113" s="5">
        <v>0</v>
      </c>
      <c r="V113" s="6">
        <v>0</v>
      </c>
      <c r="W113" s="5">
        <v>0.85</v>
      </c>
      <c r="X113" s="5">
        <v>0</v>
      </c>
      <c r="Y113" s="5">
        <v>95</v>
      </c>
      <c r="Z113" s="18">
        <v>0.1</v>
      </c>
      <c r="AA113" s="19">
        <v>0.8</v>
      </c>
      <c r="AB113" s="18">
        <v>1</v>
      </c>
      <c r="AC113" s="19">
        <v>1</v>
      </c>
      <c r="AD113" s="5">
        <v>1</v>
      </c>
      <c r="AE113" s="5">
        <v>2</v>
      </c>
      <c r="AF113" s="6">
        <v>2</v>
      </c>
      <c r="AG113" s="5">
        <v>10.5</v>
      </c>
      <c r="AH113" s="17"/>
      <c r="AI113" s="23">
        <v>0.3</v>
      </c>
      <c r="AJ113" s="23">
        <v>2.17</v>
      </c>
      <c r="AK113" s="23">
        <v>0.09</v>
      </c>
      <c r="AL113" s="23">
        <v>0.2</v>
      </c>
      <c r="AM113" s="23">
        <v>0.1</v>
      </c>
      <c r="AN113" s="23">
        <v>0.09</v>
      </c>
      <c r="AO113" s="23">
        <v>0</v>
      </c>
      <c r="AP113" s="23">
        <v>0.6</v>
      </c>
      <c r="AQ113" s="23">
        <v>5</v>
      </c>
      <c r="AR113" s="23">
        <v>0.6</v>
      </c>
      <c r="AS113" s="23">
        <v>4</v>
      </c>
      <c r="AT113" s="23">
        <v>1.1000000000000001</v>
      </c>
      <c r="AU113" s="23">
        <v>0.1</v>
      </c>
      <c r="AV113" s="23">
        <v>0</v>
      </c>
      <c r="AW113" s="8">
        <v>0</v>
      </c>
      <c r="AX113" s="6"/>
      <c r="AY113">
        <v>34</v>
      </c>
      <c r="AZ113">
        <v>11</v>
      </c>
      <c r="BA113">
        <v>13</v>
      </c>
      <c r="BB113">
        <v>41</v>
      </c>
      <c r="BC113">
        <v>136</v>
      </c>
      <c r="BD113">
        <v>3</v>
      </c>
      <c r="BE113">
        <v>0</v>
      </c>
    </row>
    <row r="114" spans="1:57" ht="15.75" thickBot="1">
      <c r="A114" s="5" t="s">
        <v>299</v>
      </c>
      <c r="B114" s="5" t="s">
        <v>303</v>
      </c>
      <c r="C114" s="5" t="s">
        <v>304</v>
      </c>
      <c r="D114" s="5" t="s">
        <v>219</v>
      </c>
      <c r="E114" s="14" t="str">
        <f t="shared" si="3"/>
        <v xml:space="preserve">Cucumis melo </v>
      </c>
      <c r="F114" s="14" t="str">
        <f t="shared" si="4"/>
        <v xml:space="preserve">melo </v>
      </c>
      <c r="G114" s="5" t="s">
        <v>187</v>
      </c>
      <c r="H114" s="5" t="s">
        <v>204</v>
      </c>
      <c r="I114" s="5" t="s">
        <v>158</v>
      </c>
      <c r="J114" s="16" t="s">
        <v>58</v>
      </c>
      <c r="K114" s="14" t="str">
        <f t="shared" si="5"/>
        <v>Rock melon Vegetable General</v>
      </c>
      <c r="L114" s="26">
        <v>113</v>
      </c>
      <c r="M114" s="5" t="s">
        <v>189</v>
      </c>
      <c r="N114" s="5" t="s">
        <v>69</v>
      </c>
      <c r="O114" s="5" t="s">
        <v>82</v>
      </c>
      <c r="P114" s="6" t="s">
        <v>62</v>
      </c>
      <c r="Q114" s="8">
        <v>80</v>
      </c>
      <c r="R114" s="5" t="s">
        <v>63</v>
      </c>
      <c r="S114" s="17" t="s">
        <v>190</v>
      </c>
      <c r="T114" s="5" t="s">
        <v>65</v>
      </c>
      <c r="U114" s="5">
        <v>0</v>
      </c>
      <c r="V114" s="6">
        <v>0</v>
      </c>
      <c r="W114" s="5">
        <v>0.7</v>
      </c>
      <c r="X114" s="5">
        <v>0</v>
      </c>
      <c r="Y114" s="5">
        <v>95</v>
      </c>
      <c r="Z114" s="18">
        <v>0.1</v>
      </c>
      <c r="AA114" s="19">
        <v>0.8</v>
      </c>
      <c r="AB114" s="18">
        <v>1</v>
      </c>
      <c r="AC114" s="19">
        <v>1</v>
      </c>
      <c r="AD114" s="5">
        <v>1</v>
      </c>
      <c r="AE114" s="5">
        <v>2</v>
      </c>
      <c r="AF114" s="6">
        <v>2</v>
      </c>
      <c r="AG114" s="5">
        <v>10.5</v>
      </c>
      <c r="AH114" s="17"/>
      <c r="AI114" s="23">
        <v>0.3</v>
      </c>
      <c r="AJ114" s="23">
        <v>2.17</v>
      </c>
      <c r="AK114" s="23">
        <v>0.09</v>
      </c>
      <c r="AL114" s="23">
        <v>0.2</v>
      </c>
      <c r="AM114" s="23">
        <v>0.1</v>
      </c>
      <c r="AN114" s="23">
        <v>0.09</v>
      </c>
      <c r="AO114" s="23">
        <v>0</v>
      </c>
      <c r="AP114" s="23">
        <v>0.6</v>
      </c>
      <c r="AQ114" s="23">
        <v>5</v>
      </c>
      <c r="AR114" s="23">
        <v>0.6</v>
      </c>
      <c r="AS114" s="23">
        <v>4</v>
      </c>
      <c r="AT114" s="23">
        <v>1.1000000000000001</v>
      </c>
      <c r="AU114" s="23">
        <v>0.1</v>
      </c>
      <c r="AV114" s="23">
        <v>0</v>
      </c>
      <c r="AW114" s="8">
        <v>0</v>
      </c>
      <c r="AX114" s="6"/>
      <c r="AY114">
        <v>34</v>
      </c>
      <c r="AZ114">
        <v>11</v>
      </c>
      <c r="BA114">
        <v>13</v>
      </c>
      <c r="BB114">
        <v>41</v>
      </c>
      <c r="BC114">
        <v>136</v>
      </c>
      <c r="BD114">
        <v>3</v>
      </c>
      <c r="BE114">
        <v>0</v>
      </c>
    </row>
    <row r="115" spans="1:57" ht="15.75" thickBot="1">
      <c r="A115" s="5" t="s">
        <v>299</v>
      </c>
      <c r="B115" s="5" t="s">
        <v>305</v>
      </c>
      <c r="C115" s="5" t="s">
        <v>306</v>
      </c>
      <c r="D115" s="5" t="s">
        <v>219</v>
      </c>
      <c r="E115" s="14" t="str">
        <f t="shared" si="3"/>
        <v xml:space="preserve">Cucurbita argyrosperma </v>
      </c>
      <c r="F115" s="14" t="str">
        <f t="shared" si="4"/>
        <v xml:space="preserve">argyrosperma </v>
      </c>
      <c r="G115" s="5" t="s">
        <v>187</v>
      </c>
      <c r="H115" s="5" t="s">
        <v>204</v>
      </c>
      <c r="I115" s="5" t="s">
        <v>159</v>
      </c>
      <c r="J115" s="16" t="s">
        <v>58</v>
      </c>
      <c r="K115" s="14" t="str">
        <f t="shared" si="5"/>
        <v>Squash Vegetable General</v>
      </c>
      <c r="L115" s="26">
        <v>114</v>
      </c>
      <c r="M115" s="5" t="s">
        <v>189</v>
      </c>
      <c r="N115" s="5" t="s">
        <v>69</v>
      </c>
      <c r="O115" s="5" t="s">
        <v>61</v>
      </c>
      <c r="P115" s="6" t="s">
        <v>91</v>
      </c>
      <c r="Q115" s="8">
        <v>25</v>
      </c>
      <c r="R115" s="5" t="s">
        <v>63</v>
      </c>
      <c r="S115" s="17" t="s">
        <v>190</v>
      </c>
      <c r="T115" s="5" t="s">
        <v>65</v>
      </c>
      <c r="U115" s="5">
        <v>0</v>
      </c>
      <c r="V115" s="6">
        <v>0</v>
      </c>
      <c r="W115" s="5">
        <v>0.8</v>
      </c>
      <c r="X115" s="5">
        <v>0</v>
      </c>
      <c r="Y115" s="5">
        <v>80</v>
      </c>
      <c r="Z115" s="18">
        <v>0.1</v>
      </c>
      <c r="AA115" s="19">
        <v>0.8</v>
      </c>
      <c r="AB115" s="18">
        <v>0.94</v>
      </c>
      <c r="AC115" s="19">
        <v>1</v>
      </c>
      <c r="AD115" s="5">
        <v>1</v>
      </c>
      <c r="AE115" s="5">
        <v>2</v>
      </c>
      <c r="AF115" s="6">
        <v>2</v>
      </c>
      <c r="AG115" s="5">
        <v>10.5</v>
      </c>
      <c r="AH115" s="17"/>
      <c r="AI115" s="23">
        <v>0.3</v>
      </c>
      <c r="AJ115" s="23">
        <v>2.17</v>
      </c>
      <c r="AK115" s="23">
        <v>0.09</v>
      </c>
      <c r="AL115" s="23">
        <v>0.2</v>
      </c>
      <c r="AM115" s="23">
        <v>0.1</v>
      </c>
      <c r="AN115" s="23">
        <v>0.09</v>
      </c>
      <c r="AO115" s="23">
        <v>0</v>
      </c>
      <c r="AP115" s="23">
        <v>0.6</v>
      </c>
      <c r="AQ115" s="23">
        <v>5</v>
      </c>
      <c r="AR115" s="23">
        <v>0.6</v>
      </c>
      <c r="AS115" s="23">
        <v>4</v>
      </c>
      <c r="AT115" s="23">
        <v>1.1000000000000001</v>
      </c>
      <c r="AU115" s="23">
        <v>0.1</v>
      </c>
      <c r="AV115" s="23">
        <v>0</v>
      </c>
      <c r="AW115" s="8">
        <v>2</v>
      </c>
      <c r="AX115" s="6"/>
      <c r="AY115">
        <v>34</v>
      </c>
      <c r="AZ115">
        <v>11</v>
      </c>
      <c r="BA115">
        <v>13</v>
      </c>
      <c r="BB115">
        <v>41</v>
      </c>
      <c r="BC115">
        <v>136</v>
      </c>
      <c r="BD115">
        <v>3</v>
      </c>
      <c r="BE115">
        <v>0</v>
      </c>
    </row>
    <row r="116" spans="1:57" ht="15.75" thickBot="1">
      <c r="A116" s="5" t="s">
        <v>299</v>
      </c>
      <c r="B116" s="5" t="s">
        <v>305</v>
      </c>
      <c r="C116" s="5" t="s">
        <v>307</v>
      </c>
      <c r="D116" s="5" t="s">
        <v>219</v>
      </c>
      <c r="E116" s="14" t="str">
        <f t="shared" si="3"/>
        <v xml:space="preserve">Cucurbita pepo </v>
      </c>
      <c r="F116" s="14" t="str">
        <f t="shared" si="4"/>
        <v xml:space="preserve">pepo </v>
      </c>
      <c r="G116" s="5" t="s">
        <v>187</v>
      </c>
      <c r="H116" s="5" t="s">
        <v>204</v>
      </c>
      <c r="I116" s="5" t="s">
        <v>160</v>
      </c>
      <c r="J116" s="16" t="s">
        <v>58</v>
      </c>
      <c r="K116" s="14" t="str">
        <f t="shared" si="5"/>
        <v>Pumpkin Vegetable General</v>
      </c>
      <c r="L116" s="26">
        <v>115</v>
      </c>
      <c r="M116" s="5" t="s">
        <v>59</v>
      </c>
      <c r="N116" s="5" t="s">
        <v>69</v>
      </c>
      <c r="O116" s="5" t="s">
        <v>82</v>
      </c>
      <c r="P116" s="6" t="s">
        <v>91</v>
      </c>
      <c r="Q116" s="8">
        <v>40</v>
      </c>
      <c r="R116" s="5" t="s">
        <v>63</v>
      </c>
      <c r="S116" s="17" t="s">
        <v>190</v>
      </c>
      <c r="T116" s="5" t="s">
        <v>65</v>
      </c>
      <c r="U116" s="5">
        <v>0</v>
      </c>
      <c r="V116" s="6">
        <v>0</v>
      </c>
      <c r="W116" s="5">
        <v>0.8</v>
      </c>
      <c r="X116" s="5">
        <v>0</v>
      </c>
      <c r="Y116" s="5">
        <v>88</v>
      </c>
      <c r="Z116" s="18">
        <v>0.1</v>
      </c>
      <c r="AA116" s="19">
        <v>0.8</v>
      </c>
      <c r="AB116" s="18">
        <v>1</v>
      </c>
      <c r="AC116" s="19">
        <v>1</v>
      </c>
      <c r="AD116" s="5">
        <v>1</v>
      </c>
      <c r="AE116" s="5">
        <v>1.4</v>
      </c>
      <c r="AF116" s="6">
        <v>2</v>
      </c>
      <c r="AG116" s="5">
        <v>10.5</v>
      </c>
      <c r="AH116" s="17"/>
      <c r="AI116" s="23">
        <v>0.3</v>
      </c>
      <c r="AJ116" s="23">
        <v>2.17</v>
      </c>
      <c r="AK116" s="23">
        <v>0.09</v>
      </c>
      <c r="AL116" s="23">
        <v>0.2</v>
      </c>
      <c r="AM116" s="23">
        <v>0.1</v>
      </c>
      <c r="AN116" s="23">
        <v>0.09</v>
      </c>
      <c r="AO116" s="23">
        <v>0</v>
      </c>
      <c r="AP116" s="23">
        <v>0.6</v>
      </c>
      <c r="AQ116" s="23">
        <v>5</v>
      </c>
      <c r="AR116" s="23">
        <v>0.6</v>
      </c>
      <c r="AS116" s="23">
        <v>4</v>
      </c>
      <c r="AT116" s="23">
        <v>1.1000000000000001</v>
      </c>
      <c r="AU116" s="23">
        <v>0.1</v>
      </c>
      <c r="AV116" s="23">
        <v>0</v>
      </c>
      <c r="AW116" s="8">
        <v>0</v>
      </c>
      <c r="AX116" s="6"/>
      <c r="AY116">
        <v>34</v>
      </c>
      <c r="AZ116">
        <v>11</v>
      </c>
      <c r="BA116">
        <v>13</v>
      </c>
      <c r="BB116">
        <v>41</v>
      </c>
      <c r="BC116">
        <v>136</v>
      </c>
      <c r="BD116">
        <v>3</v>
      </c>
      <c r="BE116">
        <v>0</v>
      </c>
    </row>
    <row r="117" spans="1:57" ht="15.75" thickBot="1">
      <c r="A117" s="5" t="s">
        <v>299</v>
      </c>
      <c r="B117" s="5" t="s">
        <v>305</v>
      </c>
      <c r="C117" s="5" t="s">
        <v>307</v>
      </c>
      <c r="D117" s="5" t="s">
        <v>219</v>
      </c>
      <c r="E117" s="14" t="str">
        <f t="shared" si="3"/>
        <v xml:space="preserve">Cucurbita pepo </v>
      </c>
      <c r="F117" s="14" t="str">
        <f t="shared" si="4"/>
        <v xml:space="preserve">pepo </v>
      </c>
      <c r="G117" s="5" t="s">
        <v>187</v>
      </c>
      <c r="H117" s="5" t="s">
        <v>204</v>
      </c>
      <c r="I117" s="5" t="s">
        <v>161</v>
      </c>
      <c r="J117" s="16" t="s">
        <v>58</v>
      </c>
      <c r="K117" s="14" t="str">
        <f t="shared" si="5"/>
        <v>Zucchini Vegetable General</v>
      </c>
      <c r="L117" s="26">
        <v>116</v>
      </c>
      <c r="M117" s="5" t="s">
        <v>59</v>
      </c>
      <c r="N117" s="5" t="s">
        <v>69</v>
      </c>
      <c r="O117" s="5" t="s">
        <v>76</v>
      </c>
      <c r="P117" s="6" t="s">
        <v>85</v>
      </c>
      <c r="Q117" s="8">
        <v>40</v>
      </c>
      <c r="R117" s="5" t="s">
        <v>63</v>
      </c>
      <c r="S117" s="17" t="s">
        <v>190</v>
      </c>
      <c r="T117" s="5" t="s">
        <v>65</v>
      </c>
      <c r="U117" s="5">
        <v>0</v>
      </c>
      <c r="V117" s="6">
        <v>0</v>
      </c>
      <c r="W117" s="5">
        <v>0.4</v>
      </c>
      <c r="X117" s="5">
        <v>0</v>
      </c>
      <c r="Y117" s="5">
        <v>95</v>
      </c>
      <c r="Z117" s="18">
        <v>0.1</v>
      </c>
      <c r="AA117" s="19">
        <v>0.8</v>
      </c>
      <c r="AB117" s="18">
        <v>0.85</v>
      </c>
      <c r="AC117" s="19">
        <v>1</v>
      </c>
      <c r="AD117" s="5">
        <v>1</v>
      </c>
      <c r="AE117" s="5">
        <v>3.8</v>
      </c>
      <c r="AF117" s="6">
        <v>3.2</v>
      </c>
      <c r="AG117" s="5">
        <v>10.5</v>
      </c>
      <c r="AH117" s="17"/>
      <c r="AI117" s="23">
        <v>0.3</v>
      </c>
      <c r="AJ117" s="23">
        <v>2.17</v>
      </c>
      <c r="AK117" s="23">
        <v>0.09</v>
      </c>
      <c r="AL117" s="23">
        <v>0.2</v>
      </c>
      <c r="AM117" s="23">
        <v>0.1</v>
      </c>
      <c r="AN117" s="23">
        <v>0.09</v>
      </c>
      <c r="AO117" s="23">
        <v>0</v>
      </c>
      <c r="AP117" s="23">
        <v>0.6</v>
      </c>
      <c r="AQ117" s="23">
        <v>5</v>
      </c>
      <c r="AR117" s="23">
        <v>0.6</v>
      </c>
      <c r="AS117" s="23">
        <v>4</v>
      </c>
      <c r="AT117" s="23">
        <v>1.1000000000000001</v>
      </c>
      <c r="AU117" s="23">
        <v>0.1</v>
      </c>
      <c r="AV117" s="23">
        <v>0</v>
      </c>
      <c r="AW117" s="8">
        <v>0</v>
      </c>
      <c r="AX117" s="6"/>
      <c r="AY117">
        <v>34</v>
      </c>
      <c r="AZ117">
        <v>11</v>
      </c>
      <c r="BA117">
        <v>13</v>
      </c>
      <c r="BB117">
        <v>41</v>
      </c>
      <c r="BC117">
        <v>136</v>
      </c>
      <c r="BD117">
        <v>3</v>
      </c>
      <c r="BE117">
        <v>0</v>
      </c>
    </row>
    <row r="118" spans="1:57" ht="15.75" thickBot="1">
      <c r="A118" s="5" t="s">
        <v>282</v>
      </c>
      <c r="B118" s="5" t="s">
        <v>310</v>
      </c>
      <c r="C118" s="5" t="s">
        <v>311</v>
      </c>
      <c r="D118" s="5" t="s">
        <v>219</v>
      </c>
      <c r="E118" s="14" t="str">
        <f t="shared" si="3"/>
        <v xml:space="preserve">Daucus carota </v>
      </c>
      <c r="F118" s="14" t="str">
        <f t="shared" si="4"/>
        <v xml:space="preserve">carota </v>
      </c>
      <c r="G118" s="5" t="s">
        <v>187</v>
      </c>
      <c r="H118" s="5" t="s">
        <v>191</v>
      </c>
      <c r="I118" s="5" t="s">
        <v>163</v>
      </c>
      <c r="J118" s="16" t="s">
        <v>58</v>
      </c>
      <c r="K118" s="14" t="str">
        <f t="shared" si="5"/>
        <v>Carrot Vegetable General</v>
      </c>
      <c r="L118" s="26">
        <v>117</v>
      </c>
      <c r="M118" s="5" t="s">
        <v>59</v>
      </c>
      <c r="N118" s="5" t="s">
        <v>69</v>
      </c>
      <c r="O118" s="5" t="s">
        <v>76</v>
      </c>
      <c r="P118" s="6" t="s">
        <v>195</v>
      </c>
      <c r="Q118" s="8">
        <v>70</v>
      </c>
      <c r="R118" s="5" t="s">
        <v>63</v>
      </c>
      <c r="S118" s="17" t="s">
        <v>190</v>
      </c>
      <c r="T118" s="5" t="s">
        <v>65</v>
      </c>
      <c r="U118" s="5">
        <v>0</v>
      </c>
      <c r="V118" s="6">
        <v>0</v>
      </c>
      <c r="W118" s="5">
        <v>0.9</v>
      </c>
      <c r="X118" s="5">
        <v>7.0000000000000007E-2</v>
      </c>
      <c r="Y118" s="5">
        <v>88</v>
      </c>
      <c r="Z118" s="18">
        <v>0.1</v>
      </c>
      <c r="AA118" s="19">
        <v>1.2</v>
      </c>
      <c r="AB118" s="18">
        <v>0.9</v>
      </c>
      <c r="AC118" s="19">
        <v>0.7</v>
      </c>
      <c r="AD118" s="5">
        <v>0.9</v>
      </c>
      <c r="AE118" s="5">
        <v>2</v>
      </c>
      <c r="AF118" s="6">
        <v>1</v>
      </c>
      <c r="AG118" s="5">
        <v>10.5</v>
      </c>
      <c r="AH118" s="17"/>
      <c r="AI118" s="23">
        <v>0.35</v>
      </c>
      <c r="AJ118" s="23">
        <v>2.8</v>
      </c>
      <c r="AK118" s="23">
        <v>0.12</v>
      </c>
      <c r="AL118" s="23">
        <v>0.04</v>
      </c>
      <c r="AM118" s="23">
        <v>0.02</v>
      </c>
      <c r="AN118" s="23">
        <v>0.104</v>
      </c>
      <c r="AO118" s="23">
        <v>0</v>
      </c>
      <c r="AP118" s="23">
        <v>0.35</v>
      </c>
      <c r="AQ118" s="23">
        <v>2.8</v>
      </c>
      <c r="AR118" s="23">
        <v>0.12</v>
      </c>
      <c r="AS118" s="23">
        <v>0.04</v>
      </c>
      <c r="AT118" s="23">
        <v>0.02</v>
      </c>
      <c r="AU118" s="23">
        <v>0.104</v>
      </c>
      <c r="AV118" s="23">
        <v>0</v>
      </c>
      <c r="AW118" s="8">
        <v>3</v>
      </c>
      <c r="AX118" s="6"/>
      <c r="AY118">
        <v>29</v>
      </c>
      <c r="AZ118">
        <v>8</v>
      </c>
      <c r="BA118">
        <v>5</v>
      </c>
      <c r="BB118">
        <v>17</v>
      </c>
      <c r="BC118">
        <v>153</v>
      </c>
      <c r="BD118">
        <v>2</v>
      </c>
      <c r="BE118">
        <v>0</v>
      </c>
    </row>
    <row r="119" spans="1:57" ht="15.75" thickBot="1">
      <c r="A119" s="5" t="s">
        <v>345</v>
      </c>
      <c r="B119" s="5" t="s">
        <v>346</v>
      </c>
      <c r="C119" s="5" t="s">
        <v>347</v>
      </c>
      <c r="D119" s="5" t="s">
        <v>219</v>
      </c>
      <c r="E119" s="14" t="str">
        <f t="shared" si="3"/>
        <v xml:space="preserve">Ipomoea batatas </v>
      </c>
      <c r="F119" s="14" t="str">
        <f t="shared" si="4"/>
        <v xml:space="preserve">batatas </v>
      </c>
      <c r="G119" s="5" t="s">
        <v>187</v>
      </c>
      <c r="H119" s="5" t="s">
        <v>191</v>
      </c>
      <c r="I119" s="5" t="s">
        <v>205</v>
      </c>
      <c r="J119" s="16" t="s">
        <v>58</v>
      </c>
      <c r="K119" s="14" t="str">
        <f t="shared" si="5"/>
        <v>Kumara Vegetable General</v>
      </c>
      <c r="L119" s="26">
        <v>118</v>
      </c>
      <c r="M119" s="5" t="s">
        <v>59</v>
      </c>
      <c r="N119" s="5" t="s">
        <v>69</v>
      </c>
      <c r="O119" s="5" t="s">
        <v>61</v>
      </c>
      <c r="P119" s="6" t="s">
        <v>60</v>
      </c>
      <c r="Q119" s="8">
        <v>50</v>
      </c>
      <c r="R119" s="5" t="s">
        <v>63</v>
      </c>
      <c r="S119" s="17" t="s">
        <v>190</v>
      </c>
      <c r="T119" s="5" t="s">
        <v>65</v>
      </c>
      <c r="U119" s="5">
        <v>0</v>
      </c>
      <c r="V119" s="6">
        <v>0</v>
      </c>
      <c r="W119" s="5">
        <v>0.89</v>
      </c>
      <c r="X119" s="5">
        <v>0</v>
      </c>
      <c r="Y119" s="5">
        <v>77.400000000000006</v>
      </c>
      <c r="Z119" s="18">
        <v>0.1</v>
      </c>
      <c r="AA119" s="19">
        <v>0.9</v>
      </c>
      <c r="AB119" s="18">
        <v>1</v>
      </c>
      <c r="AC119" s="19">
        <v>1</v>
      </c>
      <c r="AD119" s="5">
        <v>1</v>
      </c>
      <c r="AE119" s="5">
        <v>2</v>
      </c>
      <c r="AF119" s="6">
        <v>1.8</v>
      </c>
      <c r="AG119" s="5">
        <v>10.5</v>
      </c>
      <c r="AH119" s="17"/>
      <c r="AI119" s="23">
        <v>0.27272727272727271</v>
      </c>
      <c r="AJ119" s="23">
        <v>1.8181818181818183</v>
      </c>
      <c r="AK119" s="23">
        <v>0.27272727272727271</v>
      </c>
      <c r="AL119" s="23">
        <v>0.18181818181818182</v>
      </c>
      <c r="AM119" s="23">
        <v>9.0909090909090912E-2</v>
      </c>
      <c r="AN119" s="23">
        <v>9.0909090909090912E-2</v>
      </c>
      <c r="AO119" s="23">
        <v>0</v>
      </c>
      <c r="AP119" s="23">
        <v>0.27272727272727271</v>
      </c>
      <c r="AQ119" s="23">
        <v>1.8181818181818183</v>
      </c>
      <c r="AR119" s="23">
        <v>0.27272727272727271</v>
      </c>
      <c r="AS119" s="23">
        <v>0.18181818181818182</v>
      </c>
      <c r="AT119" s="23">
        <v>9.0909090909090912E-2</v>
      </c>
      <c r="AU119" s="23">
        <v>9.0909090909090912E-2</v>
      </c>
      <c r="AV119" s="23">
        <v>0</v>
      </c>
      <c r="AW119" s="8">
        <v>2</v>
      </c>
      <c r="AX119" s="6"/>
      <c r="AY119">
        <v>39</v>
      </c>
      <c r="AZ119">
        <v>15</v>
      </c>
      <c r="BA119">
        <v>20</v>
      </c>
      <c r="BB119">
        <v>79</v>
      </c>
      <c r="BC119">
        <v>70</v>
      </c>
      <c r="BD119">
        <v>100</v>
      </c>
      <c r="BE119">
        <v>0</v>
      </c>
    </row>
    <row r="120" spans="1:57" ht="15.75" thickBot="1">
      <c r="A120" s="5" t="s">
        <v>254</v>
      </c>
      <c r="B120" s="5" t="s">
        <v>316</v>
      </c>
      <c r="C120" s="5" t="s">
        <v>225</v>
      </c>
      <c r="D120" s="5" t="s">
        <v>219</v>
      </c>
      <c r="E120" s="14" t="str">
        <f t="shared" si="3"/>
        <v xml:space="preserve">Lactuca sativa </v>
      </c>
      <c r="F120" s="14" t="str">
        <f t="shared" si="4"/>
        <v xml:space="preserve">sativa </v>
      </c>
      <c r="G120" s="5" t="s">
        <v>187</v>
      </c>
      <c r="H120" s="5" t="s">
        <v>188</v>
      </c>
      <c r="I120" s="5" t="s">
        <v>168</v>
      </c>
      <c r="J120" s="16" t="s">
        <v>206</v>
      </c>
      <c r="K120" s="14" t="str">
        <f t="shared" si="5"/>
        <v>Lettuce Vegetable Ice berg</v>
      </c>
      <c r="L120" s="26">
        <v>119</v>
      </c>
      <c r="M120" s="5" t="s">
        <v>189</v>
      </c>
      <c r="N120" s="5" t="s">
        <v>97</v>
      </c>
      <c r="O120" s="5" t="s">
        <v>90</v>
      </c>
      <c r="P120" s="6" t="s">
        <v>88</v>
      </c>
      <c r="Q120" s="8">
        <v>50</v>
      </c>
      <c r="R120" s="5" t="s">
        <v>63</v>
      </c>
      <c r="S120" s="17" t="s">
        <v>190</v>
      </c>
      <c r="T120" s="5" t="s">
        <v>65</v>
      </c>
      <c r="U120" s="5">
        <v>0</v>
      </c>
      <c r="V120" s="6">
        <v>0</v>
      </c>
      <c r="W120" s="5">
        <v>0.7</v>
      </c>
      <c r="X120" s="5">
        <v>0</v>
      </c>
      <c r="Y120" s="5">
        <v>95</v>
      </c>
      <c r="Z120" s="18">
        <v>0.1</v>
      </c>
      <c r="AA120" s="19">
        <v>1</v>
      </c>
      <c r="AB120" s="18">
        <v>0.95</v>
      </c>
      <c r="AC120" s="19">
        <v>1</v>
      </c>
      <c r="AD120" s="5">
        <v>0.9</v>
      </c>
      <c r="AE120" s="5">
        <v>3</v>
      </c>
      <c r="AF120" s="6">
        <v>2.6</v>
      </c>
      <c r="AG120" s="5">
        <v>10.5</v>
      </c>
      <c r="AH120" s="17"/>
      <c r="AI120" s="23">
        <v>0.27272727272727271</v>
      </c>
      <c r="AJ120" s="23">
        <v>2.7272727272727271</v>
      </c>
      <c r="AK120" s="23">
        <v>9.0909090909090912E-2</v>
      </c>
      <c r="AL120" s="23">
        <v>0.90909090909090917</v>
      </c>
      <c r="AM120" s="23">
        <v>0.27272727272727271</v>
      </c>
      <c r="AN120" s="23">
        <v>9.0909090909090912E-2</v>
      </c>
      <c r="AO120" s="23">
        <v>0</v>
      </c>
      <c r="AP120" s="23">
        <v>0.27272727272727271</v>
      </c>
      <c r="AQ120" s="23">
        <v>2.7272727272727271</v>
      </c>
      <c r="AR120" s="23">
        <v>9.0909090909090912E-2</v>
      </c>
      <c r="AS120" s="23">
        <v>0.90909090909090917</v>
      </c>
      <c r="AT120" s="23">
        <v>0.27272727272727271</v>
      </c>
      <c r="AU120" s="23">
        <v>9.0909090909090912E-2</v>
      </c>
      <c r="AV120" s="23">
        <v>0</v>
      </c>
      <c r="AW120" s="8">
        <v>2</v>
      </c>
      <c r="AX120" s="6"/>
      <c r="AY120">
        <v>99</v>
      </c>
      <c r="AZ120">
        <v>16</v>
      </c>
      <c r="BA120">
        <v>13</v>
      </c>
      <c r="BB120">
        <v>22</v>
      </c>
      <c r="BC120">
        <v>175</v>
      </c>
      <c r="BD120">
        <v>3</v>
      </c>
      <c r="BE120">
        <v>0</v>
      </c>
    </row>
    <row r="121" spans="1:57" ht="15.75" thickBot="1">
      <c r="A121" s="5" t="s">
        <v>254</v>
      </c>
      <c r="B121" s="5" t="s">
        <v>316</v>
      </c>
      <c r="C121" s="5" t="s">
        <v>225</v>
      </c>
      <c r="D121" s="5" t="s">
        <v>219</v>
      </c>
      <c r="E121" s="14" t="str">
        <f t="shared" si="3"/>
        <v xml:space="preserve">Lactuca sativa </v>
      </c>
      <c r="F121" s="14" t="str">
        <f t="shared" si="4"/>
        <v xml:space="preserve">sativa </v>
      </c>
      <c r="G121" s="5" t="s">
        <v>187</v>
      </c>
      <c r="H121" s="5" t="s">
        <v>188</v>
      </c>
      <c r="I121" s="5" t="s">
        <v>168</v>
      </c>
      <c r="J121" s="16" t="s">
        <v>207</v>
      </c>
      <c r="K121" s="14" t="str">
        <f t="shared" si="5"/>
        <v>Lettuce Vegetable Leafy-salad</v>
      </c>
      <c r="L121" s="26">
        <v>120</v>
      </c>
      <c r="M121" s="5" t="s">
        <v>189</v>
      </c>
      <c r="N121" s="5" t="s">
        <v>97</v>
      </c>
      <c r="O121" s="5" t="s">
        <v>90</v>
      </c>
      <c r="P121" s="6" t="s">
        <v>88</v>
      </c>
      <c r="Q121" s="8">
        <v>40</v>
      </c>
      <c r="R121" s="5" t="s">
        <v>63</v>
      </c>
      <c r="S121" s="17" t="s">
        <v>190</v>
      </c>
      <c r="T121" s="5" t="s">
        <v>65</v>
      </c>
      <c r="U121" s="5">
        <v>0</v>
      </c>
      <c r="V121" s="6">
        <v>0</v>
      </c>
      <c r="W121" s="5">
        <v>0.8</v>
      </c>
      <c r="X121" s="5">
        <v>0</v>
      </c>
      <c r="Y121" s="5">
        <v>95</v>
      </c>
      <c r="Z121" s="18">
        <v>0.1</v>
      </c>
      <c r="AA121" s="19">
        <v>1</v>
      </c>
      <c r="AB121" s="18">
        <v>0.9</v>
      </c>
      <c r="AC121" s="19">
        <v>1</v>
      </c>
      <c r="AD121" s="5">
        <v>0.9</v>
      </c>
      <c r="AE121" s="5">
        <v>3</v>
      </c>
      <c r="AF121" s="6">
        <v>3.5</v>
      </c>
      <c r="AG121" s="5">
        <v>10.5</v>
      </c>
      <c r="AH121" s="17"/>
      <c r="AI121" s="23">
        <v>0.27272727272727271</v>
      </c>
      <c r="AJ121" s="23">
        <v>2.7272727272727271</v>
      </c>
      <c r="AK121" s="23">
        <v>9.0909090909090912E-2</v>
      </c>
      <c r="AL121" s="23">
        <v>0.90909090909090917</v>
      </c>
      <c r="AM121" s="23">
        <v>0.27272727272727271</v>
      </c>
      <c r="AN121" s="23">
        <v>9.0909090909090912E-2</v>
      </c>
      <c r="AO121" s="23">
        <v>0</v>
      </c>
      <c r="AP121" s="23">
        <v>0.27272727272727271</v>
      </c>
      <c r="AQ121" s="23">
        <v>2.7272727272727271</v>
      </c>
      <c r="AR121" s="23">
        <v>9.0909090909090912E-2</v>
      </c>
      <c r="AS121" s="23">
        <v>0.90909090909090917</v>
      </c>
      <c r="AT121" s="23">
        <v>0.27272727272727271</v>
      </c>
      <c r="AU121" s="23">
        <v>9.0909090909090912E-2</v>
      </c>
      <c r="AV121" s="23">
        <v>0</v>
      </c>
      <c r="AW121" s="8">
        <v>1</v>
      </c>
      <c r="AX121" s="6" t="s">
        <v>208</v>
      </c>
      <c r="AY121">
        <v>99</v>
      </c>
      <c r="AZ121">
        <v>16</v>
      </c>
      <c r="BA121">
        <v>13</v>
      </c>
      <c r="BB121">
        <v>22</v>
      </c>
      <c r="BC121">
        <v>175</v>
      </c>
      <c r="BD121">
        <v>3</v>
      </c>
      <c r="BE121">
        <v>0</v>
      </c>
    </row>
    <row r="122" spans="1:57" ht="15.75" thickBot="1">
      <c r="A122" s="5" t="s">
        <v>282</v>
      </c>
      <c r="B122" s="5" t="s">
        <v>323</v>
      </c>
      <c r="C122" s="5" t="s">
        <v>225</v>
      </c>
      <c r="D122" s="5" t="s">
        <v>219</v>
      </c>
      <c r="E122" s="14" t="str">
        <f t="shared" si="3"/>
        <v xml:space="preserve">Pastinaca sativa </v>
      </c>
      <c r="F122" s="14" t="str">
        <f t="shared" si="4"/>
        <v xml:space="preserve">sativa </v>
      </c>
      <c r="G122" s="5" t="s">
        <v>187</v>
      </c>
      <c r="H122" s="5" t="s">
        <v>191</v>
      </c>
      <c r="I122" s="5" t="s">
        <v>174</v>
      </c>
      <c r="J122" s="16" t="s">
        <v>58</v>
      </c>
      <c r="K122" s="14" t="str">
        <f t="shared" si="5"/>
        <v>Parsnip Vegetable General</v>
      </c>
      <c r="L122" s="26">
        <v>121</v>
      </c>
      <c r="M122" s="5" t="s">
        <v>59</v>
      </c>
      <c r="N122" s="5" t="s">
        <v>97</v>
      </c>
      <c r="O122" s="5" t="s">
        <v>76</v>
      </c>
      <c r="P122" s="6" t="s">
        <v>60</v>
      </c>
      <c r="Q122" s="8">
        <v>44</v>
      </c>
      <c r="R122" s="5" t="s">
        <v>63</v>
      </c>
      <c r="S122" s="17" t="s">
        <v>190</v>
      </c>
      <c r="T122" s="5" t="s">
        <v>65</v>
      </c>
      <c r="U122" s="5">
        <v>0</v>
      </c>
      <c r="V122" s="6">
        <v>0</v>
      </c>
      <c r="W122" s="5">
        <v>0.95</v>
      </c>
      <c r="X122" s="5">
        <v>0</v>
      </c>
      <c r="Y122" s="5">
        <v>83</v>
      </c>
      <c r="Z122" s="18">
        <v>0.1</v>
      </c>
      <c r="AA122" s="19">
        <v>1.2</v>
      </c>
      <c r="AB122" s="18">
        <v>0.95</v>
      </c>
      <c r="AC122" s="19">
        <v>0.8</v>
      </c>
      <c r="AD122" s="5">
        <v>0.9</v>
      </c>
      <c r="AE122" s="5">
        <v>2</v>
      </c>
      <c r="AF122" s="6">
        <v>1.35</v>
      </c>
      <c r="AG122" s="5">
        <v>10.5</v>
      </c>
      <c r="AH122" s="17"/>
      <c r="AI122" s="23">
        <v>0.36363636363636365</v>
      </c>
      <c r="AJ122" s="23">
        <v>2.7272727272727271</v>
      </c>
      <c r="AK122" s="23">
        <v>0.18181818181818182</v>
      </c>
      <c r="AL122" s="23">
        <v>0.36363636363636365</v>
      </c>
      <c r="AM122" s="23">
        <v>0.27272727272727271</v>
      </c>
      <c r="AN122" s="23">
        <v>9.0909090909090912E-2</v>
      </c>
      <c r="AO122" s="23">
        <v>0</v>
      </c>
      <c r="AP122" s="23">
        <v>0.36363636363636365</v>
      </c>
      <c r="AQ122" s="23">
        <v>2.7272727272727271</v>
      </c>
      <c r="AR122" s="23">
        <v>0.18181818181818182</v>
      </c>
      <c r="AS122" s="23">
        <v>0.36363636363636365</v>
      </c>
      <c r="AT122" s="23">
        <v>0.27272727272727271</v>
      </c>
      <c r="AU122" s="23">
        <v>9.0909090909090912E-2</v>
      </c>
      <c r="AV122" s="23">
        <v>0</v>
      </c>
      <c r="AW122" s="8">
        <v>2</v>
      </c>
      <c r="AX122" s="6"/>
      <c r="AY122">
        <v>29</v>
      </c>
      <c r="AZ122">
        <v>8</v>
      </c>
      <c r="BA122">
        <v>8</v>
      </c>
      <c r="BB122">
        <v>17</v>
      </c>
      <c r="BC122">
        <v>113</v>
      </c>
      <c r="BD122">
        <v>20</v>
      </c>
      <c r="BE122">
        <v>0</v>
      </c>
    </row>
    <row r="123" spans="1:57" ht="15.75" thickBot="1">
      <c r="A123" s="5" t="s">
        <v>251</v>
      </c>
      <c r="B123" s="5" t="s">
        <v>264</v>
      </c>
      <c r="C123" s="5" t="s">
        <v>228</v>
      </c>
      <c r="D123" s="5" t="s">
        <v>219</v>
      </c>
      <c r="E123" s="14" t="str">
        <f t="shared" si="3"/>
        <v xml:space="preserve">Phaseolus vulgaris </v>
      </c>
      <c r="F123" s="14" t="str">
        <f t="shared" si="4"/>
        <v xml:space="preserve">vulgaris </v>
      </c>
      <c r="G123" s="5" t="s">
        <v>187</v>
      </c>
      <c r="H123" s="5" t="s">
        <v>107</v>
      </c>
      <c r="I123" s="5" t="s">
        <v>114</v>
      </c>
      <c r="J123" s="16" t="s">
        <v>58</v>
      </c>
      <c r="K123" s="14" t="str">
        <f t="shared" si="5"/>
        <v>Bean Vegetable General</v>
      </c>
      <c r="L123" s="26">
        <v>122</v>
      </c>
      <c r="M123" s="5" t="s">
        <v>59</v>
      </c>
      <c r="N123" s="5" t="s">
        <v>77</v>
      </c>
      <c r="O123" s="5" t="s">
        <v>76</v>
      </c>
      <c r="P123" s="6" t="s">
        <v>91</v>
      </c>
      <c r="Q123" s="8">
        <v>18</v>
      </c>
      <c r="R123" s="5" t="s">
        <v>63</v>
      </c>
      <c r="S123" s="17" t="s">
        <v>190</v>
      </c>
      <c r="T123" s="5" t="s">
        <v>65</v>
      </c>
      <c r="U123" s="5">
        <v>0</v>
      </c>
      <c r="V123" s="6">
        <v>0</v>
      </c>
      <c r="W123" s="5">
        <v>0.44</v>
      </c>
      <c r="X123" s="5">
        <v>7.0000000000000007E-2</v>
      </c>
      <c r="Y123" s="5">
        <v>89</v>
      </c>
      <c r="Z123" s="18">
        <v>0.1</v>
      </c>
      <c r="AA123" s="19">
        <v>1</v>
      </c>
      <c r="AB123" s="18">
        <v>0.9</v>
      </c>
      <c r="AC123" s="19">
        <v>1</v>
      </c>
      <c r="AD123" s="5">
        <v>1.5</v>
      </c>
      <c r="AE123" s="5">
        <v>2.5</v>
      </c>
      <c r="AF123" s="6">
        <v>2.8</v>
      </c>
      <c r="AG123" s="5">
        <v>10.5</v>
      </c>
      <c r="AH123" s="17"/>
      <c r="AI123" s="23">
        <v>0.33</v>
      </c>
      <c r="AJ123" s="23">
        <v>2.4</v>
      </c>
      <c r="AK123" s="23">
        <v>0.17</v>
      </c>
      <c r="AL123" s="23">
        <v>0.42</v>
      </c>
      <c r="AM123" s="23">
        <v>0.23</v>
      </c>
      <c r="AN123" s="23">
        <v>0</v>
      </c>
      <c r="AO123" s="23">
        <v>0</v>
      </c>
      <c r="AP123" s="23">
        <v>0.2</v>
      </c>
      <c r="AQ123" s="23">
        <v>2.1</v>
      </c>
      <c r="AR123" s="23">
        <v>0.2</v>
      </c>
      <c r="AS123" s="23">
        <v>2</v>
      </c>
      <c r="AT123" s="23">
        <v>0.37</v>
      </c>
      <c r="AU123" s="23">
        <v>3.1E-2</v>
      </c>
      <c r="AV123" s="23">
        <v>0</v>
      </c>
      <c r="AW123" s="8">
        <v>3</v>
      </c>
      <c r="AX123" s="6"/>
      <c r="AY123">
        <v>14</v>
      </c>
      <c r="AZ123">
        <v>7</v>
      </c>
      <c r="BA123">
        <v>6</v>
      </c>
      <c r="BB123">
        <v>15</v>
      </c>
      <c r="BC123">
        <v>33</v>
      </c>
      <c r="BD123">
        <v>85</v>
      </c>
      <c r="BE123">
        <v>0</v>
      </c>
    </row>
    <row r="124" spans="1:57" ht="15.75" thickBot="1">
      <c r="A124" s="5" t="s">
        <v>251</v>
      </c>
      <c r="B124" s="5" t="s">
        <v>265</v>
      </c>
      <c r="C124" s="5" t="s">
        <v>266</v>
      </c>
      <c r="D124" s="5" t="s">
        <v>219</v>
      </c>
      <c r="E124" s="14" t="str">
        <f t="shared" si="3"/>
        <v xml:space="preserve">Pisum sativum </v>
      </c>
      <c r="F124" s="14" t="str">
        <f t="shared" si="4"/>
        <v xml:space="preserve">sativum </v>
      </c>
      <c r="G124" s="5" t="s">
        <v>187</v>
      </c>
      <c r="H124" s="5" t="s">
        <v>107</v>
      </c>
      <c r="I124" s="5" t="s">
        <v>115</v>
      </c>
      <c r="J124" s="16" t="s">
        <v>58</v>
      </c>
      <c r="K124" s="14" t="str">
        <f t="shared" si="5"/>
        <v>Pea Vegetable General</v>
      </c>
      <c r="L124" s="26">
        <v>123</v>
      </c>
      <c r="M124" s="5" t="s">
        <v>59</v>
      </c>
      <c r="N124" s="5" t="s">
        <v>201</v>
      </c>
      <c r="O124" s="5" t="s">
        <v>76</v>
      </c>
      <c r="P124" s="6" t="s">
        <v>85</v>
      </c>
      <c r="Q124" s="8">
        <v>9.5</v>
      </c>
      <c r="R124" s="5" t="s">
        <v>63</v>
      </c>
      <c r="S124" s="17" t="s">
        <v>190</v>
      </c>
      <c r="T124" s="5" t="s">
        <v>65</v>
      </c>
      <c r="U124" s="5">
        <v>0</v>
      </c>
      <c r="V124" s="6">
        <v>0</v>
      </c>
      <c r="W124" s="5">
        <v>0.34</v>
      </c>
      <c r="X124" s="5">
        <v>0.08</v>
      </c>
      <c r="Y124" s="5">
        <v>73</v>
      </c>
      <c r="Z124" s="18">
        <v>0.1</v>
      </c>
      <c r="AA124" s="19">
        <v>0.7</v>
      </c>
      <c r="AB124" s="18">
        <v>1</v>
      </c>
      <c r="AC124" s="19">
        <v>1</v>
      </c>
      <c r="AD124" s="5">
        <v>1.5</v>
      </c>
      <c r="AE124" s="5">
        <v>2.1</v>
      </c>
      <c r="AF124" s="6">
        <v>4</v>
      </c>
      <c r="AG124" s="5">
        <v>10.5</v>
      </c>
      <c r="AH124" s="17"/>
      <c r="AI124" s="23">
        <v>0.45</v>
      </c>
      <c r="AJ124" s="23">
        <v>1.1000000000000001</v>
      </c>
      <c r="AK124" s="23">
        <v>0.18</v>
      </c>
      <c r="AL124" s="23">
        <v>0.1</v>
      </c>
      <c r="AM124" s="23">
        <v>0.13</v>
      </c>
      <c r="AN124" s="23">
        <v>0</v>
      </c>
      <c r="AO124" s="23">
        <v>0</v>
      </c>
      <c r="AP124" s="23">
        <v>0.18</v>
      </c>
      <c r="AQ124" s="23">
        <v>1.5</v>
      </c>
      <c r="AR124" s="23">
        <v>0.17</v>
      </c>
      <c r="AS124" s="23">
        <v>1.1499999999999999</v>
      </c>
      <c r="AT124" s="23">
        <v>0.17</v>
      </c>
      <c r="AU124" s="23">
        <v>3.2000000000000001E-2</v>
      </c>
      <c r="AV124" s="23">
        <v>0</v>
      </c>
      <c r="AW124" s="8">
        <v>3</v>
      </c>
      <c r="AX124" s="6"/>
      <c r="AY124">
        <v>17</v>
      </c>
      <c r="AZ124">
        <v>6</v>
      </c>
      <c r="BA124">
        <v>9</v>
      </c>
      <c r="BB124">
        <v>20</v>
      </c>
      <c r="BC124">
        <v>33</v>
      </c>
      <c r="BD124">
        <v>140</v>
      </c>
      <c r="BE124">
        <v>0</v>
      </c>
    </row>
    <row r="125" spans="1:57" ht="15.75" thickBot="1">
      <c r="A125" s="5" t="s">
        <v>348</v>
      </c>
      <c r="B125" s="5" t="s">
        <v>349</v>
      </c>
      <c r="C125" s="5" t="s">
        <v>350</v>
      </c>
      <c r="D125" s="5" t="s">
        <v>219</v>
      </c>
      <c r="E125" s="14" t="str">
        <f t="shared" si="3"/>
        <v xml:space="preserve">Solanum  lycopersicum </v>
      </c>
      <c r="F125" s="14" t="str">
        <f t="shared" si="4"/>
        <v xml:space="preserve">lycopersicum </v>
      </c>
      <c r="G125" s="5" t="s">
        <v>187</v>
      </c>
      <c r="H125" s="5" t="s">
        <v>204</v>
      </c>
      <c r="I125" s="5" t="s">
        <v>209</v>
      </c>
      <c r="J125" s="16" t="s">
        <v>58</v>
      </c>
      <c r="K125" s="14" t="str">
        <f t="shared" si="5"/>
        <v>Tomato Vegetable General</v>
      </c>
      <c r="L125" s="26">
        <v>124</v>
      </c>
      <c r="M125" s="5" t="s">
        <v>189</v>
      </c>
      <c r="N125" s="5" t="s">
        <v>69</v>
      </c>
      <c r="O125" s="5" t="s">
        <v>82</v>
      </c>
      <c r="P125" s="6" t="s">
        <v>95</v>
      </c>
      <c r="Q125" s="8">
        <v>100</v>
      </c>
      <c r="R125" s="5" t="s">
        <v>63</v>
      </c>
      <c r="S125" s="17" t="s">
        <v>190</v>
      </c>
      <c r="T125" s="5" t="s">
        <v>65</v>
      </c>
      <c r="U125" s="5">
        <v>0</v>
      </c>
      <c r="V125" s="6">
        <v>0</v>
      </c>
      <c r="W125" s="5">
        <v>0.5</v>
      </c>
      <c r="X125" s="5">
        <v>0</v>
      </c>
      <c r="Y125" s="5">
        <v>95</v>
      </c>
      <c r="Z125" s="18">
        <v>0.1</v>
      </c>
      <c r="AA125" s="19">
        <v>0.6</v>
      </c>
      <c r="AB125" s="18">
        <v>1</v>
      </c>
      <c r="AC125" s="19">
        <v>1.2</v>
      </c>
      <c r="AD125" s="5">
        <v>0.9</v>
      </c>
      <c r="AE125" s="5">
        <v>2</v>
      </c>
      <c r="AF125" s="6">
        <v>2</v>
      </c>
      <c r="AG125" s="5">
        <v>10.5</v>
      </c>
      <c r="AH125" s="17"/>
      <c r="AI125" s="23">
        <v>0.18181818181818182</v>
      </c>
      <c r="AJ125" s="23">
        <v>2.7272727272727271</v>
      </c>
      <c r="AK125" s="23">
        <v>0.27272727272727271</v>
      </c>
      <c r="AL125" s="23">
        <v>9.0909090909090912E-2</v>
      </c>
      <c r="AM125" s="23">
        <v>9.0909090909090912E-2</v>
      </c>
      <c r="AN125" s="23">
        <v>9.0909090909090912E-2</v>
      </c>
      <c r="AO125" s="23">
        <v>0</v>
      </c>
      <c r="AP125" s="23">
        <v>0.18181818181818182</v>
      </c>
      <c r="AQ125" s="23">
        <v>1.8181818181818183</v>
      </c>
      <c r="AR125" s="23">
        <v>0.27272727272727271</v>
      </c>
      <c r="AS125" s="23">
        <v>9.0909090909090912E-2</v>
      </c>
      <c r="AT125" s="23">
        <v>9.0909090909090912E-2</v>
      </c>
      <c r="AU125" s="23">
        <v>9.0909090909090912E-2</v>
      </c>
      <c r="AV125" s="23">
        <v>0</v>
      </c>
      <c r="AW125" s="8">
        <v>2</v>
      </c>
      <c r="AX125" s="6"/>
      <c r="AY125">
        <v>120</v>
      </c>
      <c r="AZ125">
        <v>42</v>
      </c>
      <c r="BA125">
        <v>16</v>
      </c>
      <c r="BB125">
        <v>69</v>
      </c>
      <c r="BC125">
        <v>213</v>
      </c>
      <c r="BD125">
        <v>3</v>
      </c>
      <c r="BE125">
        <v>0</v>
      </c>
    </row>
    <row r="126" spans="1:57" ht="15.75" thickBot="1">
      <c r="A126" s="5" t="s">
        <v>348</v>
      </c>
      <c r="B126" s="5" t="s">
        <v>349</v>
      </c>
      <c r="C126" s="5" t="s">
        <v>351</v>
      </c>
      <c r="D126" s="5" t="s">
        <v>219</v>
      </c>
      <c r="E126" s="14" t="str">
        <f t="shared" si="3"/>
        <v xml:space="preserve">Solanum  tuberosum </v>
      </c>
      <c r="F126" s="14" t="str">
        <f t="shared" si="4"/>
        <v xml:space="preserve">tuberosum </v>
      </c>
      <c r="G126" s="5" t="s">
        <v>187</v>
      </c>
      <c r="H126" s="5" t="s">
        <v>191</v>
      </c>
      <c r="I126" s="5" t="s">
        <v>210</v>
      </c>
      <c r="J126" s="16" t="s">
        <v>58</v>
      </c>
      <c r="K126" s="14" t="str">
        <f t="shared" si="5"/>
        <v>Potato Vegetable General</v>
      </c>
      <c r="L126" s="26">
        <v>125</v>
      </c>
      <c r="M126" s="5" t="s">
        <v>59</v>
      </c>
      <c r="N126" s="5" t="s">
        <v>69</v>
      </c>
      <c r="O126" s="5" t="s">
        <v>82</v>
      </c>
      <c r="P126" s="6" t="s">
        <v>60</v>
      </c>
      <c r="Q126" s="8">
        <v>64</v>
      </c>
      <c r="R126" s="5" t="s">
        <v>63</v>
      </c>
      <c r="S126" s="17" t="s">
        <v>190</v>
      </c>
      <c r="T126" s="5" t="s">
        <v>65</v>
      </c>
      <c r="U126" s="5">
        <v>0</v>
      </c>
      <c r="V126" s="6">
        <v>0</v>
      </c>
      <c r="W126" s="5">
        <v>0.9</v>
      </c>
      <c r="X126" s="5">
        <v>0.06</v>
      </c>
      <c r="Y126" s="5">
        <v>77.7</v>
      </c>
      <c r="Z126" s="18">
        <v>0.1</v>
      </c>
      <c r="AA126" s="19">
        <v>0.6</v>
      </c>
      <c r="AB126" s="18">
        <v>1</v>
      </c>
      <c r="AC126" s="19">
        <v>1.2</v>
      </c>
      <c r="AD126" s="5">
        <v>0.9</v>
      </c>
      <c r="AE126" s="5">
        <v>2</v>
      </c>
      <c r="AF126" s="6">
        <v>1.8</v>
      </c>
      <c r="AG126" s="5">
        <v>10.5</v>
      </c>
      <c r="AH126" s="17"/>
      <c r="AI126" s="23">
        <v>0.3</v>
      </c>
      <c r="AJ126" s="23">
        <v>2.17</v>
      </c>
      <c r="AK126" s="23">
        <v>0.09</v>
      </c>
      <c r="AL126" s="23">
        <v>0.2</v>
      </c>
      <c r="AM126" s="23">
        <v>0.1</v>
      </c>
      <c r="AN126" s="23">
        <v>0.09</v>
      </c>
      <c r="AO126" s="23">
        <v>0</v>
      </c>
      <c r="AP126" s="23">
        <v>0.3</v>
      </c>
      <c r="AQ126" s="23">
        <v>2.17</v>
      </c>
      <c r="AR126" s="23">
        <v>0.09</v>
      </c>
      <c r="AS126" s="23">
        <v>0.2</v>
      </c>
      <c r="AT126" s="23">
        <v>0.1</v>
      </c>
      <c r="AU126" s="23">
        <v>0.09</v>
      </c>
      <c r="AV126" s="23">
        <v>0</v>
      </c>
      <c r="AW126" s="8">
        <v>2</v>
      </c>
      <c r="AX126" s="6"/>
      <c r="AY126">
        <v>28</v>
      </c>
      <c r="AZ126">
        <v>9</v>
      </c>
      <c r="BA126">
        <v>9</v>
      </c>
      <c r="BB126">
        <v>21</v>
      </c>
      <c r="BC126">
        <v>199</v>
      </c>
      <c r="BD126">
        <v>100</v>
      </c>
      <c r="BE126">
        <v>0</v>
      </c>
    </row>
    <row r="127" spans="1:57" ht="15.75" thickBot="1">
      <c r="A127" s="5" t="s">
        <v>226</v>
      </c>
      <c r="B127" s="5" t="s">
        <v>337</v>
      </c>
      <c r="C127" s="5" t="s">
        <v>338</v>
      </c>
      <c r="D127" s="5" t="s">
        <v>219</v>
      </c>
      <c r="E127" s="14" t="str">
        <f t="shared" si="3"/>
        <v xml:space="preserve">Spinacia loeracea </v>
      </c>
      <c r="F127" s="14" t="str">
        <f t="shared" si="4"/>
        <v xml:space="preserve">loeracea </v>
      </c>
      <c r="G127" s="5" t="s">
        <v>187</v>
      </c>
      <c r="H127" s="5" t="s">
        <v>188</v>
      </c>
      <c r="I127" s="5" t="s">
        <v>184</v>
      </c>
      <c r="J127" s="16" t="s">
        <v>58</v>
      </c>
      <c r="K127" s="14" t="str">
        <f t="shared" si="5"/>
        <v>Spinach Vegetable General</v>
      </c>
      <c r="L127" s="26">
        <v>126</v>
      </c>
      <c r="M127" s="5" t="s">
        <v>59</v>
      </c>
      <c r="N127" s="5" t="s">
        <v>60</v>
      </c>
      <c r="O127" s="5" t="s">
        <v>90</v>
      </c>
      <c r="P127" s="6" t="s">
        <v>97</v>
      </c>
      <c r="Q127" s="8">
        <v>22</v>
      </c>
      <c r="R127" s="5" t="s">
        <v>63</v>
      </c>
      <c r="S127" s="17" t="s">
        <v>190</v>
      </c>
      <c r="T127" s="5" t="s">
        <v>65</v>
      </c>
      <c r="U127" s="5">
        <v>0</v>
      </c>
      <c r="V127" s="6">
        <v>0</v>
      </c>
      <c r="W127" s="5">
        <v>0.7</v>
      </c>
      <c r="X127" s="5">
        <v>0</v>
      </c>
      <c r="Y127" s="5">
        <v>92</v>
      </c>
      <c r="Z127" s="18">
        <v>0.1</v>
      </c>
      <c r="AA127" s="19">
        <v>1.5</v>
      </c>
      <c r="AB127" s="18">
        <v>0.8</v>
      </c>
      <c r="AC127" s="19">
        <v>1</v>
      </c>
      <c r="AD127" s="5">
        <v>0.8</v>
      </c>
      <c r="AE127" s="5">
        <v>4</v>
      </c>
      <c r="AF127" s="6">
        <v>4.5</v>
      </c>
      <c r="AG127" s="5">
        <v>10.5</v>
      </c>
      <c r="AH127" s="17"/>
      <c r="AI127" s="23">
        <v>0.81818181818181812</v>
      </c>
      <c r="AJ127" s="23">
        <v>5.4545454545454541</v>
      </c>
      <c r="AK127" s="23">
        <v>0.18181818181818182</v>
      </c>
      <c r="AL127" s="23">
        <v>0.18181818181818182</v>
      </c>
      <c r="AM127" s="23">
        <v>0.36363636363636365</v>
      </c>
      <c r="AN127" s="23">
        <v>9.0909090909090912E-2</v>
      </c>
      <c r="AO127" s="23">
        <v>0</v>
      </c>
      <c r="AP127" s="23">
        <v>0.81818181818181812</v>
      </c>
      <c r="AQ127" s="23">
        <v>5.4545454545454541</v>
      </c>
      <c r="AR127" s="23">
        <v>0.18181818181818182</v>
      </c>
      <c r="AS127" s="23">
        <v>0.18181818181818182</v>
      </c>
      <c r="AT127" s="23">
        <v>0.36363636363636365</v>
      </c>
      <c r="AU127" s="23">
        <v>9.0909090909090912E-2</v>
      </c>
      <c r="AV127" s="23">
        <v>0</v>
      </c>
      <c r="AW127" s="8">
        <v>2</v>
      </c>
      <c r="AX127" s="6"/>
      <c r="AY127">
        <v>50</v>
      </c>
      <c r="AZ127">
        <v>10</v>
      </c>
      <c r="BA127">
        <v>10</v>
      </c>
      <c r="BB127">
        <v>30</v>
      </c>
      <c r="BC127">
        <v>88</v>
      </c>
      <c r="BD127">
        <v>3</v>
      </c>
      <c r="BE127">
        <v>0</v>
      </c>
    </row>
    <row r="128" spans="1:57" ht="15.75" thickBot="1">
      <c r="A128" s="5" t="s">
        <v>251</v>
      </c>
      <c r="B128" s="5" t="s">
        <v>267</v>
      </c>
      <c r="C128" s="5" t="s">
        <v>268</v>
      </c>
      <c r="D128" s="5" t="s">
        <v>219</v>
      </c>
      <c r="E128" s="14" t="str">
        <f t="shared" si="3"/>
        <v xml:space="preserve">Vicia faba </v>
      </c>
      <c r="F128" s="14" t="str">
        <f t="shared" si="4"/>
        <v xml:space="preserve">faba </v>
      </c>
      <c r="G128" s="5" t="s">
        <v>187</v>
      </c>
      <c r="H128" s="5" t="s">
        <v>107</v>
      </c>
      <c r="I128" s="5" t="s">
        <v>211</v>
      </c>
      <c r="J128" s="16" t="s">
        <v>58</v>
      </c>
      <c r="K128" s="14" t="str">
        <f t="shared" si="5"/>
        <v>Broad bean Vegetable General</v>
      </c>
      <c r="L128" s="26">
        <v>127</v>
      </c>
      <c r="M128" s="5" t="s">
        <v>59</v>
      </c>
      <c r="N128" s="5" t="s">
        <v>60</v>
      </c>
      <c r="O128" s="5" t="s">
        <v>76</v>
      </c>
      <c r="P128" s="6" t="s">
        <v>77</v>
      </c>
      <c r="Q128" s="8">
        <v>11</v>
      </c>
      <c r="R128" s="5" t="s">
        <v>63</v>
      </c>
      <c r="S128" s="17" t="s">
        <v>190</v>
      </c>
      <c r="T128" s="5" t="s">
        <v>65</v>
      </c>
      <c r="U128" s="5">
        <v>0</v>
      </c>
      <c r="V128" s="6">
        <v>0</v>
      </c>
      <c r="W128" s="5">
        <v>0.3</v>
      </c>
      <c r="X128" s="5">
        <v>0.05</v>
      </c>
      <c r="Y128" s="5">
        <v>76</v>
      </c>
      <c r="Z128" s="18">
        <v>0.1</v>
      </c>
      <c r="AA128" s="19">
        <v>1</v>
      </c>
      <c r="AB128" s="18">
        <v>0.9</v>
      </c>
      <c r="AC128" s="19">
        <v>1</v>
      </c>
      <c r="AD128" s="5">
        <v>1.5</v>
      </c>
      <c r="AE128" s="5">
        <v>1.7</v>
      </c>
      <c r="AF128" s="6">
        <v>4.4000000000000004</v>
      </c>
      <c r="AG128" s="5">
        <v>10.5</v>
      </c>
      <c r="AH128" s="17"/>
      <c r="AI128" s="23">
        <v>0.51</v>
      </c>
      <c r="AJ128" s="23">
        <v>1.5</v>
      </c>
      <c r="AK128" s="23">
        <v>0.15</v>
      </c>
      <c r="AL128" s="23">
        <v>0.11</v>
      </c>
      <c r="AM128" s="23">
        <v>0.13</v>
      </c>
      <c r="AN128" s="23">
        <v>4.4999999999999998E-2</v>
      </c>
      <c r="AO128" s="23">
        <v>0</v>
      </c>
      <c r="AP128" s="23">
        <v>0.14000000000000001</v>
      </c>
      <c r="AQ128" s="23">
        <v>1.1000000000000001</v>
      </c>
      <c r="AR128" s="23">
        <v>0.08</v>
      </c>
      <c r="AS128" s="23">
        <v>0.9</v>
      </c>
      <c r="AT128" s="23">
        <v>0.16</v>
      </c>
      <c r="AU128" s="23">
        <v>0.48199999999999998</v>
      </c>
      <c r="AV128" s="23">
        <v>0</v>
      </c>
      <c r="AW128" s="8">
        <v>3</v>
      </c>
      <c r="AX128" s="6"/>
      <c r="AY128">
        <v>17</v>
      </c>
      <c r="AZ128">
        <v>6</v>
      </c>
      <c r="BA128">
        <v>9</v>
      </c>
      <c r="BB128">
        <v>20</v>
      </c>
      <c r="BC128">
        <v>25</v>
      </c>
      <c r="BD128">
        <v>140</v>
      </c>
      <c r="BE128">
        <v>0</v>
      </c>
    </row>
    <row r="129" spans="1:57" ht="15.75" thickBot="1">
      <c r="A129" s="5" t="s">
        <v>223</v>
      </c>
      <c r="B129" s="5" t="s">
        <v>247</v>
      </c>
      <c r="C129" s="5" t="s">
        <v>248</v>
      </c>
      <c r="D129" s="5" t="s">
        <v>219</v>
      </c>
      <c r="E129" s="14" t="str">
        <f t="shared" si="3"/>
        <v xml:space="preserve">Zea mays </v>
      </c>
      <c r="F129" s="14" t="str">
        <f t="shared" si="4"/>
        <v xml:space="preserve">mays </v>
      </c>
      <c r="G129" s="5" t="s">
        <v>187</v>
      </c>
      <c r="H129" s="5" t="s">
        <v>204</v>
      </c>
      <c r="I129" s="5" t="s">
        <v>212</v>
      </c>
      <c r="J129" s="16" t="s">
        <v>58</v>
      </c>
      <c r="K129" s="14" t="str">
        <f t="shared" si="5"/>
        <v>Sweetcorn Vegetable General</v>
      </c>
      <c r="L129" s="26">
        <v>128</v>
      </c>
      <c r="M129" s="5" t="s">
        <v>59</v>
      </c>
      <c r="N129" s="5" t="s">
        <v>69</v>
      </c>
      <c r="O129" s="5" t="s">
        <v>70</v>
      </c>
      <c r="P129" s="6" t="s">
        <v>62</v>
      </c>
      <c r="Q129" s="8">
        <v>22</v>
      </c>
      <c r="R129" s="5" t="s">
        <v>63</v>
      </c>
      <c r="S129" s="17" t="s">
        <v>190</v>
      </c>
      <c r="T129" s="5" t="s">
        <v>65</v>
      </c>
      <c r="U129" s="5">
        <v>0</v>
      </c>
      <c r="V129" s="6">
        <v>0</v>
      </c>
      <c r="W129" s="5">
        <v>0.48</v>
      </c>
      <c r="X129" s="5">
        <v>0.02</v>
      </c>
      <c r="Y129" s="5">
        <v>78</v>
      </c>
      <c r="Z129" s="18">
        <v>0.1</v>
      </c>
      <c r="AA129" s="19">
        <v>1.5</v>
      </c>
      <c r="AB129" s="24">
        <v>0.75</v>
      </c>
      <c r="AC129" s="25">
        <v>1</v>
      </c>
      <c r="AD129" s="5">
        <v>0.9</v>
      </c>
      <c r="AE129" s="5">
        <v>0.9</v>
      </c>
      <c r="AF129" s="6">
        <v>1.4</v>
      </c>
      <c r="AG129" s="5">
        <v>10.5</v>
      </c>
      <c r="AH129" s="17"/>
      <c r="AI129" s="23">
        <v>0.09</v>
      </c>
      <c r="AJ129" s="23">
        <v>0.3</v>
      </c>
      <c r="AK129" s="23">
        <v>0.1</v>
      </c>
      <c r="AL129" s="23">
        <v>2E-3</v>
      </c>
      <c r="AM129" s="23">
        <v>0.04</v>
      </c>
      <c r="AN129" s="23">
        <v>0.02</v>
      </c>
      <c r="AO129" s="23">
        <v>0</v>
      </c>
      <c r="AP129" s="23">
        <v>0.09</v>
      </c>
      <c r="AQ129" s="23">
        <v>1.2</v>
      </c>
      <c r="AR129" s="23">
        <v>0.1</v>
      </c>
      <c r="AS129" s="23">
        <v>0.01</v>
      </c>
      <c r="AT129" s="23">
        <v>0.06</v>
      </c>
      <c r="AU129" s="23">
        <v>0.02</v>
      </c>
      <c r="AV129" s="23">
        <v>0</v>
      </c>
      <c r="AW129" s="8">
        <v>3</v>
      </c>
      <c r="AX129" s="6"/>
      <c r="AY129">
        <v>30</v>
      </c>
      <c r="AZ129">
        <v>9</v>
      </c>
      <c r="BA129">
        <v>11</v>
      </c>
      <c r="BB129">
        <v>26</v>
      </c>
      <c r="BC129">
        <v>56</v>
      </c>
      <c r="BD129">
        <v>50</v>
      </c>
      <c r="B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2023-01-19T03:48:23Z</dcterms:modified>
</cp:coreProperties>
</file>