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Repos\"/>
    </mc:Choice>
  </mc:AlternateContent>
  <bookViews>
    <workbookView xWindow="480" yWindow="30" windowWidth="24240" windowHeight="13740" activeTab="1"/>
  </bookViews>
  <sheets>
    <sheet name="Workings" sheetId="6" r:id="rId1"/>
    <sheet name="CoreParams" sheetId="5" r:id="rId2"/>
    <sheet name="AllParams" sheetId="3" r:id="rId3"/>
  </sheets>
  <calcPr calcId="152511"/>
</workbook>
</file>

<file path=xl/calcChain.xml><?xml version="1.0" encoding="utf-8"?>
<calcChain xmlns="http://schemas.openxmlformats.org/spreadsheetml/2006/main">
  <c r="AK3" i="6" l="1"/>
  <c r="Z4" i="6" l="1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3" i="6"/>
  <c r="AA15" i="6"/>
  <c r="AA51" i="6"/>
  <c r="AT52" i="6"/>
  <c r="AS52" i="6"/>
  <c r="AR52" i="6"/>
  <c r="AQ52" i="6"/>
  <c r="AP52" i="6"/>
  <c r="AO52" i="6"/>
  <c r="AN52" i="6"/>
  <c r="AM52" i="6"/>
  <c r="AL52" i="6"/>
  <c r="AK52" i="6"/>
  <c r="AJ52" i="6"/>
  <c r="I52" i="6" s="1"/>
  <c r="O52" i="6"/>
  <c r="P52" i="6" s="1"/>
  <c r="D52" i="6"/>
  <c r="AT51" i="6"/>
  <c r="AS51" i="6"/>
  <c r="AR51" i="6"/>
  <c r="AQ51" i="6"/>
  <c r="AP51" i="6"/>
  <c r="AO51" i="6"/>
  <c r="AN51" i="6"/>
  <c r="AM51" i="6"/>
  <c r="AL51" i="6"/>
  <c r="I51" i="6" s="1"/>
  <c r="AK51" i="6"/>
  <c r="AJ51" i="6"/>
  <c r="O51" i="6"/>
  <c r="P51" i="6" s="1"/>
  <c r="D51" i="6"/>
  <c r="AT50" i="6"/>
  <c r="AS50" i="6"/>
  <c r="AR50" i="6"/>
  <c r="AQ50" i="6"/>
  <c r="AP50" i="6"/>
  <c r="AO50" i="6"/>
  <c r="AN50" i="6"/>
  <c r="AM50" i="6"/>
  <c r="I50" i="6" s="1"/>
  <c r="AL50" i="6"/>
  <c r="AK50" i="6"/>
  <c r="AJ50" i="6"/>
  <c r="O50" i="6"/>
  <c r="P50" i="6" s="1"/>
  <c r="D50" i="6"/>
  <c r="AT49" i="6"/>
  <c r="AS49" i="6"/>
  <c r="AR49" i="6"/>
  <c r="AQ49" i="6"/>
  <c r="AP49" i="6"/>
  <c r="AO49" i="6"/>
  <c r="AN49" i="6"/>
  <c r="AM49" i="6"/>
  <c r="AL49" i="6"/>
  <c r="AK49" i="6"/>
  <c r="AJ49" i="6"/>
  <c r="I49" i="6" s="1"/>
  <c r="O49" i="6"/>
  <c r="P49" i="6" s="1"/>
  <c r="AA49" i="6" s="1"/>
  <c r="D49" i="6"/>
  <c r="AT48" i="6"/>
  <c r="AS48" i="6"/>
  <c r="AR48" i="6"/>
  <c r="AQ48" i="6"/>
  <c r="AP48" i="6"/>
  <c r="AO48" i="6"/>
  <c r="AN48" i="6"/>
  <c r="AM48" i="6"/>
  <c r="AL48" i="6"/>
  <c r="AK48" i="6"/>
  <c r="AJ48" i="6"/>
  <c r="I48" i="6" s="1"/>
  <c r="O48" i="6"/>
  <c r="P48" i="6" s="1"/>
  <c r="D48" i="6"/>
  <c r="AT47" i="6"/>
  <c r="AS47" i="6"/>
  <c r="AR47" i="6"/>
  <c r="AQ47" i="6"/>
  <c r="AP47" i="6"/>
  <c r="AO47" i="6"/>
  <c r="AN47" i="6"/>
  <c r="AM47" i="6"/>
  <c r="AL47" i="6"/>
  <c r="AK47" i="6"/>
  <c r="AJ47" i="6"/>
  <c r="O47" i="6"/>
  <c r="P47" i="6" s="1"/>
  <c r="D47" i="6"/>
  <c r="AT46" i="6"/>
  <c r="AS46" i="6"/>
  <c r="AR46" i="6"/>
  <c r="AQ46" i="6"/>
  <c r="AP46" i="6"/>
  <c r="AO46" i="6"/>
  <c r="AN46" i="6"/>
  <c r="AM46" i="6"/>
  <c r="I46" i="6" s="1"/>
  <c r="AL46" i="6"/>
  <c r="AK46" i="6"/>
  <c r="AJ46" i="6"/>
  <c r="O46" i="6"/>
  <c r="P46" i="6" s="1"/>
  <c r="D46" i="6"/>
  <c r="AT45" i="6"/>
  <c r="AS45" i="6"/>
  <c r="AR45" i="6"/>
  <c r="AQ45" i="6"/>
  <c r="AP45" i="6"/>
  <c r="AO45" i="6"/>
  <c r="AN45" i="6"/>
  <c r="AM45" i="6"/>
  <c r="AL45" i="6"/>
  <c r="AK45" i="6"/>
  <c r="AJ45" i="6"/>
  <c r="I45" i="6" s="1"/>
  <c r="O45" i="6"/>
  <c r="P45" i="6" s="1"/>
  <c r="AA45" i="6" s="1"/>
  <c r="D45" i="6"/>
  <c r="AT44" i="6"/>
  <c r="AS44" i="6"/>
  <c r="AR44" i="6"/>
  <c r="AQ44" i="6"/>
  <c r="AP44" i="6"/>
  <c r="AO44" i="6"/>
  <c r="AN44" i="6"/>
  <c r="AM44" i="6"/>
  <c r="AL44" i="6"/>
  <c r="AK44" i="6"/>
  <c r="AJ44" i="6"/>
  <c r="I44" i="6" s="1"/>
  <c r="O44" i="6"/>
  <c r="P44" i="6" s="1"/>
  <c r="D44" i="6"/>
  <c r="AT43" i="6"/>
  <c r="AS43" i="6"/>
  <c r="AR43" i="6"/>
  <c r="AQ43" i="6"/>
  <c r="AP43" i="6"/>
  <c r="AO43" i="6"/>
  <c r="AN43" i="6"/>
  <c r="AM43" i="6"/>
  <c r="AL43" i="6"/>
  <c r="AK43" i="6"/>
  <c r="AJ43" i="6"/>
  <c r="O43" i="6"/>
  <c r="D43" i="6"/>
  <c r="AT42" i="6"/>
  <c r="AS42" i="6"/>
  <c r="AR42" i="6"/>
  <c r="AQ42" i="6"/>
  <c r="AP42" i="6"/>
  <c r="AO42" i="6"/>
  <c r="AN42" i="6"/>
  <c r="AM42" i="6"/>
  <c r="I42" i="6" s="1"/>
  <c r="AL42" i="6"/>
  <c r="AK42" i="6"/>
  <c r="AJ42" i="6"/>
  <c r="O42" i="6"/>
  <c r="D42" i="6"/>
  <c r="AT41" i="6"/>
  <c r="AS41" i="6"/>
  <c r="AR41" i="6"/>
  <c r="AQ41" i="6"/>
  <c r="AP41" i="6"/>
  <c r="AO41" i="6"/>
  <c r="AN41" i="6"/>
  <c r="AM41" i="6"/>
  <c r="AL41" i="6"/>
  <c r="AK41" i="6"/>
  <c r="AJ41" i="6"/>
  <c r="I41" i="6" s="1"/>
  <c r="O41" i="6"/>
  <c r="P41" i="6" s="1"/>
  <c r="AA41" i="6" s="1"/>
  <c r="D41" i="6"/>
  <c r="AT40" i="6"/>
  <c r="AS40" i="6"/>
  <c r="AR40" i="6"/>
  <c r="AQ40" i="6"/>
  <c r="AP40" i="6"/>
  <c r="AO40" i="6"/>
  <c r="AN40" i="6"/>
  <c r="AM40" i="6"/>
  <c r="AL40" i="6"/>
  <c r="AK40" i="6"/>
  <c r="AJ40" i="6"/>
  <c r="I40" i="6" s="1"/>
  <c r="O40" i="6"/>
  <c r="P40" i="6" s="1"/>
  <c r="D40" i="6"/>
  <c r="AT39" i="6"/>
  <c r="AS39" i="6"/>
  <c r="AR39" i="6"/>
  <c r="AQ39" i="6"/>
  <c r="AP39" i="6"/>
  <c r="AO39" i="6"/>
  <c r="AN39" i="6"/>
  <c r="AM39" i="6"/>
  <c r="AL39" i="6"/>
  <c r="AK39" i="6"/>
  <c r="AJ39" i="6"/>
  <c r="O39" i="6"/>
  <c r="P39" i="6" s="1"/>
  <c r="AA39" i="6" s="1"/>
  <c r="D39" i="6"/>
  <c r="AT38" i="6"/>
  <c r="AS38" i="6"/>
  <c r="AR38" i="6"/>
  <c r="AQ38" i="6"/>
  <c r="AP38" i="6"/>
  <c r="AO38" i="6"/>
  <c r="AN38" i="6"/>
  <c r="AM38" i="6"/>
  <c r="AL38" i="6"/>
  <c r="AK38" i="6"/>
  <c r="AJ38" i="6"/>
  <c r="O38" i="6"/>
  <c r="P38" i="6" s="1"/>
  <c r="D38" i="6"/>
  <c r="AT37" i="6"/>
  <c r="AS37" i="6"/>
  <c r="AR37" i="6"/>
  <c r="AQ37" i="6"/>
  <c r="AP37" i="6"/>
  <c r="AO37" i="6"/>
  <c r="AN37" i="6"/>
  <c r="AM37" i="6"/>
  <c r="AL37" i="6"/>
  <c r="AK37" i="6"/>
  <c r="AJ37" i="6"/>
  <c r="O37" i="6"/>
  <c r="P37" i="6" s="1"/>
  <c r="AA37" i="6" s="1"/>
  <c r="D37" i="6"/>
  <c r="AT36" i="6"/>
  <c r="AS36" i="6"/>
  <c r="AR36" i="6"/>
  <c r="AQ36" i="6"/>
  <c r="AP36" i="6"/>
  <c r="AO36" i="6"/>
  <c r="AN36" i="6"/>
  <c r="AM36" i="6"/>
  <c r="AL36" i="6"/>
  <c r="AK36" i="6"/>
  <c r="AJ36" i="6"/>
  <c r="I36" i="6" s="1"/>
  <c r="O36" i="6"/>
  <c r="P36" i="6" s="1"/>
  <c r="D36" i="6"/>
  <c r="AT35" i="6"/>
  <c r="AS35" i="6"/>
  <c r="AR35" i="6"/>
  <c r="AQ35" i="6"/>
  <c r="AP35" i="6"/>
  <c r="AO35" i="6"/>
  <c r="AN35" i="6"/>
  <c r="AM35" i="6"/>
  <c r="AL35" i="6"/>
  <c r="I35" i="6" s="1"/>
  <c r="AK35" i="6"/>
  <c r="AJ35" i="6"/>
  <c r="O35" i="6"/>
  <c r="D35" i="6"/>
  <c r="AT34" i="6"/>
  <c r="AS34" i="6"/>
  <c r="AR34" i="6"/>
  <c r="AQ34" i="6"/>
  <c r="AP34" i="6"/>
  <c r="AO34" i="6"/>
  <c r="AN34" i="6"/>
  <c r="AM34" i="6"/>
  <c r="AL34" i="6"/>
  <c r="AK34" i="6"/>
  <c r="AJ34" i="6"/>
  <c r="O34" i="6"/>
  <c r="D34" i="6"/>
  <c r="AT33" i="6"/>
  <c r="AS33" i="6"/>
  <c r="AR33" i="6"/>
  <c r="AQ33" i="6"/>
  <c r="AP33" i="6"/>
  <c r="AO33" i="6"/>
  <c r="AN33" i="6"/>
  <c r="AM33" i="6"/>
  <c r="AL33" i="6"/>
  <c r="AK33" i="6"/>
  <c r="AJ33" i="6"/>
  <c r="O33" i="6"/>
  <c r="P33" i="6" s="1"/>
  <c r="AA33" i="6" s="1"/>
  <c r="D33" i="6"/>
  <c r="AT32" i="6"/>
  <c r="AS32" i="6"/>
  <c r="AR32" i="6"/>
  <c r="AQ32" i="6"/>
  <c r="AP32" i="6"/>
  <c r="AO32" i="6"/>
  <c r="AN32" i="6"/>
  <c r="AM32" i="6"/>
  <c r="AL32" i="6"/>
  <c r="AK32" i="6"/>
  <c r="AJ32" i="6"/>
  <c r="I32" i="6" s="1"/>
  <c r="O32" i="6"/>
  <c r="P32" i="6" s="1"/>
  <c r="D32" i="6"/>
  <c r="AT31" i="6"/>
  <c r="AS31" i="6"/>
  <c r="AR31" i="6"/>
  <c r="AQ31" i="6"/>
  <c r="AP31" i="6"/>
  <c r="AO31" i="6"/>
  <c r="AN31" i="6"/>
  <c r="AM31" i="6"/>
  <c r="AL31" i="6"/>
  <c r="I31" i="6" s="1"/>
  <c r="AK31" i="6"/>
  <c r="AJ31" i="6"/>
  <c r="O31" i="6"/>
  <c r="P31" i="6" s="1"/>
  <c r="D31" i="6"/>
  <c r="AT30" i="6"/>
  <c r="AS30" i="6"/>
  <c r="AR30" i="6"/>
  <c r="AQ30" i="6"/>
  <c r="AP30" i="6"/>
  <c r="AO30" i="6"/>
  <c r="AN30" i="6"/>
  <c r="AM30" i="6"/>
  <c r="AL30" i="6"/>
  <c r="AK30" i="6"/>
  <c r="AJ30" i="6"/>
  <c r="O30" i="6"/>
  <c r="P30" i="6" s="1"/>
  <c r="D30" i="6"/>
  <c r="AT29" i="6"/>
  <c r="AS29" i="6"/>
  <c r="AR29" i="6"/>
  <c r="AQ29" i="6"/>
  <c r="AP29" i="6"/>
  <c r="AO29" i="6"/>
  <c r="AN29" i="6"/>
  <c r="AM29" i="6"/>
  <c r="AL29" i="6"/>
  <c r="AK29" i="6"/>
  <c r="AJ29" i="6"/>
  <c r="O29" i="6"/>
  <c r="P29" i="6" s="1"/>
  <c r="AA29" i="6" s="1"/>
  <c r="D29" i="6"/>
  <c r="AT28" i="6"/>
  <c r="AS28" i="6"/>
  <c r="AR28" i="6"/>
  <c r="AQ28" i="6"/>
  <c r="AP28" i="6"/>
  <c r="AO28" i="6"/>
  <c r="AN28" i="6"/>
  <c r="AM28" i="6"/>
  <c r="AL28" i="6"/>
  <c r="AK28" i="6"/>
  <c r="AJ28" i="6"/>
  <c r="I28" i="6" s="1"/>
  <c r="O28" i="6"/>
  <c r="P28" i="6" s="1"/>
  <c r="D28" i="6"/>
  <c r="AT27" i="6"/>
  <c r="AS27" i="6"/>
  <c r="AR27" i="6"/>
  <c r="AQ27" i="6"/>
  <c r="AP27" i="6"/>
  <c r="AO27" i="6"/>
  <c r="AN27" i="6"/>
  <c r="AM27" i="6"/>
  <c r="AL27" i="6"/>
  <c r="I27" i="6" s="1"/>
  <c r="AK27" i="6"/>
  <c r="AJ27" i="6"/>
  <c r="O27" i="6"/>
  <c r="P27" i="6" s="1"/>
  <c r="D27" i="6"/>
  <c r="AT26" i="6"/>
  <c r="AS26" i="6"/>
  <c r="AR26" i="6"/>
  <c r="AQ26" i="6"/>
  <c r="AP26" i="6"/>
  <c r="AO26" i="6"/>
  <c r="AN26" i="6"/>
  <c r="AM26" i="6"/>
  <c r="I26" i="6" s="1"/>
  <c r="AL26" i="6"/>
  <c r="AK26" i="6"/>
  <c r="AJ26" i="6"/>
  <c r="O26" i="6"/>
  <c r="P26" i="6" s="1"/>
  <c r="D26" i="6"/>
  <c r="AT25" i="6"/>
  <c r="AS25" i="6"/>
  <c r="AR25" i="6"/>
  <c r="AQ25" i="6"/>
  <c r="AP25" i="6"/>
  <c r="AO25" i="6"/>
  <c r="AN25" i="6"/>
  <c r="AM25" i="6"/>
  <c r="AL25" i="6"/>
  <c r="AK25" i="6"/>
  <c r="AJ25" i="6"/>
  <c r="I25" i="6" s="1"/>
  <c r="O25" i="6"/>
  <c r="P25" i="6" s="1"/>
  <c r="AA25" i="6" s="1"/>
  <c r="D25" i="6"/>
  <c r="AT24" i="6"/>
  <c r="AS24" i="6"/>
  <c r="AR24" i="6"/>
  <c r="AQ24" i="6"/>
  <c r="AP24" i="6"/>
  <c r="AO24" i="6"/>
  <c r="AN24" i="6"/>
  <c r="AM24" i="6"/>
  <c r="AL24" i="6"/>
  <c r="AK24" i="6"/>
  <c r="AJ24" i="6"/>
  <c r="I24" i="6" s="1"/>
  <c r="O24" i="6"/>
  <c r="P24" i="6" s="1"/>
  <c r="D24" i="6"/>
  <c r="AT23" i="6"/>
  <c r="AS23" i="6"/>
  <c r="AR23" i="6"/>
  <c r="AQ23" i="6"/>
  <c r="AP23" i="6"/>
  <c r="AO23" i="6"/>
  <c r="AN23" i="6"/>
  <c r="AM23" i="6"/>
  <c r="AL23" i="6"/>
  <c r="AK23" i="6"/>
  <c r="AJ23" i="6"/>
  <c r="O23" i="6"/>
  <c r="D23" i="6"/>
  <c r="AT22" i="6"/>
  <c r="AS22" i="6"/>
  <c r="AR22" i="6"/>
  <c r="AQ22" i="6"/>
  <c r="AP22" i="6"/>
  <c r="AO22" i="6"/>
  <c r="AN22" i="6"/>
  <c r="AM22" i="6"/>
  <c r="I22" i="6" s="1"/>
  <c r="AL22" i="6"/>
  <c r="AK22" i="6"/>
  <c r="AJ22" i="6"/>
  <c r="O22" i="6"/>
  <c r="D22" i="6"/>
  <c r="AT21" i="6"/>
  <c r="AS21" i="6"/>
  <c r="AR21" i="6"/>
  <c r="AQ21" i="6"/>
  <c r="AP21" i="6"/>
  <c r="AO21" i="6"/>
  <c r="AN21" i="6"/>
  <c r="AM21" i="6"/>
  <c r="AL21" i="6"/>
  <c r="AK21" i="6"/>
  <c r="AJ21" i="6"/>
  <c r="I21" i="6" s="1"/>
  <c r="O21" i="6"/>
  <c r="P21" i="6" s="1"/>
  <c r="AA21" i="6" s="1"/>
  <c r="D21" i="6"/>
  <c r="AT20" i="6"/>
  <c r="AS20" i="6"/>
  <c r="AR20" i="6"/>
  <c r="AQ20" i="6"/>
  <c r="AP20" i="6"/>
  <c r="AO20" i="6"/>
  <c r="AN20" i="6"/>
  <c r="AM20" i="6"/>
  <c r="AL20" i="6"/>
  <c r="AK20" i="6"/>
  <c r="AJ20" i="6"/>
  <c r="I20" i="6" s="1"/>
  <c r="O20" i="6"/>
  <c r="P20" i="6" s="1"/>
  <c r="D20" i="6"/>
  <c r="AT19" i="6"/>
  <c r="AS19" i="6"/>
  <c r="AR19" i="6"/>
  <c r="AQ19" i="6"/>
  <c r="AP19" i="6"/>
  <c r="AO19" i="6"/>
  <c r="AN19" i="6"/>
  <c r="AM19" i="6"/>
  <c r="AL19" i="6"/>
  <c r="AK19" i="6"/>
  <c r="AJ19" i="6"/>
  <c r="O19" i="6"/>
  <c r="P19" i="6" s="1"/>
  <c r="AA19" i="6" s="1"/>
  <c r="D19" i="6"/>
  <c r="AT18" i="6"/>
  <c r="AS18" i="6"/>
  <c r="AR18" i="6"/>
  <c r="AQ18" i="6"/>
  <c r="AP18" i="6"/>
  <c r="AO18" i="6"/>
  <c r="AN18" i="6"/>
  <c r="AM18" i="6"/>
  <c r="AL18" i="6"/>
  <c r="AK18" i="6"/>
  <c r="AJ18" i="6"/>
  <c r="O18" i="6"/>
  <c r="P18" i="6" s="1"/>
  <c r="D18" i="6"/>
  <c r="AT17" i="6"/>
  <c r="AS17" i="6"/>
  <c r="AR17" i="6"/>
  <c r="AQ17" i="6"/>
  <c r="AP17" i="6"/>
  <c r="AO17" i="6"/>
  <c r="AN17" i="6"/>
  <c r="AM17" i="6"/>
  <c r="AL17" i="6"/>
  <c r="AK17" i="6"/>
  <c r="AJ17" i="6"/>
  <c r="O17" i="6"/>
  <c r="P17" i="6" s="1"/>
  <c r="AA17" i="6" s="1"/>
  <c r="D17" i="6"/>
  <c r="AT16" i="6"/>
  <c r="AS16" i="6"/>
  <c r="AR16" i="6"/>
  <c r="AQ16" i="6"/>
  <c r="AP16" i="6"/>
  <c r="AO16" i="6"/>
  <c r="AN16" i="6"/>
  <c r="AM16" i="6"/>
  <c r="AL16" i="6"/>
  <c r="AK16" i="6"/>
  <c r="AJ16" i="6"/>
  <c r="I16" i="6" s="1"/>
  <c r="O16" i="6"/>
  <c r="P16" i="6" s="1"/>
  <c r="D16" i="6"/>
  <c r="AT15" i="6"/>
  <c r="AS15" i="6"/>
  <c r="AR15" i="6"/>
  <c r="AQ15" i="6"/>
  <c r="AP15" i="6"/>
  <c r="AO15" i="6"/>
  <c r="AN15" i="6"/>
  <c r="AM15" i="6"/>
  <c r="AL15" i="6"/>
  <c r="I15" i="6" s="1"/>
  <c r="AK15" i="6"/>
  <c r="AJ15" i="6"/>
  <c r="O15" i="6"/>
  <c r="P15" i="6" s="1"/>
  <c r="D15" i="6"/>
  <c r="AT14" i="6"/>
  <c r="AS14" i="6"/>
  <c r="AR14" i="6"/>
  <c r="AQ14" i="6"/>
  <c r="AP14" i="6"/>
  <c r="AO14" i="6"/>
  <c r="AN14" i="6"/>
  <c r="AM14" i="6"/>
  <c r="I14" i="6" s="1"/>
  <c r="AL14" i="6"/>
  <c r="AK14" i="6"/>
  <c r="AJ14" i="6"/>
  <c r="O14" i="6"/>
  <c r="P14" i="6" s="1"/>
  <c r="D14" i="6"/>
  <c r="AT13" i="6"/>
  <c r="AS13" i="6"/>
  <c r="AR13" i="6"/>
  <c r="AQ13" i="6"/>
  <c r="AP13" i="6"/>
  <c r="AO13" i="6"/>
  <c r="AN13" i="6"/>
  <c r="AM13" i="6"/>
  <c r="AL13" i="6"/>
  <c r="AK13" i="6"/>
  <c r="AJ13" i="6"/>
  <c r="I13" i="6" s="1"/>
  <c r="O13" i="6"/>
  <c r="P13" i="6" s="1"/>
  <c r="AA13" i="6" s="1"/>
  <c r="D13" i="6"/>
  <c r="AT12" i="6"/>
  <c r="AS12" i="6"/>
  <c r="AR12" i="6"/>
  <c r="AQ12" i="6"/>
  <c r="AP12" i="6"/>
  <c r="AO12" i="6"/>
  <c r="AN12" i="6"/>
  <c r="AM12" i="6"/>
  <c r="AL12" i="6"/>
  <c r="AK12" i="6"/>
  <c r="AJ12" i="6"/>
  <c r="I12" i="6" s="1"/>
  <c r="O12" i="6"/>
  <c r="P12" i="6" s="1"/>
  <c r="D12" i="6"/>
  <c r="AT11" i="6"/>
  <c r="AS11" i="6"/>
  <c r="AR11" i="6"/>
  <c r="AQ11" i="6"/>
  <c r="AP11" i="6"/>
  <c r="AO11" i="6"/>
  <c r="AN11" i="6"/>
  <c r="AM11" i="6"/>
  <c r="AL11" i="6"/>
  <c r="AK11" i="6"/>
  <c r="AJ11" i="6"/>
  <c r="O11" i="6"/>
  <c r="P11" i="6" s="1"/>
  <c r="D11" i="6"/>
  <c r="AT10" i="6"/>
  <c r="AS10" i="6"/>
  <c r="AR10" i="6"/>
  <c r="AQ10" i="6"/>
  <c r="AP10" i="6"/>
  <c r="AO10" i="6"/>
  <c r="AN10" i="6"/>
  <c r="AM10" i="6"/>
  <c r="AL10" i="6"/>
  <c r="AK10" i="6"/>
  <c r="AJ10" i="6"/>
  <c r="O10" i="6"/>
  <c r="P10" i="6" s="1"/>
  <c r="D10" i="6"/>
  <c r="AT9" i="6"/>
  <c r="AS9" i="6"/>
  <c r="AR9" i="6"/>
  <c r="AQ9" i="6"/>
  <c r="AP9" i="6"/>
  <c r="AO9" i="6"/>
  <c r="AN9" i="6"/>
  <c r="AM9" i="6"/>
  <c r="AL9" i="6"/>
  <c r="AK9" i="6"/>
  <c r="AJ9" i="6"/>
  <c r="P9" i="6"/>
  <c r="AA9" i="6" s="1"/>
  <c r="O9" i="6"/>
  <c r="D9" i="6"/>
  <c r="AT8" i="6"/>
  <c r="AS8" i="6"/>
  <c r="AR8" i="6"/>
  <c r="AQ8" i="6"/>
  <c r="AP8" i="6"/>
  <c r="AO8" i="6"/>
  <c r="AN8" i="6"/>
  <c r="AM8" i="6"/>
  <c r="AL8" i="6"/>
  <c r="I8" i="6" s="1"/>
  <c r="AK8" i="6"/>
  <c r="AJ8" i="6"/>
  <c r="O8" i="6"/>
  <c r="P8" i="6" s="1"/>
  <c r="D8" i="6"/>
  <c r="AT7" i="6"/>
  <c r="AS7" i="6"/>
  <c r="AR7" i="6"/>
  <c r="AQ7" i="6"/>
  <c r="AP7" i="6"/>
  <c r="AO7" i="6"/>
  <c r="AN7" i="6"/>
  <c r="AM7" i="6"/>
  <c r="AL7" i="6"/>
  <c r="AK7" i="6"/>
  <c r="AJ7" i="6"/>
  <c r="O7" i="6"/>
  <c r="P7" i="6" s="1"/>
  <c r="D7" i="6"/>
  <c r="AT6" i="6"/>
  <c r="AS6" i="6"/>
  <c r="AR6" i="6"/>
  <c r="AQ6" i="6"/>
  <c r="AP6" i="6"/>
  <c r="AO6" i="6"/>
  <c r="AN6" i="6"/>
  <c r="AM6" i="6"/>
  <c r="AL6" i="6"/>
  <c r="AK6" i="6"/>
  <c r="AJ6" i="6"/>
  <c r="O6" i="6"/>
  <c r="P6" i="6" s="1"/>
  <c r="D6" i="6"/>
  <c r="AT5" i="6"/>
  <c r="AS5" i="6"/>
  <c r="AR5" i="6"/>
  <c r="AQ5" i="6"/>
  <c r="AP5" i="6"/>
  <c r="AO5" i="6"/>
  <c r="AN5" i="6"/>
  <c r="AM5" i="6"/>
  <c r="AL5" i="6"/>
  <c r="AK5" i="6"/>
  <c r="AJ5" i="6"/>
  <c r="P5" i="6"/>
  <c r="AA5" i="6" s="1"/>
  <c r="O5" i="6"/>
  <c r="D5" i="6"/>
  <c r="AT4" i="6"/>
  <c r="AS4" i="6"/>
  <c r="AR4" i="6"/>
  <c r="AQ4" i="6"/>
  <c r="AP4" i="6"/>
  <c r="AO4" i="6"/>
  <c r="AN4" i="6"/>
  <c r="AM4" i="6"/>
  <c r="AL4" i="6"/>
  <c r="I4" i="6" s="1"/>
  <c r="AK4" i="6"/>
  <c r="AJ4" i="6"/>
  <c r="O4" i="6"/>
  <c r="P4" i="6" s="1"/>
  <c r="D4" i="6"/>
  <c r="AT3" i="6"/>
  <c r="AS3" i="6"/>
  <c r="AR3" i="6"/>
  <c r="AQ3" i="6"/>
  <c r="AP3" i="6"/>
  <c r="AO3" i="6"/>
  <c r="AN3" i="6"/>
  <c r="AM3" i="6"/>
  <c r="AL3" i="6"/>
  <c r="AJ3" i="6"/>
  <c r="P3" i="6"/>
  <c r="AA3" i="6" s="1"/>
  <c r="AB3" i="6" s="1"/>
  <c r="O3" i="6"/>
  <c r="D3" i="6"/>
  <c r="AA43" i="6" l="1"/>
  <c r="AB43" i="6" s="1"/>
  <c r="AC43" i="6" s="1"/>
  <c r="AD43" i="6" s="1"/>
  <c r="AA31" i="6"/>
  <c r="I5" i="6"/>
  <c r="I6" i="6"/>
  <c r="I9" i="6"/>
  <c r="I10" i="6"/>
  <c r="I11" i="6"/>
  <c r="I19" i="6"/>
  <c r="P35" i="6"/>
  <c r="AA35" i="6" s="1"/>
  <c r="AB35" i="6" s="1"/>
  <c r="AC35" i="6" s="1"/>
  <c r="AD35" i="6" s="1"/>
  <c r="I39" i="6"/>
  <c r="I47" i="6"/>
  <c r="AA47" i="6"/>
  <c r="AA27" i="6"/>
  <c r="AA10" i="6"/>
  <c r="I3" i="6"/>
  <c r="I7" i="6"/>
  <c r="P23" i="6"/>
  <c r="AA23" i="6" s="1"/>
  <c r="AB23" i="6" s="1"/>
  <c r="AC23" i="6" s="1"/>
  <c r="AD23" i="6" s="1"/>
  <c r="P43" i="6"/>
  <c r="AA7" i="6"/>
  <c r="I17" i="6"/>
  <c r="I18" i="6"/>
  <c r="I23" i="6"/>
  <c r="I29" i="6"/>
  <c r="I30" i="6"/>
  <c r="I33" i="6"/>
  <c r="I34" i="6"/>
  <c r="I37" i="6"/>
  <c r="I38" i="6"/>
  <c r="I43" i="6"/>
  <c r="AA52" i="6"/>
  <c r="AA18" i="6"/>
  <c r="AA4" i="6"/>
  <c r="AA24" i="6"/>
  <c r="AB24" i="6" s="1"/>
  <c r="AC24" i="6" s="1"/>
  <c r="AD24" i="6" s="1"/>
  <c r="AA28" i="6"/>
  <c r="AB28" i="6" s="1"/>
  <c r="AC28" i="6" s="1"/>
  <c r="AD28" i="6" s="1"/>
  <c r="AA44" i="6"/>
  <c r="AB44" i="6" s="1"/>
  <c r="AC44" i="6" s="1"/>
  <c r="AD44" i="6" s="1"/>
  <c r="AA20" i="6"/>
  <c r="AB20" i="6" s="1"/>
  <c r="AC20" i="6" s="1"/>
  <c r="AD20" i="6" s="1"/>
  <c r="AA40" i="6"/>
  <c r="AB40" i="6" s="1"/>
  <c r="AC40" i="6" s="1"/>
  <c r="AD40" i="6" s="1"/>
  <c r="AA36" i="6"/>
  <c r="AA8" i="6"/>
  <c r="AB8" i="6" s="1"/>
  <c r="AC8" i="6" s="1"/>
  <c r="AD8" i="6" s="1"/>
  <c r="AA12" i="6"/>
  <c r="AB12" i="6" s="1"/>
  <c r="AA16" i="6"/>
  <c r="AB16" i="6" s="1"/>
  <c r="AC16" i="6" s="1"/>
  <c r="AD16" i="6" s="1"/>
  <c r="AA32" i="6"/>
  <c r="AA48" i="6"/>
  <c r="AC3" i="6"/>
  <c r="AD3" i="6" s="1"/>
  <c r="AB10" i="6"/>
  <c r="AC10" i="6" s="1"/>
  <c r="AD10" i="6" s="1"/>
  <c r="AB15" i="6"/>
  <c r="AC15" i="6" s="1"/>
  <c r="AD15" i="6" s="1"/>
  <c r="AB18" i="6"/>
  <c r="AC18" i="6" s="1"/>
  <c r="AD18" i="6" s="1"/>
  <c r="AB21" i="6"/>
  <c r="AC21" i="6" s="1"/>
  <c r="AD21" i="6" s="1"/>
  <c r="AB27" i="6"/>
  <c r="AC27" i="6" s="1"/>
  <c r="AD27" i="6" s="1"/>
  <c r="AB33" i="6"/>
  <c r="AC33" i="6" s="1"/>
  <c r="AD33" i="6" s="1"/>
  <c r="AB39" i="6"/>
  <c r="AC39" i="6" s="1"/>
  <c r="AD39" i="6" s="1"/>
  <c r="AB49" i="6"/>
  <c r="AC49" i="6" s="1"/>
  <c r="AD49" i="6" s="1"/>
  <c r="AB52" i="6"/>
  <c r="AC52" i="6" s="1"/>
  <c r="AD52" i="6" s="1"/>
  <c r="AA30" i="6"/>
  <c r="AA46" i="6"/>
  <c r="AB7" i="6"/>
  <c r="AC7" i="6" s="1"/>
  <c r="AD7" i="6" s="1"/>
  <c r="AB13" i="6"/>
  <c r="AC13" i="6" s="1"/>
  <c r="AD13" i="6" s="1"/>
  <c r="AB25" i="6"/>
  <c r="AC25" i="6" s="1"/>
  <c r="AD25" i="6" s="1"/>
  <c r="AB32" i="6"/>
  <c r="AC32" i="6" s="1"/>
  <c r="AD32" i="6" s="1"/>
  <c r="AB37" i="6"/>
  <c r="AC37" i="6" s="1"/>
  <c r="AD37" i="6" s="1"/>
  <c r="AB48" i="6"/>
  <c r="AC48" i="6" s="1"/>
  <c r="AD48" i="6" s="1"/>
  <c r="AA50" i="6"/>
  <c r="AB5" i="6"/>
  <c r="AC5" i="6" s="1"/>
  <c r="AD5" i="6" s="1"/>
  <c r="AB19" i="6"/>
  <c r="AC19" i="6" s="1"/>
  <c r="AD19" i="6" s="1"/>
  <c r="AB31" i="6"/>
  <c r="AC31" i="6"/>
  <c r="AD31" i="6" s="1"/>
  <c r="AB36" i="6"/>
  <c r="AC36" i="6" s="1"/>
  <c r="AD36" i="6" s="1"/>
  <c r="AB41" i="6"/>
  <c r="AC41" i="6" s="1"/>
  <c r="AD41" i="6" s="1"/>
  <c r="AB47" i="6"/>
  <c r="AC47" i="6" s="1"/>
  <c r="AD47" i="6" s="1"/>
  <c r="AA11" i="6"/>
  <c r="AA14" i="6"/>
  <c r="AA26" i="6"/>
  <c r="AA38" i="6"/>
  <c r="AB4" i="6"/>
  <c r="AC4" i="6" s="1"/>
  <c r="AD4" i="6" s="1"/>
  <c r="AB9" i="6"/>
  <c r="AC9" i="6" s="1"/>
  <c r="AD9" i="6" s="1"/>
  <c r="AB17" i="6"/>
  <c r="AC17" i="6" s="1"/>
  <c r="AD17" i="6" s="1"/>
  <c r="AB29" i="6"/>
  <c r="AC29" i="6" s="1"/>
  <c r="AD29" i="6" s="1"/>
  <c r="AB45" i="6"/>
  <c r="AC45" i="6" s="1"/>
  <c r="AD45" i="6" s="1"/>
  <c r="AB51" i="6"/>
  <c r="AC51" i="6" s="1"/>
  <c r="AD51" i="6" s="1"/>
  <c r="AA6" i="6"/>
  <c r="P22" i="6"/>
  <c r="AA22" i="6" s="1"/>
  <c r="P34" i="6"/>
  <c r="AA34" i="6" s="1"/>
  <c r="P42" i="6"/>
  <c r="AA42" i="6" s="1"/>
  <c r="AC12" i="6" l="1"/>
  <c r="AD12" i="6" s="1"/>
  <c r="AE12" i="6" s="1"/>
  <c r="AF12" i="6" s="1"/>
  <c r="AG12" i="6" s="1"/>
  <c r="C12" i="6" s="1"/>
  <c r="B12" i="6" s="1"/>
  <c r="AE41" i="6"/>
  <c r="AF41" i="6" s="1"/>
  <c r="AG41" i="6" s="1"/>
  <c r="C41" i="6" s="1"/>
  <c r="B41" i="6" s="1"/>
  <c r="AE31" i="6"/>
  <c r="AF31" i="6" s="1"/>
  <c r="AG31" i="6" s="1"/>
  <c r="C31" i="6" s="1"/>
  <c r="B31" i="6" s="1"/>
  <c r="AE5" i="6"/>
  <c r="AF5" i="6" s="1"/>
  <c r="AG5" i="6" s="1"/>
  <c r="C5" i="6" s="1"/>
  <c r="B5" i="6" s="1"/>
  <c r="AE37" i="6"/>
  <c r="AF37" i="6" s="1"/>
  <c r="AG37" i="6" s="1"/>
  <c r="C37" i="6" s="1"/>
  <c r="B37" i="6" s="1"/>
  <c r="AE25" i="6"/>
  <c r="AF25" i="6" s="1"/>
  <c r="AG25" i="6" s="1"/>
  <c r="C25" i="6" s="1"/>
  <c r="B25" i="6" s="1"/>
  <c r="AE28" i="6"/>
  <c r="AF28" i="6" s="1"/>
  <c r="AG28" i="6" s="1"/>
  <c r="C28" i="6" s="1"/>
  <c r="B28" i="6" s="1"/>
  <c r="AE16" i="6"/>
  <c r="AF16" i="6" s="1"/>
  <c r="AG16" i="6" s="1"/>
  <c r="C16" i="6" s="1"/>
  <c r="B16" i="6" s="1"/>
  <c r="AE3" i="6"/>
  <c r="AF3" i="6" s="1"/>
  <c r="AG3" i="6" s="1"/>
  <c r="AB22" i="6"/>
  <c r="AC22" i="6" s="1"/>
  <c r="AD22" i="6" s="1"/>
  <c r="AE45" i="6"/>
  <c r="AF45" i="6" s="1"/>
  <c r="AG45" i="6" s="1"/>
  <c r="C45" i="6" s="1"/>
  <c r="B45" i="6" s="1"/>
  <c r="AE17" i="6"/>
  <c r="AF17" i="6" s="1"/>
  <c r="AG17" i="6" s="1"/>
  <c r="C17" i="6" s="1"/>
  <c r="B17" i="6" s="1"/>
  <c r="AE47" i="6"/>
  <c r="AF47" i="6" s="1"/>
  <c r="AG47" i="6" s="1"/>
  <c r="C47" i="6" s="1"/>
  <c r="B47" i="6" s="1"/>
  <c r="AE19" i="6"/>
  <c r="AF19" i="6" s="1"/>
  <c r="AG19" i="6" s="1"/>
  <c r="C19" i="6" s="1"/>
  <c r="B19" i="6" s="1"/>
  <c r="AE43" i="6"/>
  <c r="AF43" i="6" s="1"/>
  <c r="AG43" i="6" s="1"/>
  <c r="C43" i="6" s="1"/>
  <c r="B43" i="6" s="1"/>
  <c r="AE7" i="6"/>
  <c r="AF7" i="6" s="1"/>
  <c r="AG7" i="6" s="1"/>
  <c r="C7" i="6" s="1"/>
  <c r="B7" i="6" s="1"/>
  <c r="AE49" i="6"/>
  <c r="AF49" i="6" s="1"/>
  <c r="AG49" i="6" s="1"/>
  <c r="C49" i="6" s="1"/>
  <c r="B49" i="6" s="1"/>
  <c r="AE33" i="6"/>
  <c r="AF33" i="6" s="1"/>
  <c r="AG33" i="6" s="1"/>
  <c r="C33" i="6" s="1"/>
  <c r="B33" i="6" s="1"/>
  <c r="AE18" i="6"/>
  <c r="AF18" i="6" s="1"/>
  <c r="AG18" i="6" s="1"/>
  <c r="C18" i="6" s="1"/>
  <c r="B18" i="6" s="1"/>
  <c r="AE8" i="6"/>
  <c r="AF8" i="6" s="1"/>
  <c r="AG8" i="6" s="1"/>
  <c r="C8" i="6" s="1"/>
  <c r="B8" i="6" s="1"/>
  <c r="AB34" i="6"/>
  <c r="AC34" i="6" s="1"/>
  <c r="AD34" i="6" s="1"/>
  <c r="AE4" i="6"/>
  <c r="AF4" i="6" s="1"/>
  <c r="AG4" i="6" s="1"/>
  <c r="C4" i="6" s="1"/>
  <c r="B4" i="6" s="1"/>
  <c r="AE24" i="6"/>
  <c r="AF24" i="6" s="1"/>
  <c r="AG24" i="6" s="1"/>
  <c r="C24" i="6" s="1"/>
  <c r="B24" i="6" s="1"/>
  <c r="AE48" i="6"/>
  <c r="AF48" i="6" s="1"/>
  <c r="AG48" i="6" s="1"/>
  <c r="C48" i="6" s="1"/>
  <c r="B48" i="6" s="1"/>
  <c r="AE13" i="6"/>
  <c r="AF13" i="6" s="1"/>
  <c r="AG13" i="6" s="1"/>
  <c r="C13" i="6" s="1"/>
  <c r="B13" i="6" s="1"/>
  <c r="AE52" i="6"/>
  <c r="AF52" i="6" s="1"/>
  <c r="AG52" i="6" s="1"/>
  <c r="C52" i="6" s="1"/>
  <c r="B52" i="6" s="1"/>
  <c r="AE39" i="6"/>
  <c r="AF39" i="6" s="1"/>
  <c r="AG39" i="6" s="1"/>
  <c r="C39" i="6" s="1"/>
  <c r="B39" i="6" s="1"/>
  <c r="AE21" i="6"/>
  <c r="AF21" i="6" s="1"/>
  <c r="AG21" i="6" s="1"/>
  <c r="C21" i="6" s="1"/>
  <c r="B21" i="6" s="1"/>
  <c r="AE10" i="6"/>
  <c r="AF10" i="6" s="1"/>
  <c r="AG10" i="6" s="1"/>
  <c r="C10" i="6" s="1"/>
  <c r="B10" i="6" s="1"/>
  <c r="AB42" i="6"/>
  <c r="AC42" i="6" s="1"/>
  <c r="AD42" i="6" s="1"/>
  <c r="AE51" i="6"/>
  <c r="AF51" i="6" s="1"/>
  <c r="AG51" i="6" s="1"/>
  <c r="C51" i="6" s="1"/>
  <c r="B51" i="6" s="1"/>
  <c r="AE23" i="6"/>
  <c r="AF23" i="6" s="1"/>
  <c r="AG23" i="6" s="1"/>
  <c r="C23" i="6" s="1"/>
  <c r="B23" i="6" s="1"/>
  <c r="AE9" i="6"/>
  <c r="AF9" i="6" s="1"/>
  <c r="AG9" i="6" s="1"/>
  <c r="C9" i="6" s="1"/>
  <c r="B9" i="6" s="1"/>
  <c r="AE20" i="6"/>
  <c r="AF20" i="6" s="1"/>
  <c r="AG20" i="6" s="1"/>
  <c r="C20" i="6" s="1"/>
  <c r="B20" i="6" s="1"/>
  <c r="AE44" i="6"/>
  <c r="AF44" i="6" s="1"/>
  <c r="AG44" i="6" s="1"/>
  <c r="C44" i="6" s="1"/>
  <c r="B44" i="6" s="1"/>
  <c r="AE27" i="6"/>
  <c r="AF27" i="6" s="1"/>
  <c r="AG27" i="6" s="1"/>
  <c r="C27" i="6" s="1"/>
  <c r="B27" i="6" s="1"/>
  <c r="AE15" i="6"/>
  <c r="AF15" i="6" s="1"/>
  <c r="AG15" i="6" s="1"/>
  <c r="C15" i="6" s="1"/>
  <c r="B15" i="6" s="1"/>
  <c r="AB14" i="6"/>
  <c r="AC14" i="6" s="1"/>
  <c r="AD14" i="6" s="1"/>
  <c r="AB26" i="6"/>
  <c r="AC26" i="6" s="1"/>
  <c r="AD26" i="6" s="1"/>
  <c r="AB46" i="6"/>
  <c r="AC46" i="6" s="1"/>
  <c r="AD46" i="6" s="1"/>
  <c r="AE29" i="6"/>
  <c r="AF29" i="6" s="1"/>
  <c r="AG29" i="6" s="1"/>
  <c r="C29" i="6" s="1"/>
  <c r="B29" i="6" s="1"/>
  <c r="AB38" i="6"/>
  <c r="AC38" i="6" s="1"/>
  <c r="AD38" i="6" s="1"/>
  <c r="AB50" i="6"/>
  <c r="AC50" i="6" s="1"/>
  <c r="AD50" i="6" s="1"/>
  <c r="AB6" i="6"/>
  <c r="AC6" i="6" s="1"/>
  <c r="AD6" i="6" s="1"/>
  <c r="AE40" i="6"/>
  <c r="AF40" i="6" s="1"/>
  <c r="AG40" i="6" s="1"/>
  <c r="C40" i="6" s="1"/>
  <c r="B40" i="6" s="1"/>
  <c r="AE35" i="6"/>
  <c r="AF35" i="6"/>
  <c r="AG35" i="6" s="1"/>
  <c r="C35" i="6" s="1"/>
  <c r="B35" i="6" s="1"/>
  <c r="AB11" i="6"/>
  <c r="AC11" i="6" s="1"/>
  <c r="AD11" i="6" s="1"/>
  <c r="AE36" i="6"/>
  <c r="AF36" i="6" s="1"/>
  <c r="AG36" i="6" s="1"/>
  <c r="C36" i="6" s="1"/>
  <c r="B36" i="6" s="1"/>
  <c r="AE32" i="6"/>
  <c r="AF32" i="6" s="1"/>
  <c r="AG32" i="6" s="1"/>
  <c r="C32" i="6" s="1"/>
  <c r="B32" i="6" s="1"/>
  <c r="AB30" i="6"/>
  <c r="AC30" i="6" s="1"/>
  <c r="AD30" i="6" s="1"/>
  <c r="C3" i="6" l="1"/>
  <c r="B3" i="6" s="1"/>
  <c r="AE6" i="6"/>
  <c r="AF6" i="6" s="1"/>
  <c r="AG6" i="6" s="1"/>
  <c r="C6" i="6" s="1"/>
  <c r="B6" i="6" s="1"/>
  <c r="AE26" i="6"/>
  <c r="AF26" i="6" s="1"/>
  <c r="AG26" i="6" s="1"/>
  <c r="C26" i="6" s="1"/>
  <c r="B26" i="6" s="1"/>
  <c r="AE42" i="6"/>
  <c r="AF42" i="6" s="1"/>
  <c r="AG42" i="6" s="1"/>
  <c r="C42" i="6" s="1"/>
  <c r="B42" i="6" s="1"/>
  <c r="AE30" i="6"/>
  <c r="AF30" i="6" s="1"/>
  <c r="AG30" i="6" s="1"/>
  <c r="C30" i="6" s="1"/>
  <c r="B30" i="6" s="1"/>
  <c r="AE11" i="6"/>
  <c r="AF11" i="6" s="1"/>
  <c r="AG11" i="6" s="1"/>
  <c r="C11" i="6" s="1"/>
  <c r="B11" i="6" s="1"/>
  <c r="AE38" i="6"/>
  <c r="AF38" i="6" s="1"/>
  <c r="AG38" i="6" s="1"/>
  <c r="C38" i="6" s="1"/>
  <c r="B38" i="6" s="1"/>
  <c r="AE34" i="6"/>
  <c r="AF34" i="6" s="1"/>
  <c r="AG34" i="6" s="1"/>
  <c r="C34" i="6" s="1"/>
  <c r="B34" i="6" s="1"/>
  <c r="AE46" i="6"/>
  <c r="AF46" i="6" s="1"/>
  <c r="AG46" i="6" s="1"/>
  <c r="C46" i="6" s="1"/>
  <c r="B46" i="6" s="1"/>
  <c r="AE50" i="6"/>
  <c r="AF50" i="6" s="1"/>
  <c r="AG50" i="6" s="1"/>
  <c r="C50" i="6" s="1"/>
  <c r="B50" i="6" s="1"/>
  <c r="AE14" i="6"/>
  <c r="AF14" i="6" s="1"/>
  <c r="AG14" i="6" s="1"/>
  <c r="C14" i="6" s="1"/>
  <c r="B14" i="6" s="1"/>
  <c r="AE22" i="6"/>
  <c r="AF22" i="6" s="1"/>
  <c r="AG22" i="6" s="1"/>
  <c r="C22" i="6" s="1"/>
  <c r="B22" i="6" s="1"/>
</calcChain>
</file>

<file path=xl/sharedStrings.xml><?xml version="1.0" encoding="utf-8"?>
<sst xmlns="http://schemas.openxmlformats.org/spreadsheetml/2006/main" count="285" uniqueCount="126">
  <si>
    <t>Barley (Spring)</t>
  </si>
  <si>
    <t>Maize (Short)</t>
  </si>
  <si>
    <t>Maize (Med)</t>
  </si>
  <si>
    <t>Maize (Long)</t>
  </si>
  <si>
    <t>Oats (Spring)</t>
  </si>
  <si>
    <t>Oats (Autumn)</t>
  </si>
  <si>
    <t>Wheat (Spring)</t>
  </si>
  <si>
    <t>Wheat (Autumn)</t>
  </si>
  <si>
    <t>Broccoli (winter/spring)</t>
  </si>
  <si>
    <t>Broccoli (summer)</t>
  </si>
  <si>
    <t>Brussel Sprouts</t>
  </si>
  <si>
    <t>Cabbage(winter/spring)</t>
  </si>
  <si>
    <t>Cabbage(summer)</t>
  </si>
  <si>
    <t>Cauliflower(winter/spring)</t>
  </si>
  <si>
    <t>Cauliflower(summer)</t>
  </si>
  <si>
    <t>Lettuce</t>
  </si>
  <si>
    <t>Spinach</t>
  </si>
  <si>
    <t>Green Beans</t>
  </si>
  <si>
    <t>Dried Beans</t>
  </si>
  <si>
    <t>Lentils</t>
  </si>
  <si>
    <t>Green Peas</t>
  </si>
  <si>
    <t>Dried Peas</t>
  </si>
  <si>
    <t>Kumara</t>
  </si>
  <si>
    <t>Potato (Short)</t>
  </si>
  <si>
    <t>Potato (Medium)</t>
  </si>
  <si>
    <t>Potato (Long)</t>
  </si>
  <si>
    <t>Beets</t>
  </si>
  <si>
    <t>Carrots</t>
  </si>
  <si>
    <t>Parsnips</t>
  </si>
  <si>
    <t>Clover (1st year)</t>
  </si>
  <si>
    <t>Ryegrass (1st year)</t>
  </si>
  <si>
    <t>Clover (2nd year)</t>
  </si>
  <si>
    <t>Ryegrass (2nd year)</t>
  </si>
  <si>
    <t>Sweetcorn</t>
  </si>
  <si>
    <t>Squash</t>
  </si>
  <si>
    <t>Onions</t>
  </si>
  <si>
    <t>Tomato</t>
  </si>
  <si>
    <t>Oats &amp; Rye</t>
  </si>
  <si>
    <t>Brassica</t>
  </si>
  <si>
    <t>Mustard</t>
  </si>
  <si>
    <t>Lupins</t>
  </si>
  <si>
    <t>Phacelia</t>
  </si>
  <si>
    <t>Maize silage</t>
  </si>
  <si>
    <t>Triticalie (Spring)</t>
  </si>
  <si>
    <t>Triticalie (Autumn)</t>
  </si>
  <si>
    <t>Rye Corn (Spring)</t>
  </si>
  <si>
    <t>Rye Corn (Autumn)</t>
  </si>
  <si>
    <t>[Root].MaximumRootDepth.Value</t>
  </si>
  <si>
    <t xml:space="preserve">[Root].KLModifier.XYPairs.Y </t>
  </si>
  <si>
    <t xml:space="preserve">[Stover].CoverFunction.Expanding.SigCoverFunction.Xo.Value </t>
  </si>
  <si>
    <t xml:space="preserve">[Stover].CoverFunction.Expanding.SigCoverFunction.b.Value </t>
  </si>
  <si>
    <t xml:space="preserve">[Stover].CoverFunction.Expanding.SigCoverFunction.Ymax.Value </t>
  </si>
  <si>
    <t xml:space="preserve">[Stover].XoBiomass.Value </t>
  </si>
  <si>
    <t xml:space="preserve">[Stover].bBiomass.Value </t>
  </si>
  <si>
    <t xml:space="preserve">[Product].ExpectedYield.Value </t>
  </si>
  <si>
    <t xml:space="preserve">[Root].RootProportion.Value </t>
  </si>
  <si>
    <t xml:space="preserve">[Product].HarvestIndex.Value </t>
  </si>
  <si>
    <t xml:space="preserve">[Product].DryMatterContent.Value </t>
  </si>
  <si>
    <t xml:space="preserve">[Phenology].CanopyExpanding.Target.Value </t>
  </si>
  <si>
    <t>[Phenology].YieldIncreasing.Target.Value</t>
  </si>
  <si>
    <t xml:space="preserve">[Phenology].Senescing.Target.Value </t>
  </si>
  <si>
    <t xml:space="preserve">[Phenology].Mature.Target.Value </t>
  </si>
  <si>
    <t xml:space="preserve">[Stover].NConc.Value </t>
  </si>
  <si>
    <t xml:space="preserve">[Product].MinimumNConc.Value </t>
  </si>
  <si>
    <t xml:space="preserve">[Product].MaximumNConc.Value </t>
  </si>
  <si>
    <t xml:space="preserve">[Root].MinimumNConc.Value </t>
  </si>
  <si>
    <t xml:space="preserve">[Root].MaximumNConc.Value </t>
  </si>
  <si>
    <t>T_Sen</t>
  </si>
  <si>
    <t>T_Mat</t>
  </si>
  <si>
    <t>Biomass@maturity</t>
  </si>
  <si>
    <t>rootDM</t>
  </si>
  <si>
    <t>ProductDM</t>
  </si>
  <si>
    <t>Stover</t>
  </si>
  <si>
    <t>StoverDuring Reproductive</t>
  </si>
  <si>
    <t>DM@StartRepro</t>
  </si>
  <si>
    <t>Ttrepo</t>
  </si>
  <si>
    <t>ancililary params</t>
  </si>
  <si>
    <t>TT_Mat</t>
  </si>
  <si>
    <t>1,0.638,0.407,0.259,0.165,0.105,0.067,0,0,0,0</t>
  </si>
  <si>
    <t>1,0.741,0.549,0.407,0.301,0.223,0.165,0.122,0.091,0.067,0.05</t>
  </si>
  <si>
    <t>1,0.407,0.165,0.067,0,0,0,0,0,0,0</t>
  </si>
  <si>
    <t>1,0.526,0.276,0.145,0.076,0,0,0,0,0,0</t>
  </si>
  <si>
    <t>1,0.607,0.368,0.223,0.135,0.082,0,0,0,0,0</t>
  </si>
  <si>
    <t>1,0.325,0.105,0,0,0,0,0,0,0,0</t>
  </si>
  <si>
    <t>Crop</t>
  </si>
  <si>
    <t>[Product].ExpectedYield.Value</t>
  </si>
  <si>
    <t>[Phenology].Mature.Target.Value</t>
  </si>
  <si>
    <t>[Product].DryMatterContent.Value</t>
  </si>
  <si>
    <t>[Product].HarvestIndex.Value</t>
  </si>
  <si>
    <t>[Root].RootProportion.Value</t>
  </si>
  <si>
    <t>[Stover].CoverFunction.Expanding.SigCoverFunction.b.Value</t>
  </si>
  <si>
    <t>[Stover].CoverFunction.Expanding.SigCoverFunction.Xo.Value</t>
  </si>
  <si>
    <t>[Product].MaximumNConc.Value</t>
  </si>
  <si>
    <t>[Product].MinimumNConc.Value</t>
  </si>
  <si>
    <t>[Root].MaximumNConc.Value</t>
  </si>
  <si>
    <t>[Root].MinimumNConc.Value</t>
  </si>
  <si>
    <t>TT_Sen</t>
  </si>
  <si>
    <t>Ymax</t>
  </si>
  <si>
    <t>[Stover].CoverFunction.Expanding.SigCoverFunction.Ymax.Value</t>
  </si>
  <si>
    <t>Oats (Spring Forage)</t>
  </si>
  <si>
    <t>Oats (Autumn Forage)</t>
  </si>
  <si>
    <t>Barley (Spring Forage)</t>
  </si>
  <si>
    <t>Kale</t>
  </si>
  <si>
    <t>Rape</t>
  </si>
  <si>
    <t>Potatoes (Short)</t>
  </si>
  <si>
    <t>Potatoes (Medium)</t>
  </si>
  <si>
    <t>Potatoes (Long)</t>
  </si>
  <si>
    <t>Green_Beans</t>
  </si>
  <si>
    <t>Dried_Beans</t>
  </si>
  <si>
    <t>Green_Peas</t>
  </si>
  <si>
    <t>Dried_Peas</t>
  </si>
  <si>
    <t>Barley_Autumn</t>
  </si>
  <si>
    <t>Linseed</t>
  </si>
  <si>
    <t>Beets_Seed</t>
  </si>
  <si>
    <t>Rape_Seed</t>
  </si>
  <si>
    <t>Broccoli_Seed</t>
  </si>
  <si>
    <t>Radish_Seed</t>
  </si>
  <si>
    <t>Spinach_Seed</t>
  </si>
  <si>
    <t>[Nodule].FixationRate.Value</t>
  </si>
  <si>
    <t>[Stover].MaximumNConc.Value</t>
  </si>
  <si>
    <t>Tall_Fescue</t>
  </si>
  <si>
    <t>SpringOnion_seed</t>
  </si>
  <si>
    <t>Mustard_Seed</t>
  </si>
  <si>
    <t>Chicory_Seed</t>
  </si>
  <si>
    <t xml:space="preserve">Plantain_Seed </t>
  </si>
  <si>
    <t>PakChoi_Seed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</si>
</sst>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7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0" borderId="0" xfId="0" quotePrefix="1"/>
    <xf numFmtId="0" fontId="2" fillId="0" borderId="0" xfId="0" applyFont="1" applyFill="1" applyBorder="1" applyAlignment="1">
      <alignment horizontal="right"/>
    </xf>
    <xf numFmtId="0" fontId="0" fillId="0" borderId="0" xfId="0" applyBorder="1" applyAlignment="1">
      <alignment wrapText="1"/>
    </xf>
    <xf numFmtId="0" fontId="0" fillId="0" borderId="0" xfId="0" applyBorder="1"/>
    <xf numFmtId="0" fontId="1" fillId="0" borderId="0" xfId="0" applyFont="1" applyAlignment="1">
      <alignment wrapText="1"/>
    </xf>
    <xf numFmtId="0" fontId="1" fillId="0" borderId="0" xfId="0" applyFont="1"/>
    <xf numFmtId="0" fontId="0" fillId="4" borderId="0" xfId="0" applyFill="1" applyBorder="1"/>
    <xf numFmtId="0" fontId="0" fillId="0" borderId="0" xfId="0" applyFill="1" applyBorder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Workings!$AJ$3:$AT$3</c:f>
              <c:numCache>
                <c:formatCode>General</c:formatCode>
                <c:ptCount val="11"/>
                <c:pt idx="0">
                  <c:v>1</c:v>
                </c:pt>
                <c:pt idx="1">
                  <c:v>0.63800000000000001</c:v>
                </c:pt>
                <c:pt idx="2">
                  <c:v>0.40699999999999997</c:v>
                </c:pt>
                <c:pt idx="3">
                  <c:v>0.25900000000000001</c:v>
                </c:pt>
                <c:pt idx="4">
                  <c:v>0.16500000000000001</c:v>
                </c:pt>
                <c:pt idx="5">
                  <c:v>0.105</c:v>
                </c:pt>
                <c:pt idx="6">
                  <c:v>6.7000000000000004E-2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Workings!$AJ$4:$AT$4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Workings!$AJ$5:$AT$5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Workings!$AJ$6:$AT$6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Workings!$AJ$7:$AT$7</c:f>
              <c:numCache>
                <c:formatCode>General</c:formatCode>
                <c:ptCount val="11"/>
                <c:pt idx="0">
                  <c:v>1</c:v>
                </c:pt>
                <c:pt idx="1">
                  <c:v>0.63800000000000001</c:v>
                </c:pt>
                <c:pt idx="2">
                  <c:v>0.40699999999999997</c:v>
                </c:pt>
                <c:pt idx="3">
                  <c:v>0.25900000000000001</c:v>
                </c:pt>
                <c:pt idx="4">
                  <c:v>0.16500000000000001</c:v>
                </c:pt>
                <c:pt idx="5">
                  <c:v>0.105</c:v>
                </c:pt>
                <c:pt idx="6">
                  <c:v>6.7000000000000004E-2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5"/>
          <c:order val="5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Workings!$AJ$8:$AT$8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6"/>
          <c:order val="6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Workings!$AJ$9:$AT$9</c:f>
              <c:numCache>
                <c:formatCode>General</c:formatCode>
                <c:ptCount val="11"/>
                <c:pt idx="0">
                  <c:v>1</c:v>
                </c:pt>
                <c:pt idx="1">
                  <c:v>0.63800000000000001</c:v>
                </c:pt>
                <c:pt idx="2">
                  <c:v>0.40699999999999997</c:v>
                </c:pt>
                <c:pt idx="3">
                  <c:v>0.25900000000000001</c:v>
                </c:pt>
                <c:pt idx="4">
                  <c:v>0.16500000000000001</c:v>
                </c:pt>
                <c:pt idx="5">
                  <c:v>0.105</c:v>
                </c:pt>
                <c:pt idx="6">
                  <c:v>6.7000000000000004E-2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7"/>
          <c:order val="7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Workings!$AJ$10:$AT$10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8"/>
          <c:order val="8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Workings!$AJ$11:$AT$11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9"/>
          <c:order val="9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Workings!$AJ$12:$AT$12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0"/>
          <c:order val="10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Workings!$AJ$13:$AT$13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1"/>
          <c:order val="11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Workings!$AJ$14:$AT$14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2"/>
          <c:order val="12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Workings!$AJ$15:$AT$15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3"/>
          <c:order val="13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Workings!$AJ$16:$AT$16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4"/>
          <c:order val="14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Workings!$AJ$17:$AT$17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5"/>
          <c:order val="15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Workings!$AJ$18:$AT$18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6"/>
          <c:order val="16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Workings!$AJ$19:$AT$19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7"/>
          <c:order val="17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Workings!$AJ$20:$AT$20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8"/>
          <c:order val="18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Workings!$AJ$21:$AT$21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9"/>
          <c:order val="19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Workings!$AJ$22:$AT$22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0"/>
          <c:order val="20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Workings!$AJ$23:$AT$23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1"/>
          <c:order val="21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Workings!$AJ$24:$AT$24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2"/>
          <c:order val="22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Workings!$AJ$25:$AT$25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3"/>
          <c:order val="23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Workings!$AJ$26:$AT$26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4"/>
          <c:order val="24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Workings!$AJ$27:$AT$27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5"/>
          <c:order val="25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Workings!$AJ$28:$AT$28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6"/>
          <c:order val="26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Workings!$AJ$29:$AT$29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7"/>
          <c:order val="27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Workings!$AJ$30:$AT$30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8"/>
          <c:order val="28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Workings!$AJ$31:$AT$31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9"/>
          <c:order val="29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Workings!$AJ$32:$AT$32</c:f>
              <c:numCache>
                <c:formatCode>General</c:formatCode>
                <c:ptCount val="11"/>
                <c:pt idx="0">
                  <c:v>1</c:v>
                </c:pt>
                <c:pt idx="1">
                  <c:v>0.60699999999999998</c:v>
                </c:pt>
                <c:pt idx="2">
                  <c:v>0.36799999999999999</c:v>
                </c:pt>
                <c:pt idx="3">
                  <c:v>0.223</c:v>
                </c:pt>
                <c:pt idx="4">
                  <c:v>0.13500000000000001</c:v>
                </c:pt>
                <c:pt idx="5">
                  <c:v>8.2000000000000003E-2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0"/>
          <c:order val="30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Workings!$AJ$33:$AT$33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1"/>
          <c:order val="31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Workings!$AJ$34:$AT$34</c:f>
              <c:numCache>
                <c:formatCode>General</c:formatCode>
                <c:ptCount val="11"/>
                <c:pt idx="0">
                  <c:v>1</c:v>
                </c:pt>
                <c:pt idx="1">
                  <c:v>0.60699999999999998</c:v>
                </c:pt>
                <c:pt idx="2">
                  <c:v>0.36799999999999999</c:v>
                </c:pt>
                <c:pt idx="3">
                  <c:v>0.223</c:v>
                </c:pt>
                <c:pt idx="4">
                  <c:v>0.13500000000000001</c:v>
                </c:pt>
                <c:pt idx="5">
                  <c:v>8.2000000000000003E-2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2"/>
          <c:order val="32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Workings!$AJ$35:$AT$35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3"/>
          <c:order val="33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Workings!$AJ$36:$AT$36</c:f>
              <c:numCache>
                <c:formatCode>General</c:formatCode>
                <c:ptCount val="11"/>
                <c:pt idx="0">
                  <c:v>1</c:v>
                </c:pt>
                <c:pt idx="1">
                  <c:v>0.63800000000000001</c:v>
                </c:pt>
                <c:pt idx="2">
                  <c:v>0.40699999999999997</c:v>
                </c:pt>
                <c:pt idx="3">
                  <c:v>0.25900000000000001</c:v>
                </c:pt>
                <c:pt idx="4">
                  <c:v>0.16500000000000001</c:v>
                </c:pt>
                <c:pt idx="5">
                  <c:v>0.105</c:v>
                </c:pt>
                <c:pt idx="6">
                  <c:v>6.7000000000000004E-2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4"/>
          <c:order val="34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Workings!$AJ$37:$AT$37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5"/>
          <c:order val="35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Workings!$AJ$38:$AT$38</c:f>
              <c:numCache>
                <c:formatCode>General</c:formatCode>
                <c:ptCount val="11"/>
                <c:pt idx="0">
                  <c:v>1</c:v>
                </c:pt>
                <c:pt idx="1">
                  <c:v>0.32500000000000001</c:v>
                </c:pt>
                <c:pt idx="2">
                  <c:v>0.105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6"/>
          <c:order val="36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Workings!$AJ$39:$AT$39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7"/>
          <c:order val="37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Workings!$AJ$40:$AT$40</c:f>
              <c:numCache>
                <c:formatCode>General</c:formatCode>
                <c:ptCount val="11"/>
                <c:pt idx="0">
                  <c:v>1</c:v>
                </c:pt>
                <c:pt idx="1">
                  <c:v>0.63800000000000001</c:v>
                </c:pt>
                <c:pt idx="2">
                  <c:v>0.40699999999999997</c:v>
                </c:pt>
                <c:pt idx="3">
                  <c:v>0.25900000000000001</c:v>
                </c:pt>
                <c:pt idx="4">
                  <c:v>0.16500000000000001</c:v>
                </c:pt>
                <c:pt idx="5">
                  <c:v>0.105</c:v>
                </c:pt>
                <c:pt idx="6">
                  <c:v>6.7000000000000004E-2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8"/>
          <c:order val="38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Workings!$AJ$41:$AT$41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9"/>
          <c:order val="39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Workings!$AJ$42:$AT$42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40"/>
          <c:order val="40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Workings!$AJ$43:$AT$43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41"/>
          <c:order val="41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Workings!$AJ$44:$AT$44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42"/>
          <c:order val="42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Workings!$AJ$45:$AT$45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43"/>
          <c:order val="43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Workings!$AJ$46:$AT$46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44"/>
          <c:order val="44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Workings!$AJ$47:$AT$47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45"/>
          <c:order val="45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Workings!$AJ$48:$AT$48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46"/>
          <c:order val="46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Workings!$AJ$49:$AT$49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47"/>
          <c:order val="47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Workings!$AJ$50:$AT$50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48"/>
          <c:order val="48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Workings!$AJ$51:$AT$51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49"/>
          <c:order val="49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Workings!$AJ$52:$AT$52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23256"/>
        <c:axId val="225333176"/>
      </c:scatterChart>
      <c:valAx>
        <c:axId val="223623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333176"/>
        <c:crosses val="autoZero"/>
        <c:crossBetween val="midCat"/>
      </c:valAx>
      <c:valAx>
        <c:axId val="225333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623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133350</xdr:colOff>
      <xdr:row>10</xdr:row>
      <xdr:rowOff>57150</xdr:rowOff>
    </xdr:from>
    <xdr:to>
      <xdr:col>43</xdr:col>
      <xdr:colOff>438150</xdr:colOff>
      <xdr:row>24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2"/>
  <sheetViews>
    <sheetView workbookViewId="0">
      <pane xSplit="1" ySplit="2" topLeftCell="AI3" activePane="bottomRight" state="frozen"/>
      <selection pane="topRight" activeCell="B1" sqref="B1"/>
      <selection pane="bottomLeft" activeCell="A3" sqref="A3"/>
      <selection pane="bottomRight" activeCell="AK3" sqref="AK3"/>
    </sheetView>
  </sheetViews>
  <sheetFormatPr defaultRowHeight="15" x14ac:dyDescent="0.25"/>
  <cols>
    <col min="1" max="1" width="25.28515625" bestFit="1" customWidth="1"/>
    <col min="2" max="8" width="11.7109375" customWidth="1"/>
    <col min="9" max="9" width="53.85546875" bestFit="1" customWidth="1"/>
    <col min="10" max="14" width="11.7109375" customWidth="1"/>
    <col min="16" max="21" width="11.7109375" customWidth="1"/>
  </cols>
  <sheetData>
    <row r="1" spans="1:46" s="1" customFormat="1" ht="90" x14ac:dyDescent="0.25">
      <c r="B1" s="1" t="s">
        <v>58</v>
      </c>
      <c r="C1" s="1" t="s">
        <v>59</v>
      </c>
      <c r="D1" s="1" t="s">
        <v>60</v>
      </c>
      <c r="E1" s="1" t="s">
        <v>61</v>
      </c>
      <c r="F1" s="1" t="s">
        <v>57</v>
      </c>
      <c r="G1" s="1" t="s">
        <v>54</v>
      </c>
      <c r="H1" s="1" t="s">
        <v>56</v>
      </c>
      <c r="I1" s="1" t="s">
        <v>48</v>
      </c>
      <c r="J1" s="1" t="s">
        <v>47</v>
      </c>
      <c r="K1" s="1" t="s">
        <v>55</v>
      </c>
      <c r="L1" s="1" t="s">
        <v>50</v>
      </c>
      <c r="M1" s="1" t="s">
        <v>49</v>
      </c>
      <c r="N1" s="1" t="s">
        <v>51</v>
      </c>
      <c r="O1" s="1" t="s">
        <v>52</v>
      </c>
      <c r="P1" s="1" t="s">
        <v>53</v>
      </c>
      <c r="Q1" s="1" t="s">
        <v>62</v>
      </c>
      <c r="R1" s="1" t="s">
        <v>64</v>
      </c>
      <c r="S1" s="1" t="s">
        <v>63</v>
      </c>
      <c r="T1" s="1" t="s">
        <v>66</v>
      </c>
      <c r="U1" s="1" t="s">
        <v>65</v>
      </c>
      <c r="X1" s="17" t="s">
        <v>76</v>
      </c>
      <c r="Y1" s="17"/>
      <c r="Z1" s="17"/>
      <c r="AA1" s="17"/>
      <c r="AB1" s="17"/>
      <c r="AC1" s="17"/>
      <c r="AD1" s="17"/>
      <c r="AE1" s="17"/>
      <c r="AF1" s="17"/>
      <c r="AG1" s="17"/>
      <c r="AJ1" s="1">
        <v>2E-3</v>
      </c>
    </row>
    <row r="2" spans="1:46" ht="15.75" thickBot="1" x14ac:dyDescent="0.3">
      <c r="A2" s="1"/>
      <c r="F2" s="2"/>
      <c r="X2" t="s">
        <v>67</v>
      </c>
      <c r="Y2" t="s">
        <v>68</v>
      </c>
      <c r="Z2" t="s">
        <v>97</v>
      </c>
      <c r="AA2" t="s">
        <v>69</v>
      </c>
      <c r="AB2" t="s">
        <v>70</v>
      </c>
      <c r="AC2" t="s">
        <v>71</v>
      </c>
      <c r="AD2" t="s">
        <v>72</v>
      </c>
      <c r="AE2" t="s">
        <v>73</v>
      </c>
      <c r="AF2" t="s">
        <v>74</v>
      </c>
      <c r="AG2" t="s">
        <v>75</v>
      </c>
      <c r="AJ2">
        <v>0</v>
      </c>
      <c r="AK2">
        <v>150</v>
      </c>
      <c r="AL2">
        <v>300</v>
      </c>
      <c r="AM2">
        <v>450</v>
      </c>
      <c r="AN2">
        <v>600</v>
      </c>
      <c r="AO2">
        <v>750</v>
      </c>
      <c r="AP2">
        <v>900</v>
      </c>
      <c r="AQ2">
        <v>1050</v>
      </c>
      <c r="AR2">
        <v>1200</v>
      </c>
      <c r="AS2">
        <v>1350</v>
      </c>
      <c r="AT2">
        <v>1499</v>
      </c>
    </row>
    <row r="3" spans="1:46" x14ac:dyDescent="0.25">
      <c r="A3" t="s">
        <v>0</v>
      </c>
      <c r="B3" s="5">
        <f t="shared" ref="B3:B34" si="0">X3-C3</f>
        <v>652</v>
      </c>
      <c r="C3" s="5">
        <f>AG3</f>
        <v>848</v>
      </c>
      <c r="D3" s="5">
        <f>Y3-X3</f>
        <v>300</v>
      </c>
      <c r="E3">
        <v>300</v>
      </c>
      <c r="F3" s="3">
        <v>0.87</v>
      </c>
      <c r="G3">
        <v>800</v>
      </c>
      <c r="H3">
        <v>0.46</v>
      </c>
      <c r="I3" s="5" t="str">
        <f>CONCATENATE(AJ3,",",AK3,",",AL3,",",AM3,",",AN3,",",AO3,",",AP3,",",AQ3,",",AR3,",",AS3,",",AT3)</f>
        <v>1,0.638,0.407,0.259,0.165,0.105,0.067,0,0,0,0</v>
      </c>
      <c r="J3">
        <v>1000</v>
      </c>
      <c r="K3">
        <v>0.1</v>
      </c>
      <c r="L3">
        <v>120</v>
      </c>
      <c r="M3">
        <v>540</v>
      </c>
      <c r="N3" s="7">
        <v>1</v>
      </c>
      <c r="O3" s="5">
        <f>Y3*0.5</f>
        <v>900</v>
      </c>
      <c r="P3" s="5">
        <f>O3*0.2</f>
        <v>180</v>
      </c>
      <c r="Q3">
        <v>5.0000000000000001E-3</v>
      </c>
      <c r="R3">
        <v>1.2E-2</v>
      </c>
      <c r="S3">
        <v>8.3999999999999995E-3</v>
      </c>
      <c r="T3">
        <v>8.9999999999999993E-3</v>
      </c>
      <c r="U3">
        <v>8.9999999999999993E-3</v>
      </c>
      <c r="X3">
        <v>1500</v>
      </c>
      <c r="Y3">
        <v>1800</v>
      </c>
      <c r="Z3" s="5">
        <f>(G3*F3)/H3/(1-K3)</f>
        <v>1681.159420289855</v>
      </c>
      <c r="AA3" s="5">
        <f>Z3*1/(1+EXP(-(Y3-O3)/P3))</f>
        <v>1669.9076709098981</v>
      </c>
      <c r="AB3" s="5">
        <f>AA3*K3</f>
        <v>166.99076709098983</v>
      </c>
      <c r="AC3" s="5">
        <f t="shared" ref="AC3:AC34" si="1">(AA3-AB3)*(H3)</f>
        <v>691.34177575669787</v>
      </c>
      <c r="AD3" s="5">
        <f>AA3-AC3-AB3</f>
        <v>811.57512806221041</v>
      </c>
      <c r="AE3" s="5">
        <f>AD3*0.2</f>
        <v>162.3150256124421</v>
      </c>
      <c r="AF3" s="5">
        <f>(AD3-AE3)*(1+K3)</f>
        <v>714.18611269474513</v>
      </c>
      <c r="AG3" s="5">
        <f>ROUND(LN(1/(AF3/AA3)-1)*P3*-1+O3,0)</f>
        <v>848</v>
      </c>
      <c r="AJ3">
        <f>IF(AJ$2&lt;$J3,ROUND(1*EXP(-$AJ$1*(1500/$J3)*AJ$2),3),0)</f>
        <v>1</v>
      </c>
      <c r="AK3">
        <f>IF(AK$2&lt;$J3,ROUND(1*EXP(-$AJ$1*(1500/$J3)*AK$2),3),0)</f>
        <v>0.63800000000000001</v>
      </c>
      <c r="AL3">
        <f t="shared" ref="AK3:AT18" si="2">IF(AL$2&lt;$J3,ROUND(1*EXP(-$AJ$1*(1500/$J3)*AL$2),3),0)</f>
        <v>0.40699999999999997</v>
      </c>
      <c r="AM3">
        <f t="shared" si="2"/>
        <v>0.25900000000000001</v>
      </c>
      <c r="AN3">
        <f t="shared" si="2"/>
        <v>0.16500000000000001</v>
      </c>
      <c r="AO3">
        <f t="shared" si="2"/>
        <v>0.105</v>
      </c>
      <c r="AP3">
        <f t="shared" si="2"/>
        <v>6.7000000000000004E-2</v>
      </c>
      <c r="AQ3">
        <f t="shared" si="2"/>
        <v>0</v>
      </c>
      <c r="AR3">
        <f t="shared" si="2"/>
        <v>0</v>
      </c>
      <c r="AS3">
        <f t="shared" si="2"/>
        <v>0</v>
      </c>
      <c r="AT3">
        <f t="shared" si="2"/>
        <v>0</v>
      </c>
    </row>
    <row r="4" spans="1:46" x14ac:dyDescent="0.25">
      <c r="A4" t="s">
        <v>1</v>
      </c>
      <c r="B4" s="5">
        <f t="shared" si="0"/>
        <v>452</v>
      </c>
      <c r="C4" s="5">
        <f t="shared" ref="C4:C52" si="3">AG4</f>
        <v>1648</v>
      </c>
      <c r="D4" s="5">
        <f t="shared" ref="D4:D52" si="4">Y4-X4</f>
        <v>1500</v>
      </c>
      <c r="E4">
        <v>300</v>
      </c>
      <c r="F4" s="3">
        <v>0.87</v>
      </c>
      <c r="G4">
        <v>1220</v>
      </c>
      <c r="H4">
        <v>0.5</v>
      </c>
      <c r="I4" s="5" t="str">
        <f t="shared" ref="I4:I52" si="5">CONCATENATE(AJ4,",",AK4,",",AL4,",",AM4,",",AN4,",",AO4,",",AP4,",",AQ4,",",AR4,",",AS4,",",AT4)</f>
        <v>1,0.741,0.549,0.407,0.301,0.223,0.165,0.122,0.091,0.067,0.05</v>
      </c>
      <c r="J4">
        <v>1500</v>
      </c>
      <c r="K4">
        <v>0.1</v>
      </c>
      <c r="L4">
        <v>180</v>
      </c>
      <c r="M4">
        <v>900</v>
      </c>
      <c r="N4" s="7">
        <v>0.75</v>
      </c>
      <c r="O4" s="5">
        <f t="shared" ref="O4:O52" si="6">Y4*0.5</f>
        <v>1800</v>
      </c>
      <c r="P4" s="5">
        <f t="shared" ref="P4:P52" si="7">O4*0.2</f>
        <v>360</v>
      </c>
      <c r="Q4">
        <v>7.0000000000000001E-3</v>
      </c>
      <c r="R4">
        <v>1.4E-2</v>
      </c>
      <c r="S4">
        <v>9.7999999999999997E-3</v>
      </c>
      <c r="T4">
        <v>7.0000000000000001E-3</v>
      </c>
      <c r="U4">
        <v>7.0000000000000001E-3</v>
      </c>
      <c r="X4">
        <v>2100</v>
      </c>
      <c r="Y4">
        <v>3600</v>
      </c>
      <c r="Z4" s="5">
        <f t="shared" ref="Z4:Z52" si="8">(G4*F4)/H4/(1-K4)</f>
        <v>2358.666666666667</v>
      </c>
      <c r="AA4" s="5">
        <f t="shared" ref="AA4:AA52" si="9">N4*1/(1+EXP(-(Y4-O4)/P4))</f>
        <v>0.7449803618067864</v>
      </c>
      <c r="AB4" s="5">
        <f t="shared" ref="AB4:AB52" si="10">AA4*K4</f>
        <v>7.4498036180678642E-2</v>
      </c>
      <c r="AC4" s="5">
        <f t="shared" si="1"/>
        <v>0.33524116281305388</v>
      </c>
      <c r="AD4" s="5">
        <f t="shared" ref="AD4:AD52" si="11">AA4-AC4-AB4</f>
        <v>0.33524116281305388</v>
      </c>
      <c r="AE4" s="5">
        <f t="shared" ref="AE4:AE52" si="12">AD4*0.2</f>
        <v>6.7048232562610777E-2</v>
      </c>
      <c r="AF4" s="5">
        <f t="shared" ref="AF4:AF52" si="13">(AD4-AE4)*(1+K4)</f>
        <v>0.29501222327548743</v>
      </c>
      <c r="AG4" s="5">
        <f t="shared" ref="AG4:AG52" si="14">ROUND(LN(1/(AF4/AA4)-1)*P4*-1+O4,0)</f>
        <v>1648</v>
      </c>
      <c r="AJ4">
        <f t="shared" ref="AJ4:AT35" si="15">IF(AJ$2&lt;$J4,ROUND(1*EXP(-$AJ$1*(1500/$J4)*AJ$2),3),0)</f>
        <v>1</v>
      </c>
      <c r="AK4">
        <f t="shared" si="2"/>
        <v>0.74099999999999999</v>
      </c>
      <c r="AL4">
        <f t="shared" si="2"/>
        <v>0.54900000000000004</v>
      </c>
      <c r="AM4">
        <f t="shared" si="2"/>
        <v>0.40699999999999997</v>
      </c>
      <c r="AN4">
        <f t="shared" si="2"/>
        <v>0.30099999999999999</v>
      </c>
      <c r="AO4">
        <f t="shared" si="2"/>
        <v>0.223</v>
      </c>
      <c r="AP4">
        <f t="shared" si="2"/>
        <v>0.16500000000000001</v>
      </c>
      <c r="AQ4">
        <f t="shared" si="2"/>
        <v>0.122</v>
      </c>
      <c r="AR4">
        <f t="shared" si="2"/>
        <v>9.0999999999999998E-2</v>
      </c>
      <c r="AS4">
        <f t="shared" si="2"/>
        <v>6.7000000000000004E-2</v>
      </c>
      <c r="AT4">
        <f t="shared" si="2"/>
        <v>0.05</v>
      </c>
    </row>
    <row r="5" spans="1:46" x14ac:dyDescent="0.25">
      <c r="A5" t="s">
        <v>2</v>
      </c>
      <c r="B5" s="5">
        <f t="shared" si="0"/>
        <v>465</v>
      </c>
      <c r="C5" s="5">
        <f t="shared" si="3"/>
        <v>1785</v>
      </c>
      <c r="D5" s="5">
        <f t="shared" si="4"/>
        <v>1650</v>
      </c>
      <c r="E5">
        <v>300</v>
      </c>
      <c r="F5" s="3">
        <v>0.87</v>
      </c>
      <c r="G5">
        <v>1330</v>
      </c>
      <c r="H5">
        <v>0.5</v>
      </c>
      <c r="I5" s="5" t="str">
        <f t="shared" si="5"/>
        <v>1,0.741,0.549,0.407,0.301,0.223,0.165,0.122,0.091,0.067,0.05</v>
      </c>
      <c r="J5">
        <v>1500</v>
      </c>
      <c r="K5">
        <v>0.1</v>
      </c>
      <c r="L5">
        <v>180</v>
      </c>
      <c r="M5">
        <v>960</v>
      </c>
      <c r="N5" s="7">
        <v>0.85</v>
      </c>
      <c r="O5" s="5">
        <f t="shared" si="6"/>
        <v>1950</v>
      </c>
      <c r="P5" s="5">
        <f t="shared" si="7"/>
        <v>390</v>
      </c>
      <c r="Q5">
        <v>7.0000000000000001E-3</v>
      </c>
      <c r="R5">
        <v>1.4E-2</v>
      </c>
      <c r="S5">
        <v>9.7999999999999997E-3</v>
      </c>
      <c r="T5">
        <v>7.0000000000000001E-3</v>
      </c>
      <c r="U5">
        <v>7.0000000000000001E-3</v>
      </c>
      <c r="X5">
        <v>2250</v>
      </c>
      <c r="Y5">
        <v>3900</v>
      </c>
      <c r="Z5" s="5">
        <f t="shared" si="8"/>
        <v>2571.333333333333</v>
      </c>
      <c r="AA5" s="5">
        <f t="shared" si="9"/>
        <v>0.8443110767143579</v>
      </c>
      <c r="AB5" s="5">
        <f t="shared" si="10"/>
        <v>8.4431107671435801E-2</v>
      </c>
      <c r="AC5" s="5">
        <f t="shared" si="1"/>
        <v>0.37993998452146105</v>
      </c>
      <c r="AD5" s="5">
        <f t="shared" si="11"/>
        <v>0.37993998452146105</v>
      </c>
      <c r="AE5" s="5">
        <f t="shared" si="12"/>
        <v>7.5987996904292213E-2</v>
      </c>
      <c r="AF5" s="5">
        <f t="shared" si="13"/>
        <v>0.33434718637888577</v>
      </c>
      <c r="AG5" s="5">
        <f t="shared" si="14"/>
        <v>1785</v>
      </c>
      <c r="AJ5">
        <f t="shared" si="15"/>
        <v>1</v>
      </c>
      <c r="AK5">
        <f t="shared" si="2"/>
        <v>0.74099999999999999</v>
      </c>
      <c r="AL5">
        <f t="shared" si="2"/>
        <v>0.54900000000000004</v>
      </c>
      <c r="AM5">
        <f t="shared" si="2"/>
        <v>0.40699999999999997</v>
      </c>
      <c r="AN5">
        <f t="shared" si="2"/>
        <v>0.30099999999999999</v>
      </c>
      <c r="AO5">
        <f t="shared" si="2"/>
        <v>0.223</v>
      </c>
      <c r="AP5">
        <f t="shared" si="2"/>
        <v>0.16500000000000001</v>
      </c>
      <c r="AQ5">
        <f t="shared" si="2"/>
        <v>0.122</v>
      </c>
      <c r="AR5">
        <f t="shared" si="2"/>
        <v>9.0999999999999998E-2</v>
      </c>
      <c r="AS5">
        <f t="shared" si="2"/>
        <v>6.7000000000000004E-2</v>
      </c>
      <c r="AT5">
        <f t="shared" si="2"/>
        <v>0.05</v>
      </c>
    </row>
    <row r="6" spans="1:46" x14ac:dyDescent="0.25">
      <c r="A6" t="s">
        <v>3</v>
      </c>
      <c r="B6" s="5">
        <f t="shared" si="0"/>
        <v>477</v>
      </c>
      <c r="C6" s="5">
        <f t="shared" si="3"/>
        <v>1923</v>
      </c>
      <c r="D6" s="5">
        <f t="shared" si="4"/>
        <v>1800</v>
      </c>
      <c r="E6">
        <v>300</v>
      </c>
      <c r="F6" s="3">
        <v>0.87</v>
      </c>
      <c r="G6">
        <v>1350</v>
      </c>
      <c r="H6">
        <v>0.5</v>
      </c>
      <c r="I6" s="5" t="str">
        <f t="shared" si="5"/>
        <v>1,0.741,0.549,0.407,0.301,0.223,0.165,0.122,0.091,0.067,0.05</v>
      </c>
      <c r="J6">
        <v>1500</v>
      </c>
      <c r="K6">
        <v>0.1</v>
      </c>
      <c r="L6">
        <v>180</v>
      </c>
      <c r="M6">
        <v>1050</v>
      </c>
      <c r="N6" s="7">
        <v>0.92</v>
      </c>
      <c r="O6" s="5">
        <f t="shared" si="6"/>
        <v>2100</v>
      </c>
      <c r="P6" s="5">
        <f t="shared" si="7"/>
        <v>420</v>
      </c>
      <c r="Q6">
        <v>7.0000000000000001E-3</v>
      </c>
      <c r="R6">
        <v>1.4E-2</v>
      </c>
      <c r="S6">
        <v>9.7999999999999997E-3</v>
      </c>
      <c r="T6">
        <v>7.0000000000000001E-3</v>
      </c>
      <c r="U6">
        <v>7.0000000000000001E-3</v>
      </c>
      <c r="X6">
        <v>2400</v>
      </c>
      <c r="Y6">
        <v>4200</v>
      </c>
      <c r="Z6" s="5">
        <f t="shared" si="8"/>
        <v>2610</v>
      </c>
      <c r="AA6" s="5">
        <f t="shared" si="9"/>
        <v>0.91384257714965811</v>
      </c>
      <c r="AB6" s="5">
        <f t="shared" si="10"/>
        <v>9.1384257714965819E-2</v>
      </c>
      <c r="AC6" s="5">
        <f t="shared" si="1"/>
        <v>0.41122915971734614</v>
      </c>
      <c r="AD6" s="5">
        <f t="shared" si="11"/>
        <v>0.41122915971734619</v>
      </c>
      <c r="AE6" s="5">
        <f t="shared" si="12"/>
        <v>8.2245831943469239E-2</v>
      </c>
      <c r="AF6" s="5">
        <f t="shared" si="13"/>
        <v>0.36188166055126469</v>
      </c>
      <c r="AG6" s="5">
        <f t="shared" si="14"/>
        <v>1923</v>
      </c>
      <c r="AJ6">
        <f t="shared" si="15"/>
        <v>1</v>
      </c>
      <c r="AK6">
        <f t="shared" si="2"/>
        <v>0.74099999999999999</v>
      </c>
      <c r="AL6">
        <f t="shared" si="2"/>
        <v>0.54900000000000004</v>
      </c>
      <c r="AM6">
        <f t="shared" si="2"/>
        <v>0.40699999999999997</v>
      </c>
      <c r="AN6">
        <f t="shared" si="2"/>
        <v>0.30099999999999999</v>
      </c>
      <c r="AO6">
        <f t="shared" si="2"/>
        <v>0.223</v>
      </c>
      <c r="AP6">
        <f t="shared" si="2"/>
        <v>0.16500000000000001</v>
      </c>
      <c r="AQ6">
        <f t="shared" si="2"/>
        <v>0.122</v>
      </c>
      <c r="AR6">
        <f t="shared" si="2"/>
        <v>9.0999999999999998E-2</v>
      </c>
      <c r="AS6">
        <f t="shared" si="2"/>
        <v>6.7000000000000004E-2</v>
      </c>
      <c r="AT6">
        <f t="shared" si="2"/>
        <v>0.05</v>
      </c>
    </row>
    <row r="7" spans="1:46" x14ac:dyDescent="0.25">
      <c r="A7" t="s">
        <v>4</v>
      </c>
      <c r="B7" s="5">
        <f t="shared" si="0"/>
        <v>561</v>
      </c>
      <c r="C7" s="5">
        <f t="shared" si="3"/>
        <v>939</v>
      </c>
      <c r="D7" s="5">
        <f t="shared" si="4"/>
        <v>300</v>
      </c>
      <c r="E7">
        <v>300</v>
      </c>
      <c r="F7" s="3">
        <v>0.87</v>
      </c>
      <c r="G7">
        <v>400</v>
      </c>
      <c r="H7">
        <v>0.30000000000000004</v>
      </c>
      <c r="I7" s="5" t="str">
        <f t="shared" si="5"/>
        <v>1,0.638,0.407,0.259,0.165,0.105,0.067,0,0,0,0</v>
      </c>
      <c r="J7">
        <v>1000</v>
      </c>
      <c r="K7">
        <v>0.1</v>
      </c>
      <c r="L7">
        <v>120</v>
      </c>
      <c r="M7">
        <v>540</v>
      </c>
      <c r="N7" s="7">
        <v>1</v>
      </c>
      <c r="O7" s="5">
        <f t="shared" si="6"/>
        <v>900</v>
      </c>
      <c r="P7" s="5">
        <f t="shared" si="7"/>
        <v>180</v>
      </c>
      <c r="Q7">
        <v>5.0000000000000001E-3</v>
      </c>
      <c r="R7">
        <v>1.2E-2</v>
      </c>
      <c r="S7">
        <v>8.3999999999999995E-3</v>
      </c>
      <c r="T7">
        <v>8.9999999999999993E-3</v>
      </c>
      <c r="U7">
        <v>8.9999999999999993E-3</v>
      </c>
      <c r="X7">
        <v>1500</v>
      </c>
      <c r="Y7">
        <v>1800</v>
      </c>
      <c r="Z7" s="5">
        <f t="shared" si="8"/>
        <v>1288.8888888888887</v>
      </c>
      <c r="AA7" s="5">
        <f t="shared" si="9"/>
        <v>0.99330714907571527</v>
      </c>
      <c r="AB7" s="5">
        <f t="shared" si="10"/>
        <v>9.9330714907571532E-2</v>
      </c>
      <c r="AC7" s="5">
        <f t="shared" si="1"/>
        <v>0.26819293025044316</v>
      </c>
      <c r="AD7" s="5">
        <f t="shared" si="11"/>
        <v>0.62578350391770066</v>
      </c>
      <c r="AE7" s="5">
        <f t="shared" si="12"/>
        <v>0.12515670078354013</v>
      </c>
      <c r="AF7" s="5">
        <f t="shared" si="13"/>
        <v>0.55068948344757662</v>
      </c>
      <c r="AG7" s="5">
        <f t="shared" si="14"/>
        <v>939</v>
      </c>
      <c r="AJ7">
        <f t="shared" si="15"/>
        <v>1</v>
      </c>
      <c r="AK7">
        <f t="shared" si="2"/>
        <v>0.63800000000000001</v>
      </c>
      <c r="AL7">
        <f t="shared" si="2"/>
        <v>0.40699999999999997</v>
      </c>
      <c r="AM7">
        <f t="shared" si="2"/>
        <v>0.25900000000000001</v>
      </c>
      <c r="AN7">
        <f t="shared" si="2"/>
        <v>0.16500000000000001</v>
      </c>
      <c r="AO7">
        <f t="shared" si="2"/>
        <v>0.105</v>
      </c>
      <c r="AP7">
        <f t="shared" si="2"/>
        <v>6.7000000000000004E-2</v>
      </c>
      <c r="AQ7">
        <f t="shared" si="2"/>
        <v>0</v>
      </c>
      <c r="AR7">
        <f t="shared" si="2"/>
        <v>0</v>
      </c>
      <c r="AS7">
        <f t="shared" si="2"/>
        <v>0</v>
      </c>
      <c r="AT7">
        <f t="shared" si="2"/>
        <v>0</v>
      </c>
    </row>
    <row r="8" spans="1:46" x14ac:dyDescent="0.25">
      <c r="A8" t="s">
        <v>5</v>
      </c>
      <c r="B8" s="5">
        <f t="shared" si="0"/>
        <v>854</v>
      </c>
      <c r="C8" s="5">
        <f t="shared" si="3"/>
        <v>1546</v>
      </c>
      <c r="D8" s="5">
        <f t="shared" si="4"/>
        <v>600</v>
      </c>
      <c r="E8">
        <v>300</v>
      </c>
      <c r="F8" s="3">
        <v>0.87</v>
      </c>
      <c r="G8">
        <v>800</v>
      </c>
      <c r="H8">
        <v>0.32</v>
      </c>
      <c r="I8" s="5" t="str">
        <f t="shared" si="5"/>
        <v>1,0.741,0.549,0.407,0.301,0.223,0.165,0.122,0.091,0.067,0.05</v>
      </c>
      <c r="J8">
        <v>1500</v>
      </c>
      <c r="K8">
        <v>0.1</v>
      </c>
      <c r="L8">
        <v>120</v>
      </c>
      <c r="M8">
        <v>540</v>
      </c>
      <c r="N8" s="7">
        <v>1</v>
      </c>
      <c r="O8" s="5">
        <f t="shared" si="6"/>
        <v>1500</v>
      </c>
      <c r="P8" s="5">
        <f t="shared" si="7"/>
        <v>300</v>
      </c>
      <c r="Q8">
        <v>5.0000000000000001E-3</v>
      </c>
      <c r="R8">
        <v>1.2999999999999999E-2</v>
      </c>
      <c r="S8">
        <v>9.0999999999999987E-3</v>
      </c>
      <c r="T8">
        <v>8.9999999999999993E-3</v>
      </c>
      <c r="U8">
        <v>8.9999999999999993E-3</v>
      </c>
      <c r="X8">
        <v>2400</v>
      </c>
      <c r="Y8">
        <v>3000</v>
      </c>
      <c r="Z8" s="5">
        <f t="shared" si="8"/>
        <v>2416.6666666666665</v>
      </c>
      <c r="AA8" s="5">
        <f t="shared" si="9"/>
        <v>0.99330714907571527</v>
      </c>
      <c r="AB8" s="5">
        <f t="shared" si="10"/>
        <v>9.9330714907571532E-2</v>
      </c>
      <c r="AC8" s="5">
        <f t="shared" si="1"/>
        <v>0.28607245893380601</v>
      </c>
      <c r="AD8" s="5">
        <f t="shared" si="11"/>
        <v>0.60790397523433781</v>
      </c>
      <c r="AE8" s="5">
        <f t="shared" si="12"/>
        <v>0.12158079504686757</v>
      </c>
      <c r="AF8" s="5">
        <f t="shared" si="13"/>
        <v>0.53495549820621724</v>
      </c>
      <c r="AG8" s="5">
        <f t="shared" si="14"/>
        <v>1546</v>
      </c>
      <c r="AJ8">
        <f t="shared" si="15"/>
        <v>1</v>
      </c>
      <c r="AK8">
        <f t="shared" si="2"/>
        <v>0.74099999999999999</v>
      </c>
      <c r="AL8">
        <f t="shared" si="2"/>
        <v>0.54900000000000004</v>
      </c>
      <c r="AM8">
        <f t="shared" si="2"/>
        <v>0.40699999999999997</v>
      </c>
      <c r="AN8">
        <f t="shared" si="2"/>
        <v>0.30099999999999999</v>
      </c>
      <c r="AO8">
        <f t="shared" si="2"/>
        <v>0.223</v>
      </c>
      <c r="AP8">
        <f t="shared" si="2"/>
        <v>0.16500000000000001</v>
      </c>
      <c r="AQ8">
        <f t="shared" si="2"/>
        <v>0.122</v>
      </c>
      <c r="AR8">
        <f t="shared" si="2"/>
        <v>9.0999999999999998E-2</v>
      </c>
      <c r="AS8">
        <f t="shared" si="2"/>
        <v>6.7000000000000004E-2</v>
      </c>
      <c r="AT8">
        <f t="shared" si="2"/>
        <v>0.05</v>
      </c>
    </row>
    <row r="9" spans="1:46" x14ac:dyDescent="0.25">
      <c r="A9" t="s">
        <v>6</v>
      </c>
      <c r="B9" s="5">
        <f t="shared" si="0"/>
        <v>652</v>
      </c>
      <c r="C9" s="5">
        <f t="shared" si="3"/>
        <v>848</v>
      </c>
      <c r="D9" s="5">
        <f t="shared" si="4"/>
        <v>300</v>
      </c>
      <c r="E9">
        <v>300</v>
      </c>
      <c r="F9" s="3">
        <v>0.87</v>
      </c>
      <c r="G9">
        <v>800</v>
      </c>
      <c r="H9">
        <v>0.46</v>
      </c>
      <c r="I9" s="5" t="str">
        <f t="shared" si="5"/>
        <v>1,0.638,0.407,0.259,0.165,0.105,0.067,0,0,0,0</v>
      </c>
      <c r="J9">
        <v>1000</v>
      </c>
      <c r="K9">
        <v>0.1</v>
      </c>
      <c r="L9">
        <v>120</v>
      </c>
      <c r="M9">
        <v>540</v>
      </c>
      <c r="N9" s="7">
        <v>1</v>
      </c>
      <c r="O9" s="5">
        <f t="shared" si="6"/>
        <v>900</v>
      </c>
      <c r="P9" s="5">
        <f t="shared" si="7"/>
        <v>180</v>
      </c>
      <c r="Q9">
        <v>5.0000000000000001E-3</v>
      </c>
      <c r="R9">
        <v>1.2999999999999999E-2</v>
      </c>
      <c r="S9">
        <v>9.0999999999999987E-3</v>
      </c>
      <c r="T9">
        <v>8.9999999999999993E-3</v>
      </c>
      <c r="U9">
        <v>8.9999999999999993E-3</v>
      </c>
      <c r="X9">
        <v>1500</v>
      </c>
      <c r="Y9">
        <v>1800</v>
      </c>
      <c r="Z9" s="5">
        <f t="shared" si="8"/>
        <v>1681.159420289855</v>
      </c>
      <c r="AA9" s="5">
        <f t="shared" si="9"/>
        <v>0.99330714907571527</v>
      </c>
      <c r="AB9" s="5">
        <f t="shared" si="10"/>
        <v>9.9330714907571532E-2</v>
      </c>
      <c r="AC9" s="5">
        <f t="shared" si="1"/>
        <v>0.41122915971734614</v>
      </c>
      <c r="AD9" s="5">
        <f t="shared" si="11"/>
        <v>0.48274727445079768</v>
      </c>
      <c r="AE9" s="5">
        <f t="shared" si="12"/>
        <v>9.6549454890159536E-2</v>
      </c>
      <c r="AF9" s="5">
        <f t="shared" si="13"/>
        <v>0.424817601516702</v>
      </c>
      <c r="AG9" s="5">
        <f t="shared" si="14"/>
        <v>848</v>
      </c>
      <c r="AJ9">
        <f t="shared" si="15"/>
        <v>1</v>
      </c>
      <c r="AK9">
        <f t="shared" si="2"/>
        <v>0.63800000000000001</v>
      </c>
      <c r="AL9">
        <f t="shared" si="2"/>
        <v>0.40699999999999997</v>
      </c>
      <c r="AM9">
        <f t="shared" si="2"/>
        <v>0.25900000000000001</v>
      </c>
      <c r="AN9">
        <f t="shared" si="2"/>
        <v>0.16500000000000001</v>
      </c>
      <c r="AO9">
        <f t="shared" si="2"/>
        <v>0.105</v>
      </c>
      <c r="AP9">
        <f t="shared" si="2"/>
        <v>6.7000000000000004E-2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</row>
    <row r="10" spans="1:46" x14ac:dyDescent="0.25">
      <c r="A10" t="s">
        <v>7</v>
      </c>
      <c r="B10" s="5">
        <f t="shared" si="0"/>
        <v>939</v>
      </c>
      <c r="C10" s="5">
        <f t="shared" si="3"/>
        <v>1461</v>
      </c>
      <c r="D10" s="5">
        <f t="shared" si="4"/>
        <v>600</v>
      </c>
      <c r="E10">
        <v>300</v>
      </c>
      <c r="F10" s="3">
        <v>0.87</v>
      </c>
      <c r="G10">
        <v>1100</v>
      </c>
      <c r="H10">
        <v>0.41000000000000003</v>
      </c>
      <c r="I10" s="5" t="str">
        <f t="shared" si="5"/>
        <v>1,0.741,0.549,0.407,0.301,0.223,0.165,0.122,0.091,0.067,0.05</v>
      </c>
      <c r="J10">
        <v>1500</v>
      </c>
      <c r="K10">
        <v>0.1</v>
      </c>
      <c r="L10">
        <v>120</v>
      </c>
      <c r="M10">
        <v>540</v>
      </c>
      <c r="N10" s="7">
        <v>1</v>
      </c>
      <c r="O10" s="5">
        <f t="shared" si="6"/>
        <v>1500</v>
      </c>
      <c r="P10" s="5">
        <f t="shared" si="7"/>
        <v>300</v>
      </c>
      <c r="Q10">
        <v>5.0000000000000001E-3</v>
      </c>
      <c r="R10">
        <v>1.2999999999999999E-2</v>
      </c>
      <c r="S10">
        <v>9.0999999999999987E-3</v>
      </c>
      <c r="T10">
        <v>8.9999999999999993E-3</v>
      </c>
      <c r="U10">
        <v>8.9999999999999993E-3</v>
      </c>
      <c r="X10">
        <v>2400</v>
      </c>
      <c r="Y10">
        <v>3000</v>
      </c>
      <c r="Z10" s="5">
        <f t="shared" si="8"/>
        <v>2593.4959349593496</v>
      </c>
      <c r="AA10" s="5">
        <f t="shared" si="9"/>
        <v>0.99330714907571527</v>
      </c>
      <c r="AB10" s="5">
        <f t="shared" si="10"/>
        <v>9.9330714907571532E-2</v>
      </c>
      <c r="AC10" s="5">
        <f t="shared" si="1"/>
        <v>0.36653033800893897</v>
      </c>
      <c r="AD10" s="5">
        <f t="shared" si="11"/>
        <v>0.52744609615920479</v>
      </c>
      <c r="AE10" s="5">
        <f t="shared" si="12"/>
        <v>0.10548921923184096</v>
      </c>
      <c r="AF10" s="5">
        <f t="shared" si="13"/>
        <v>0.46415256462010024</v>
      </c>
      <c r="AG10" s="5">
        <f t="shared" si="14"/>
        <v>1461</v>
      </c>
      <c r="AJ10">
        <f t="shared" si="15"/>
        <v>1</v>
      </c>
      <c r="AK10">
        <f t="shared" si="2"/>
        <v>0.74099999999999999</v>
      </c>
      <c r="AL10">
        <f t="shared" si="2"/>
        <v>0.54900000000000004</v>
      </c>
      <c r="AM10">
        <f t="shared" si="2"/>
        <v>0.40699999999999997</v>
      </c>
      <c r="AN10">
        <f t="shared" si="2"/>
        <v>0.30099999999999999</v>
      </c>
      <c r="AO10">
        <f t="shared" si="2"/>
        <v>0.223</v>
      </c>
      <c r="AP10">
        <f t="shared" si="2"/>
        <v>0.16500000000000001</v>
      </c>
      <c r="AQ10">
        <f t="shared" si="2"/>
        <v>0.122</v>
      </c>
      <c r="AR10">
        <f t="shared" si="2"/>
        <v>9.0999999999999998E-2</v>
      </c>
      <c r="AS10">
        <f t="shared" si="2"/>
        <v>6.7000000000000004E-2</v>
      </c>
      <c r="AT10">
        <f t="shared" si="2"/>
        <v>0.05</v>
      </c>
    </row>
    <row r="11" spans="1:46" x14ac:dyDescent="0.25">
      <c r="A11" t="s">
        <v>8</v>
      </c>
      <c r="B11" s="5">
        <f t="shared" si="0"/>
        <v>361</v>
      </c>
      <c r="C11" s="5">
        <f t="shared" si="3"/>
        <v>1739</v>
      </c>
      <c r="D11" s="5">
        <f t="shared" si="4"/>
        <v>900</v>
      </c>
      <c r="E11">
        <v>300</v>
      </c>
      <c r="F11" s="3">
        <v>0.11</v>
      </c>
      <c r="G11">
        <v>800</v>
      </c>
      <c r="H11">
        <v>0.13</v>
      </c>
      <c r="I11" s="5" t="str">
        <f t="shared" si="5"/>
        <v>1,0.407,0.165,0.067,0,0,0,0,0,0,0</v>
      </c>
      <c r="J11">
        <v>500</v>
      </c>
      <c r="K11">
        <v>0.1</v>
      </c>
      <c r="L11">
        <v>120</v>
      </c>
      <c r="M11">
        <v>450</v>
      </c>
      <c r="N11" s="7">
        <v>0.8</v>
      </c>
      <c r="O11" s="5">
        <f t="shared" si="6"/>
        <v>1500</v>
      </c>
      <c r="P11" s="5">
        <f t="shared" si="7"/>
        <v>300</v>
      </c>
      <c r="Q11">
        <v>3.7999999999999999E-2</v>
      </c>
      <c r="R11">
        <v>3.5000000000000003E-2</v>
      </c>
      <c r="S11">
        <v>2.4500000000000001E-2</v>
      </c>
      <c r="T11">
        <v>8.9999999999999993E-3</v>
      </c>
      <c r="U11">
        <v>8.9999999999999993E-3</v>
      </c>
      <c r="X11">
        <v>2100</v>
      </c>
      <c r="Y11">
        <v>3000</v>
      </c>
      <c r="Z11" s="5">
        <f t="shared" si="8"/>
        <v>752.13675213675208</v>
      </c>
      <c r="AA11" s="5">
        <f t="shared" si="9"/>
        <v>0.79464571926057226</v>
      </c>
      <c r="AB11" s="5">
        <f t="shared" si="10"/>
        <v>7.9464571926057229E-2</v>
      </c>
      <c r="AC11" s="5">
        <f t="shared" si="1"/>
        <v>9.2973549153486948E-2</v>
      </c>
      <c r="AD11" s="5">
        <f t="shared" si="11"/>
        <v>0.622207598181028</v>
      </c>
      <c r="AE11" s="5">
        <f t="shared" si="12"/>
        <v>0.1244415196362056</v>
      </c>
      <c r="AF11" s="5">
        <f t="shared" si="13"/>
        <v>0.5475426863993047</v>
      </c>
      <c r="AG11" s="5">
        <f t="shared" si="14"/>
        <v>1739</v>
      </c>
      <c r="AJ11">
        <f t="shared" si="15"/>
        <v>1</v>
      </c>
      <c r="AK11">
        <f t="shared" si="2"/>
        <v>0.40699999999999997</v>
      </c>
      <c r="AL11">
        <f t="shared" si="2"/>
        <v>0.16500000000000001</v>
      </c>
      <c r="AM11">
        <f t="shared" si="2"/>
        <v>6.7000000000000004E-2</v>
      </c>
      <c r="AN11">
        <f t="shared" si="2"/>
        <v>0</v>
      </c>
      <c r="AO11">
        <f t="shared" si="2"/>
        <v>0</v>
      </c>
      <c r="AP11">
        <f t="shared" si="2"/>
        <v>0</v>
      </c>
      <c r="AQ11">
        <f t="shared" si="2"/>
        <v>0</v>
      </c>
      <c r="AR11">
        <f t="shared" si="2"/>
        <v>0</v>
      </c>
      <c r="AS11">
        <f t="shared" si="2"/>
        <v>0</v>
      </c>
      <c r="AT11">
        <f t="shared" si="2"/>
        <v>0</v>
      </c>
    </row>
    <row r="12" spans="1:46" x14ac:dyDescent="0.25">
      <c r="A12" t="s">
        <v>9</v>
      </c>
      <c r="B12" s="5">
        <f t="shared" si="0"/>
        <v>436</v>
      </c>
      <c r="C12" s="5">
        <f t="shared" si="3"/>
        <v>1664</v>
      </c>
      <c r="D12" s="5">
        <f t="shared" si="4"/>
        <v>900</v>
      </c>
      <c r="E12">
        <v>300</v>
      </c>
      <c r="F12" s="3">
        <v>0.11</v>
      </c>
      <c r="G12">
        <v>1200</v>
      </c>
      <c r="H12">
        <v>0.2</v>
      </c>
      <c r="I12" s="5" t="str">
        <f t="shared" si="5"/>
        <v>1,0.407,0.165,0.067,0,0,0,0,0,0,0</v>
      </c>
      <c r="J12">
        <v>500</v>
      </c>
      <c r="K12">
        <v>0.1</v>
      </c>
      <c r="L12">
        <v>120</v>
      </c>
      <c r="M12">
        <v>450</v>
      </c>
      <c r="N12" s="7">
        <v>0.8</v>
      </c>
      <c r="O12" s="5">
        <f t="shared" si="6"/>
        <v>1500</v>
      </c>
      <c r="P12" s="5">
        <f t="shared" si="7"/>
        <v>300</v>
      </c>
      <c r="Q12">
        <v>3.7999999999999999E-2</v>
      </c>
      <c r="R12">
        <v>3.5000000000000003E-2</v>
      </c>
      <c r="S12">
        <v>2.4500000000000001E-2</v>
      </c>
      <c r="T12">
        <v>8.9999999999999993E-3</v>
      </c>
      <c r="U12">
        <v>8.9999999999999993E-3</v>
      </c>
      <c r="X12">
        <v>2100</v>
      </c>
      <c r="Y12">
        <v>3000</v>
      </c>
      <c r="Z12" s="5">
        <f t="shared" si="8"/>
        <v>733.33333333333337</v>
      </c>
      <c r="AA12" s="5">
        <f t="shared" si="9"/>
        <v>0.79464571926057226</v>
      </c>
      <c r="AB12" s="5">
        <f t="shared" si="10"/>
        <v>7.9464571926057229E-2</v>
      </c>
      <c r="AC12" s="5">
        <f t="shared" si="1"/>
        <v>0.143036229466903</v>
      </c>
      <c r="AD12" s="5">
        <f t="shared" si="11"/>
        <v>0.57214491786761201</v>
      </c>
      <c r="AE12" s="5">
        <f t="shared" si="12"/>
        <v>0.11442898357352241</v>
      </c>
      <c r="AF12" s="5">
        <f t="shared" si="13"/>
        <v>0.50348752772349858</v>
      </c>
      <c r="AG12" s="5">
        <f t="shared" si="14"/>
        <v>1664</v>
      </c>
      <c r="AJ12">
        <f t="shared" si="15"/>
        <v>1</v>
      </c>
      <c r="AK12">
        <f t="shared" si="2"/>
        <v>0.40699999999999997</v>
      </c>
      <c r="AL12">
        <f t="shared" si="2"/>
        <v>0.16500000000000001</v>
      </c>
      <c r="AM12">
        <f t="shared" si="2"/>
        <v>6.7000000000000004E-2</v>
      </c>
      <c r="AN12">
        <f t="shared" si="2"/>
        <v>0</v>
      </c>
      <c r="AO12">
        <f t="shared" si="2"/>
        <v>0</v>
      </c>
      <c r="AP12">
        <f t="shared" si="2"/>
        <v>0</v>
      </c>
      <c r="AQ12">
        <f t="shared" si="2"/>
        <v>0</v>
      </c>
      <c r="AR12">
        <f t="shared" si="2"/>
        <v>0</v>
      </c>
      <c r="AS12">
        <f t="shared" si="2"/>
        <v>0</v>
      </c>
      <c r="AT12">
        <f t="shared" si="2"/>
        <v>0</v>
      </c>
    </row>
    <row r="13" spans="1:46" x14ac:dyDescent="0.25">
      <c r="A13" t="s">
        <v>10</v>
      </c>
      <c r="B13" s="5">
        <f t="shared" si="0"/>
        <v>630</v>
      </c>
      <c r="C13" s="5">
        <f t="shared" si="3"/>
        <v>1470</v>
      </c>
      <c r="D13" s="5">
        <f t="shared" si="4"/>
        <v>900</v>
      </c>
      <c r="E13">
        <v>300</v>
      </c>
      <c r="F13" s="3">
        <v>0.2</v>
      </c>
      <c r="G13">
        <v>1500</v>
      </c>
      <c r="H13">
        <v>0.4</v>
      </c>
      <c r="I13" s="5" t="str">
        <f t="shared" si="5"/>
        <v>1,0.407,0.165,0.067,0,0,0,0,0,0,0</v>
      </c>
      <c r="J13">
        <v>500</v>
      </c>
      <c r="K13">
        <v>0.1</v>
      </c>
      <c r="L13">
        <v>120</v>
      </c>
      <c r="M13">
        <v>450</v>
      </c>
      <c r="N13" s="7">
        <v>0.8</v>
      </c>
      <c r="O13" s="5">
        <f t="shared" si="6"/>
        <v>1500</v>
      </c>
      <c r="P13" s="5">
        <f t="shared" si="7"/>
        <v>300</v>
      </c>
      <c r="Q13">
        <v>3.7999999999999999E-2</v>
      </c>
      <c r="R13">
        <v>3.5000000000000003E-2</v>
      </c>
      <c r="S13">
        <v>2.4500000000000001E-2</v>
      </c>
      <c r="T13">
        <v>8.9999999999999993E-3</v>
      </c>
      <c r="U13">
        <v>8.9999999999999993E-3</v>
      </c>
      <c r="X13">
        <v>2100</v>
      </c>
      <c r="Y13">
        <v>3000</v>
      </c>
      <c r="Z13" s="5">
        <f t="shared" si="8"/>
        <v>833.33333333333326</v>
      </c>
      <c r="AA13" s="5">
        <f t="shared" si="9"/>
        <v>0.79464571926057226</v>
      </c>
      <c r="AB13" s="5">
        <f t="shared" si="10"/>
        <v>7.9464571926057229E-2</v>
      </c>
      <c r="AC13" s="5">
        <f t="shared" si="1"/>
        <v>0.28607245893380601</v>
      </c>
      <c r="AD13" s="5">
        <f t="shared" si="11"/>
        <v>0.42910868840070909</v>
      </c>
      <c r="AE13" s="5">
        <f t="shared" si="12"/>
        <v>8.5821737680141827E-2</v>
      </c>
      <c r="AF13" s="5">
        <f t="shared" si="13"/>
        <v>0.37761564579262402</v>
      </c>
      <c r="AG13" s="5">
        <f t="shared" si="14"/>
        <v>1470</v>
      </c>
      <c r="AJ13">
        <f t="shared" si="15"/>
        <v>1</v>
      </c>
      <c r="AK13">
        <f t="shared" si="2"/>
        <v>0.40699999999999997</v>
      </c>
      <c r="AL13">
        <f t="shared" si="2"/>
        <v>0.16500000000000001</v>
      </c>
      <c r="AM13">
        <f t="shared" si="2"/>
        <v>6.7000000000000004E-2</v>
      </c>
      <c r="AN13">
        <f t="shared" si="2"/>
        <v>0</v>
      </c>
      <c r="AO13">
        <f t="shared" si="2"/>
        <v>0</v>
      </c>
      <c r="AP13">
        <f t="shared" si="2"/>
        <v>0</v>
      </c>
      <c r="AQ13">
        <f t="shared" si="2"/>
        <v>0</v>
      </c>
      <c r="AR13">
        <f t="shared" si="2"/>
        <v>0</v>
      </c>
      <c r="AS13">
        <f t="shared" si="2"/>
        <v>0</v>
      </c>
      <c r="AT13">
        <f t="shared" si="2"/>
        <v>0</v>
      </c>
    </row>
    <row r="14" spans="1:46" x14ac:dyDescent="0.25">
      <c r="A14" t="s">
        <v>11</v>
      </c>
      <c r="B14" s="5">
        <f t="shared" si="0"/>
        <v>831</v>
      </c>
      <c r="C14" s="5">
        <f t="shared" si="3"/>
        <v>1269</v>
      </c>
      <c r="D14" s="5">
        <f t="shared" si="4"/>
        <v>900</v>
      </c>
      <c r="E14">
        <v>300</v>
      </c>
      <c r="F14" s="3">
        <v>0.12</v>
      </c>
      <c r="G14">
        <v>5000</v>
      </c>
      <c r="H14">
        <v>0.6</v>
      </c>
      <c r="I14" s="5" t="str">
        <f t="shared" si="5"/>
        <v>1,0.407,0.165,0.067,0,0,0,0,0,0,0</v>
      </c>
      <c r="J14">
        <v>500</v>
      </c>
      <c r="K14">
        <v>0.1</v>
      </c>
      <c r="L14">
        <v>120</v>
      </c>
      <c r="M14">
        <v>360</v>
      </c>
      <c r="N14" s="7">
        <v>0.8</v>
      </c>
      <c r="O14" s="5">
        <f t="shared" si="6"/>
        <v>1500</v>
      </c>
      <c r="P14" s="5">
        <f t="shared" si="7"/>
        <v>300</v>
      </c>
      <c r="Q14">
        <v>0.03</v>
      </c>
      <c r="R14">
        <v>2.5999999999999999E-2</v>
      </c>
      <c r="S14">
        <v>1.8199999999999997E-2</v>
      </c>
      <c r="T14">
        <v>8.9999999999999993E-3</v>
      </c>
      <c r="U14">
        <v>8.9999999999999993E-3</v>
      </c>
      <c r="X14">
        <v>2100</v>
      </c>
      <c r="Y14">
        <v>3000</v>
      </c>
      <c r="Z14" s="5">
        <f t="shared" si="8"/>
        <v>1111.1111111111111</v>
      </c>
      <c r="AA14" s="5">
        <f t="shared" si="9"/>
        <v>0.79464571926057226</v>
      </c>
      <c r="AB14" s="5">
        <f t="shared" si="10"/>
        <v>7.9464571926057229E-2</v>
      </c>
      <c r="AC14" s="5">
        <f t="shared" si="1"/>
        <v>0.42910868840070898</v>
      </c>
      <c r="AD14" s="5">
        <f t="shared" si="11"/>
        <v>0.28607245893380606</v>
      </c>
      <c r="AE14" s="5">
        <f t="shared" si="12"/>
        <v>5.7214491786761218E-2</v>
      </c>
      <c r="AF14" s="5">
        <f t="shared" si="13"/>
        <v>0.25174376386174935</v>
      </c>
      <c r="AG14" s="5">
        <f t="shared" si="14"/>
        <v>1269</v>
      </c>
      <c r="AJ14">
        <f t="shared" si="15"/>
        <v>1</v>
      </c>
      <c r="AK14">
        <f t="shared" si="2"/>
        <v>0.40699999999999997</v>
      </c>
      <c r="AL14">
        <f t="shared" si="2"/>
        <v>0.16500000000000001</v>
      </c>
      <c r="AM14">
        <f t="shared" si="2"/>
        <v>6.7000000000000004E-2</v>
      </c>
      <c r="AN14">
        <f t="shared" si="2"/>
        <v>0</v>
      </c>
      <c r="AO14">
        <f t="shared" si="2"/>
        <v>0</v>
      </c>
      <c r="AP14">
        <f t="shared" si="2"/>
        <v>0</v>
      </c>
      <c r="AQ14">
        <f t="shared" si="2"/>
        <v>0</v>
      </c>
      <c r="AR14">
        <f t="shared" si="2"/>
        <v>0</v>
      </c>
      <c r="AS14">
        <f t="shared" si="2"/>
        <v>0</v>
      </c>
      <c r="AT14">
        <f t="shared" si="2"/>
        <v>0</v>
      </c>
    </row>
    <row r="15" spans="1:46" x14ac:dyDescent="0.25">
      <c r="A15" t="s">
        <v>12</v>
      </c>
      <c r="B15" s="5">
        <f t="shared" si="0"/>
        <v>1020</v>
      </c>
      <c r="C15" s="5">
        <f t="shared" si="3"/>
        <v>1080</v>
      </c>
      <c r="D15" s="5">
        <f t="shared" si="4"/>
        <v>900</v>
      </c>
      <c r="E15">
        <v>300</v>
      </c>
      <c r="F15" s="3">
        <v>0.08</v>
      </c>
      <c r="G15">
        <v>7000</v>
      </c>
      <c r="H15">
        <v>0.75</v>
      </c>
      <c r="I15" s="5" t="str">
        <f t="shared" si="5"/>
        <v>1,0.407,0.165,0.067,0,0,0,0,0,0,0</v>
      </c>
      <c r="J15">
        <v>500</v>
      </c>
      <c r="K15">
        <v>0.1</v>
      </c>
      <c r="L15">
        <v>120</v>
      </c>
      <c r="M15">
        <v>360</v>
      </c>
      <c r="N15" s="7">
        <v>0.8</v>
      </c>
      <c r="O15" s="5">
        <f t="shared" si="6"/>
        <v>1500</v>
      </c>
      <c r="P15" s="5">
        <f t="shared" si="7"/>
        <v>300</v>
      </c>
      <c r="Q15">
        <v>0.03</v>
      </c>
      <c r="R15">
        <v>2.5999999999999999E-2</v>
      </c>
      <c r="S15">
        <v>1.8199999999999997E-2</v>
      </c>
      <c r="T15">
        <v>8.9999999999999993E-3</v>
      </c>
      <c r="U15">
        <v>8.9999999999999993E-3</v>
      </c>
      <c r="X15">
        <v>2100</v>
      </c>
      <c r="Y15">
        <v>3000</v>
      </c>
      <c r="Z15" s="5">
        <f t="shared" si="8"/>
        <v>829.62962962962956</v>
      </c>
      <c r="AA15" s="5">
        <f t="shared" si="9"/>
        <v>0.79464571926057226</v>
      </c>
      <c r="AB15" s="5">
        <f t="shared" si="10"/>
        <v>7.9464571926057229E-2</v>
      </c>
      <c r="AC15" s="5">
        <f t="shared" si="1"/>
        <v>0.53638586050088621</v>
      </c>
      <c r="AD15" s="5">
        <f t="shared" si="11"/>
        <v>0.17879528683362883</v>
      </c>
      <c r="AE15" s="5">
        <f t="shared" si="12"/>
        <v>3.5759057366725765E-2</v>
      </c>
      <c r="AF15" s="5">
        <f t="shared" si="13"/>
        <v>0.15733985241359338</v>
      </c>
      <c r="AG15" s="5">
        <f t="shared" si="14"/>
        <v>1080</v>
      </c>
      <c r="AJ15">
        <f t="shared" si="15"/>
        <v>1</v>
      </c>
      <c r="AK15">
        <f t="shared" si="2"/>
        <v>0.40699999999999997</v>
      </c>
      <c r="AL15">
        <f t="shared" si="2"/>
        <v>0.16500000000000001</v>
      </c>
      <c r="AM15">
        <f t="shared" si="2"/>
        <v>6.7000000000000004E-2</v>
      </c>
      <c r="AN15">
        <f t="shared" si="2"/>
        <v>0</v>
      </c>
      <c r="AO15">
        <f t="shared" si="2"/>
        <v>0</v>
      </c>
      <c r="AP15">
        <f t="shared" si="2"/>
        <v>0</v>
      </c>
      <c r="AQ15">
        <f t="shared" si="2"/>
        <v>0</v>
      </c>
      <c r="AR15">
        <f t="shared" si="2"/>
        <v>0</v>
      </c>
      <c r="AS15">
        <f t="shared" si="2"/>
        <v>0</v>
      </c>
      <c r="AT15">
        <f t="shared" si="2"/>
        <v>0</v>
      </c>
    </row>
    <row r="16" spans="1:46" x14ac:dyDescent="0.25">
      <c r="A16" t="s">
        <v>13</v>
      </c>
      <c r="B16" s="5">
        <f t="shared" si="0"/>
        <v>534</v>
      </c>
      <c r="C16" s="5">
        <f t="shared" si="3"/>
        <v>1566</v>
      </c>
      <c r="D16" s="5">
        <f t="shared" si="4"/>
        <v>900</v>
      </c>
      <c r="E16">
        <v>300</v>
      </c>
      <c r="F16" s="3">
        <v>0.1</v>
      </c>
      <c r="G16">
        <v>3000</v>
      </c>
      <c r="H16">
        <v>0.3</v>
      </c>
      <c r="I16" s="5" t="str">
        <f t="shared" si="5"/>
        <v>1,0.407,0.165,0.067,0,0,0,0,0,0,0</v>
      </c>
      <c r="J16">
        <v>500</v>
      </c>
      <c r="K16">
        <v>0.1</v>
      </c>
      <c r="L16">
        <v>120</v>
      </c>
      <c r="M16">
        <v>450</v>
      </c>
      <c r="N16" s="7">
        <v>0.8</v>
      </c>
      <c r="O16" s="5">
        <f t="shared" si="6"/>
        <v>1500</v>
      </c>
      <c r="P16" s="5">
        <f t="shared" si="7"/>
        <v>300</v>
      </c>
      <c r="Q16">
        <v>3.7999999999999999E-2</v>
      </c>
      <c r="R16">
        <v>3.5000000000000003E-2</v>
      </c>
      <c r="S16">
        <v>2.4500000000000001E-2</v>
      </c>
      <c r="T16">
        <v>8.9999999999999993E-3</v>
      </c>
      <c r="U16">
        <v>8.9999999999999993E-3</v>
      </c>
      <c r="X16">
        <v>2100</v>
      </c>
      <c r="Y16">
        <v>3000</v>
      </c>
      <c r="Z16" s="5">
        <f t="shared" si="8"/>
        <v>1111.1111111111111</v>
      </c>
      <c r="AA16" s="5">
        <f t="shared" si="9"/>
        <v>0.79464571926057226</v>
      </c>
      <c r="AB16" s="5">
        <f t="shared" si="10"/>
        <v>7.9464571926057229E-2</v>
      </c>
      <c r="AC16" s="5">
        <f t="shared" si="1"/>
        <v>0.21455434420035449</v>
      </c>
      <c r="AD16" s="5">
        <f t="shared" si="11"/>
        <v>0.50062680313416053</v>
      </c>
      <c r="AE16" s="5">
        <f t="shared" si="12"/>
        <v>0.10012536062683211</v>
      </c>
      <c r="AF16" s="5">
        <f t="shared" si="13"/>
        <v>0.44055158675806133</v>
      </c>
      <c r="AG16" s="5">
        <f t="shared" si="14"/>
        <v>1566</v>
      </c>
      <c r="AJ16">
        <f t="shared" si="15"/>
        <v>1</v>
      </c>
      <c r="AK16">
        <f t="shared" si="2"/>
        <v>0.40699999999999997</v>
      </c>
      <c r="AL16">
        <f t="shared" si="2"/>
        <v>0.16500000000000001</v>
      </c>
      <c r="AM16">
        <f t="shared" si="2"/>
        <v>6.7000000000000004E-2</v>
      </c>
      <c r="AN16">
        <f t="shared" si="2"/>
        <v>0</v>
      </c>
      <c r="AO16">
        <f t="shared" si="2"/>
        <v>0</v>
      </c>
      <c r="AP16">
        <f t="shared" si="2"/>
        <v>0</v>
      </c>
      <c r="AQ16">
        <f t="shared" si="2"/>
        <v>0</v>
      </c>
      <c r="AR16">
        <f t="shared" si="2"/>
        <v>0</v>
      </c>
      <c r="AS16">
        <f t="shared" si="2"/>
        <v>0</v>
      </c>
      <c r="AT16">
        <f t="shared" si="2"/>
        <v>0</v>
      </c>
    </row>
    <row r="17" spans="1:46" x14ac:dyDescent="0.25">
      <c r="A17" t="s">
        <v>14</v>
      </c>
      <c r="B17" s="5">
        <f t="shared" si="0"/>
        <v>678</v>
      </c>
      <c r="C17" s="5">
        <f t="shared" si="3"/>
        <v>1422</v>
      </c>
      <c r="D17" s="5">
        <f t="shared" si="4"/>
        <v>900</v>
      </c>
      <c r="E17">
        <v>300</v>
      </c>
      <c r="F17" s="3">
        <v>0.09</v>
      </c>
      <c r="G17">
        <v>5000</v>
      </c>
      <c r="H17">
        <v>0.45</v>
      </c>
      <c r="I17" s="5" t="str">
        <f t="shared" si="5"/>
        <v>1,0.407,0.165,0.067,0,0,0,0,0,0,0</v>
      </c>
      <c r="J17">
        <v>500</v>
      </c>
      <c r="K17">
        <v>0.1</v>
      </c>
      <c r="L17">
        <v>120</v>
      </c>
      <c r="M17">
        <v>450</v>
      </c>
      <c r="N17" s="7">
        <v>0.8</v>
      </c>
      <c r="O17" s="5">
        <f t="shared" si="6"/>
        <v>1500</v>
      </c>
      <c r="P17" s="5">
        <f t="shared" si="7"/>
        <v>300</v>
      </c>
      <c r="Q17">
        <v>3.7999999999999999E-2</v>
      </c>
      <c r="R17">
        <v>3.5000000000000003E-2</v>
      </c>
      <c r="S17">
        <v>2.4500000000000001E-2</v>
      </c>
      <c r="T17">
        <v>8.9999999999999993E-3</v>
      </c>
      <c r="U17">
        <v>8.9999999999999993E-3</v>
      </c>
      <c r="X17">
        <v>2100</v>
      </c>
      <c r="Y17">
        <v>3000</v>
      </c>
      <c r="Z17" s="5">
        <f t="shared" si="8"/>
        <v>1111.1111111111111</v>
      </c>
      <c r="AA17" s="5">
        <f t="shared" si="9"/>
        <v>0.79464571926057226</v>
      </c>
      <c r="AB17" s="5">
        <f t="shared" si="10"/>
        <v>7.9464571926057229E-2</v>
      </c>
      <c r="AC17" s="5">
        <f t="shared" si="1"/>
        <v>0.32183151630053175</v>
      </c>
      <c r="AD17" s="5">
        <f t="shared" si="11"/>
        <v>0.39334963103398329</v>
      </c>
      <c r="AE17" s="5">
        <f t="shared" si="12"/>
        <v>7.8669926206796664E-2</v>
      </c>
      <c r="AF17" s="5">
        <f t="shared" si="13"/>
        <v>0.34614767530990537</v>
      </c>
      <c r="AG17" s="5">
        <f t="shared" si="14"/>
        <v>1422</v>
      </c>
      <c r="AJ17">
        <f t="shared" si="15"/>
        <v>1</v>
      </c>
      <c r="AK17">
        <f t="shared" si="2"/>
        <v>0.40699999999999997</v>
      </c>
      <c r="AL17">
        <f t="shared" si="2"/>
        <v>0.16500000000000001</v>
      </c>
      <c r="AM17">
        <f t="shared" si="2"/>
        <v>6.7000000000000004E-2</v>
      </c>
      <c r="AN17">
        <f t="shared" si="2"/>
        <v>0</v>
      </c>
      <c r="AO17">
        <f t="shared" si="2"/>
        <v>0</v>
      </c>
      <c r="AP17">
        <f t="shared" si="2"/>
        <v>0</v>
      </c>
      <c r="AQ17">
        <f t="shared" si="2"/>
        <v>0</v>
      </c>
      <c r="AR17">
        <f t="shared" si="2"/>
        <v>0</v>
      </c>
      <c r="AS17">
        <f t="shared" si="2"/>
        <v>0</v>
      </c>
      <c r="AT17">
        <f t="shared" si="2"/>
        <v>0</v>
      </c>
    </row>
    <row r="18" spans="1:46" x14ac:dyDescent="0.25">
      <c r="A18" t="s">
        <v>15</v>
      </c>
      <c r="B18" s="5">
        <f t="shared" si="0"/>
        <v>2001</v>
      </c>
      <c r="C18" s="5">
        <f t="shared" si="3"/>
        <v>1299</v>
      </c>
      <c r="D18" s="5">
        <f t="shared" si="4"/>
        <v>600</v>
      </c>
      <c r="E18">
        <v>300</v>
      </c>
      <c r="F18" s="3">
        <v>0.05</v>
      </c>
      <c r="G18">
        <v>5000</v>
      </c>
      <c r="H18">
        <v>0.8</v>
      </c>
      <c r="I18" s="5" t="str">
        <f t="shared" si="5"/>
        <v>1,0.407,0.165,0.067,0,0,0,0,0,0,0</v>
      </c>
      <c r="J18">
        <v>500</v>
      </c>
      <c r="K18">
        <v>0.1</v>
      </c>
      <c r="L18">
        <v>120</v>
      </c>
      <c r="M18">
        <v>360</v>
      </c>
      <c r="N18" s="7">
        <v>0.8</v>
      </c>
      <c r="O18" s="5">
        <f t="shared" si="6"/>
        <v>1950</v>
      </c>
      <c r="P18" s="5">
        <f t="shared" si="7"/>
        <v>390</v>
      </c>
      <c r="Q18">
        <v>0.03</v>
      </c>
      <c r="R18">
        <v>2.5999999999999999E-2</v>
      </c>
      <c r="S18">
        <v>1.8199999999999997E-2</v>
      </c>
      <c r="T18">
        <v>8.9999999999999993E-3</v>
      </c>
      <c r="U18">
        <v>8.9999999999999993E-3</v>
      </c>
      <c r="X18">
        <v>3300</v>
      </c>
      <c r="Y18">
        <v>3900</v>
      </c>
      <c r="Z18" s="5">
        <f t="shared" si="8"/>
        <v>347.22222222222223</v>
      </c>
      <c r="AA18" s="5">
        <f t="shared" si="9"/>
        <v>0.79464571926057226</v>
      </c>
      <c r="AB18" s="5">
        <f t="shared" si="10"/>
        <v>7.9464571926057229E-2</v>
      </c>
      <c r="AC18" s="5">
        <f t="shared" si="1"/>
        <v>0.57214491786761201</v>
      </c>
      <c r="AD18" s="5">
        <f t="shared" si="11"/>
        <v>0.14303622946690303</v>
      </c>
      <c r="AE18" s="5">
        <f t="shared" si="12"/>
        <v>2.8607245893380609E-2</v>
      </c>
      <c r="AF18" s="5">
        <f t="shared" si="13"/>
        <v>0.12587188193087467</v>
      </c>
      <c r="AG18" s="5">
        <f t="shared" si="14"/>
        <v>1299</v>
      </c>
      <c r="AJ18">
        <f t="shared" si="15"/>
        <v>1</v>
      </c>
      <c r="AK18">
        <f t="shared" si="2"/>
        <v>0.40699999999999997</v>
      </c>
      <c r="AL18">
        <f t="shared" si="2"/>
        <v>0.16500000000000001</v>
      </c>
      <c r="AM18">
        <f t="shared" si="2"/>
        <v>6.7000000000000004E-2</v>
      </c>
      <c r="AN18">
        <f t="shared" si="2"/>
        <v>0</v>
      </c>
      <c r="AO18">
        <f t="shared" si="2"/>
        <v>0</v>
      </c>
      <c r="AP18">
        <f t="shared" si="2"/>
        <v>0</v>
      </c>
      <c r="AQ18">
        <f t="shared" si="2"/>
        <v>0</v>
      </c>
      <c r="AR18">
        <f t="shared" si="2"/>
        <v>0</v>
      </c>
      <c r="AS18">
        <f t="shared" si="2"/>
        <v>0</v>
      </c>
      <c r="AT18">
        <f t="shared" si="2"/>
        <v>0</v>
      </c>
    </row>
    <row r="19" spans="1:46" x14ac:dyDescent="0.25">
      <c r="A19" t="s">
        <v>16</v>
      </c>
      <c r="B19" s="5">
        <f t="shared" si="0"/>
        <v>950</v>
      </c>
      <c r="C19" s="5">
        <f t="shared" si="3"/>
        <v>1150</v>
      </c>
      <c r="D19" s="5">
        <f t="shared" si="4"/>
        <v>900</v>
      </c>
      <c r="E19">
        <v>300</v>
      </c>
      <c r="F19" s="3">
        <v>0.05</v>
      </c>
      <c r="G19">
        <v>2200</v>
      </c>
      <c r="H19">
        <v>0.7</v>
      </c>
      <c r="I19" s="5" t="str">
        <f t="shared" si="5"/>
        <v>1,0.407,0.165,0.067,0,0,0,0,0,0,0</v>
      </c>
      <c r="J19">
        <v>500</v>
      </c>
      <c r="K19">
        <v>0.1</v>
      </c>
      <c r="L19">
        <v>120</v>
      </c>
      <c r="M19">
        <v>360</v>
      </c>
      <c r="N19" s="7">
        <v>0.8</v>
      </c>
      <c r="O19" s="5">
        <f t="shared" si="6"/>
        <v>1500</v>
      </c>
      <c r="P19" s="5">
        <f t="shared" si="7"/>
        <v>300</v>
      </c>
      <c r="Q19">
        <v>1.4999999999999999E-2</v>
      </c>
      <c r="R19">
        <v>0.03</v>
      </c>
      <c r="S19">
        <v>2.0999999999999998E-2</v>
      </c>
      <c r="T19">
        <v>8.9999999999999993E-3</v>
      </c>
      <c r="U19">
        <v>8.9999999999999993E-3</v>
      </c>
      <c r="X19">
        <v>2100</v>
      </c>
      <c r="Y19">
        <v>3000</v>
      </c>
      <c r="Z19" s="5">
        <f t="shared" si="8"/>
        <v>174.60317460317461</v>
      </c>
      <c r="AA19" s="5">
        <f t="shared" si="9"/>
        <v>0.79464571926057226</v>
      </c>
      <c r="AB19" s="5">
        <f t="shared" si="10"/>
        <v>7.9464571926057229E-2</v>
      </c>
      <c r="AC19" s="5">
        <f t="shared" si="1"/>
        <v>0.50062680313416041</v>
      </c>
      <c r="AD19" s="5">
        <f t="shared" si="11"/>
        <v>0.21455434420035463</v>
      </c>
      <c r="AE19" s="5">
        <f t="shared" si="12"/>
        <v>4.2910868840070927E-2</v>
      </c>
      <c r="AF19" s="5">
        <f t="shared" si="13"/>
        <v>0.18880782289631209</v>
      </c>
      <c r="AG19" s="5">
        <f t="shared" si="14"/>
        <v>1150</v>
      </c>
      <c r="AJ19">
        <f t="shared" si="15"/>
        <v>1</v>
      </c>
      <c r="AK19">
        <f t="shared" si="15"/>
        <v>0.40699999999999997</v>
      </c>
      <c r="AL19">
        <f t="shared" si="15"/>
        <v>0.16500000000000001</v>
      </c>
      <c r="AM19">
        <f t="shared" si="15"/>
        <v>6.7000000000000004E-2</v>
      </c>
      <c r="AN19">
        <f t="shared" si="15"/>
        <v>0</v>
      </c>
      <c r="AO19">
        <f t="shared" si="15"/>
        <v>0</v>
      </c>
      <c r="AP19">
        <f t="shared" si="15"/>
        <v>0</v>
      </c>
      <c r="AQ19">
        <f t="shared" si="15"/>
        <v>0</v>
      </c>
      <c r="AR19">
        <f t="shared" si="15"/>
        <v>0</v>
      </c>
      <c r="AS19">
        <f t="shared" si="15"/>
        <v>0</v>
      </c>
      <c r="AT19">
        <f t="shared" si="15"/>
        <v>0</v>
      </c>
    </row>
    <row r="20" spans="1:46" x14ac:dyDescent="0.25">
      <c r="A20" t="s">
        <v>17</v>
      </c>
      <c r="B20" s="5">
        <f t="shared" si="0"/>
        <v>568</v>
      </c>
      <c r="C20" s="5">
        <f t="shared" si="3"/>
        <v>782</v>
      </c>
      <c r="D20" s="5">
        <f t="shared" si="4"/>
        <v>300</v>
      </c>
      <c r="E20">
        <v>300</v>
      </c>
      <c r="F20" s="3">
        <v>0.21</v>
      </c>
      <c r="G20">
        <v>800</v>
      </c>
      <c r="H20">
        <v>0.45</v>
      </c>
      <c r="I20" s="5" t="str">
        <f t="shared" si="5"/>
        <v>1,0.526,0.276,0.145,0.076,0,0,0,0,0,0</v>
      </c>
      <c r="J20">
        <v>700</v>
      </c>
      <c r="K20">
        <v>0.1</v>
      </c>
      <c r="L20">
        <v>60</v>
      </c>
      <c r="M20">
        <v>690</v>
      </c>
      <c r="N20" s="7">
        <v>0.8</v>
      </c>
      <c r="O20" s="5">
        <f t="shared" si="6"/>
        <v>825</v>
      </c>
      <c r="P20" s="5">
        <f t="shared" si="7"/>
        <v>165</v>
      </c>
      <c r="Q20">
        <v>0.03</v>
      </c>
      <c r="R20">
        <v>3.5000000000000003E-2</v>
      </c>
      <c r="S20">
        <v>2.4500000000000001E-2</v>
      </c>
      <c r="T20">
        <v>1.4999999999999999E-2</v>
      </c>
      <c r="U20">
        <v>1.4999999999999999E-2</v>
      </c>
      <c r="X20">
        <v>1350</v>
      </c>
      <c r="Y20">
        <v>1650</v>
      </c>
      <c r="Z20" s="5">
        <f t="shared" si="8"/>
        <v>414.81481481481478</v>
      </c>
      <c r="AA20" s="5">
        <f t="shared" si="9"/>
        <v>0.79464571926057226</v>
      </c>
      <c r="AB20" s="5">
        <f t="shared" si="10"/>
        <v>7.9464571926057229E-2</v>
      </c>
      <c r="AC20" s="5">
        <f t="shared" si="1"/>
        <v>0.32183151630053175</v>
      </c>
      <c r="AD20" s="5">
        <f t="shared" si="11"/>
        <v>0.39334963103398329</v>
      </c>
      <c r="AE20" s="5">
        <f t="shared" si="12"/>
        <v>7.8669926206796664E-2</v>
      </c>
      <c r="AF20" s="5">
        <f t="shared" si="13"/>
        <v>0.34614767530990537</v>
      </c>
      <c r="AG20" s="5">
        <f t="shared" si="14"/>
        <v>782</v>
      </c>
      <c r="AJ20">
        <f t="shared" si="15"/>
        <v>1</v>
      </c>
      <c r="AK20">
        <f t="shared" si="15"/>
        <v>0.52600000000000002</v>
      </c>
      <c r="AL20">
        <f t="shared" si="15"/>
        <v>0.27600000000000002</v>
      </c>
      <c r="AM20">
        <f t="shared" si="15"/>
        <v>0.14499999999999999</v>
      </c>
      <c r="AN20">
        <f t="shared" si="15"/>
        <v>7.5999999999999998E-2</v>
      </c>
      <c r="AO20">
        <f t="shared" si="15"/>
        <v>0</v>
      </c>
      <c r="AP20">
        <f t="shared" si="15"/>
        <v>0</v>
      </c>
      <c r="AQ20">
        <f t="shared" si="15"/>
        <v>0</v>
      </c>
      <c r="AR20">
        <f t="shared" si="15"/>
        <v>0</v>
      </c>
      <c r="AS20">
        <f t="shared" si="15"/>
        <v>0</v>
      </c>
      <c r="AT20">
        <f t="shared" si="15"/>
        <v>0</v>
      </c>
    </row>
    <row r="21" spans="1:46" x14ac:dyDescent="0.25">
      <c r="A21" t="s">
        <v>18</v>
      </c>
      <c r="B21" s="5">
        <f t="shared" si="0"/>
        <v>595</v>
      </c>
      <c r="C21" s="5">
        <f t="shared" si="3"/>
        <v>755</v>
      </c>
      <c r="D21" s="5">
        <f t="shared" si="4"/>
        <v>300</v>
      </c>
      <c r="E21">
        <v>300</v>
      </c>
      <c r="F21" s="3">
        <v>0.86</v>
      </c>
      <c r="G21">
        <v>350</v>
      </c>
      <c r="H21">
        <v>0.5</v>
      </c>
      <c r="I21" s="5" t="str">
        <f t="shared" si="5"/>
        <v>1,0.526,0.276,0.145,0.076,0,0,0,0,0,0</v>
      </c>
      <c r="J21">
        <v>700</v>
      </c>
      <c r="K21">
        <v>0.1</v>
      </c>
      <c r="L21">
        <v>60</v>
      </c>
      <c r="M21">
        <v>690</v>
      </c>
      <c r="N21" s="7">
        <v>1</v>
      </c>
      <c r="O21" s="5">
        <f t="shared" si="6"/>
        <v>825</v>
      </c>
      <c r="P21" s="5">
        <f t="shared" si="7"/>
        <v>165</v>
      </c>
      <c r="Q21">
        <v>0.02</v>
      </c>
      <c r="R21">
        <v>3.5000000000000003E-2</v>
      </c>
      <c r="S21">
        <v>2.4500000000000001E-2</v>
      </c>
      <c r="T21">
        <v>1.4999999999999999E-2</v>
      </c>
      <c r="U21">
        <v>1.4999999999999999E-2</v>
      </c>
      <c r="X21">
        <v>1350</v>
      </c>
      <c r="Y21">
        <v>1650</v>
      </c>
      <c r="Z21" s="5">
        <f t="shared" si="8"/>
        <v>668.88888888888891</v>
      </c>
      <c r="AA21" s="5">
        <f t="shared" si="9"/>
        <v>0.99330714907571527</v>
      </c>
      <c r="AB21" s="5">
        <f t="shared" si="10"/>
        <v>9.9330714907571532E-2</v>
      </c>
      <c r="AC21" s="5">
        <f t="shared" si="1"/>
        <v>0.44698821708407188</v>
      </c>
      <c r="AD21" s="5">
        <f t="shared" si="11"/>
        <v>0.44698821708407188</v>
      </c>
      <c r="AE21" s="5">
        <f t="shared" si="12"/>
        <v>8.9397643416814387E-2</v>
      </c>
      <c r="AF21" s="5">
        <f t="shared" si="13"/>
        <v>0.39334963103398329</v>
      </c>
      <c r="AG21" s="5">
        <f t="shared" si="14"/>
        <v>755</v>
      </c>
      <c r="AJ21">
        <f t="shared" si="15"/>
        <v>1</v>
      </c>
      <c r="AK21">
        <f t="shared" si="15"/>
        <v>0.52600000000000002</v>
      </c>
      <c r="AL21">
        <f t="shared" si="15"/>
        <v>0.27600000000000002</v>
      </c>
      <c r="AM21">
        <f t="shared" si="15"/>
        <v>0.14499999999999999</v>
      </c>
      <c r="AN21">
        <f t="shared" si="15"/>
        <v>7.5999999999999998E-2</v>
      </c>
      <c r="AO21">
        <f t="shared" si="15"/>
        <v>0</v>
      </c>
      <c r="AP21">
        <f t="shared" si="15"/>
        <v>0</v>
      </c>
      <c r="AQ21">
        <f t="shared" si="15"/>
        <v>0</v>
      </c>
      <c r="AR21">
        <f t="shared" si="15"/>
        <v>0</v>
      </c>
      <c r="AS21">
        <f t="shared" si="15"/>
        <v>0</v>
      </c>
      <c r="AT21">
        <f t="shared" si="15"/>
        <v>0</v>
      </c>
    </row>
    <row r="22" spans="1:46" x14ac:dyDescent="0.25">
      <c r="A22" t="s">
        <v>19</v>
      </c>
      <c r="B22" s="5">
        <f t="shared" si="0"/>
        <v>595</v>
      </c>
      <c r="C22" s="5">
        <f t="shared" si="3"/>
        <v>755</v>
      </c>
      <c r="D22" s="5">
        <f t="shared" si="4"/>
        <v>300</v>
      </c>
      <c r="E22">
        <v>300</v>
      </c>
      <c r="F22" s="3">
        <v>0.86</v>
      </c>
      <c r="G22">
        <v>350</v>
      </c>
      <c r="H22">
        <v>0.5</v>
      </c>
      <c r="I22" s="5" t="str">
        <f t="shared" si="5"/>
        <v>1,0.526,0.276,0.145,0.076,0,0,0,0,0,0</v>
      </c>
      <c r="J22">
        <v>700</v>
      </c>
      <c r="K22">
        <v>0.1</v>
      </c>
      <c r="L22">
        <v>60</v>
      </c>
      <c r="M22">
        <v>690</v>
      </c>
      <c r="N22" s="7">
        <v>1</v>
      </c>
      <c r="O22" s="5">
        <f t="shared" si="6"/>
        <v>825</v>
      </c>
      <c r="P22" s="5">
        <f t="shared" si="7"/>
        <v>165</v>
      </c>
      <c r="Q22">
        <v>0.02</v>
      </c>
      <c r="R22">
        <v>3.5000000000000003E-2</v>
      </c>
      <c r="S22">
        <v>2.4500000000000001E-2</v>
      </c>
      <c r="T22">
        <v>1.4999999999999999E-2</v>
      </c>
      <c r="U22">
        <v>1.4999999999999999E-2</v>
      </c>
      <c r="X22">
        <v>1350</v>
      </c>
      <c r="Y22">
        <v>1650</v>
      </c>
      <c r="Z22" s="5">
        <f t="shared" si="8"/>
        <v>668.88888888888891</v>
      </c>
      <c r="AA22" s="5">
        <f t="shared" si="9"/>
        <v>0.99330714907571527</v>
      </c>
      <c r="AB22" s="5">
        <f t="shared" si="10"/>
        <v>9.9330714907571532E-2</v>
      </c>
      <c r="AC22" s="5">
        <f t="shared" si="1"/>
        <v>0.44698821708407188</v>
      </c>
      <c r="AD22" s="5">
        <f t="shared" si="11"/>
        <v>0.44698821708407188</v>
      </c>
      <c r="AE22" s="5">
        <f t="shared" si="12"/>
        <v>8.9397643416814387E-2</v>
      </c>
      <c r="AF22" s="5">
        <f t="shared" si="13"/>
        <v>0.39334963103398329</v>
      </c>
      <c r="AG22" s="5">
        <f t="shared" si="14"/>
        <v>755</v>
      </c>
      <c r="AJ22">
        <f t="shared" si="15"/>
        <v>1</v>
      </c>
      <c r="AK22">
        <f t="shared" si="15"/>
        <v>0.52600000000000002</v>
      </c>
      <c r="AL22">
        <f t="shared" si="15"/>
        <v>0.27600000000000002</v>
      </c>
      <c r="AM22">
        <f t="shared" si="15"/>
        <v>0.14499999999999999</v>
      </c>
      <c r="AN22">
        <f t="shared" si="15"/>
        <v>7.5999999999999998E-2</v>
      </c>
      <c r="AO22">
        <f t="shared" si="15"/>
        <v>0</v>
      </c>
      <c r="AP22">
        <f t="shared" si="15"/>
        <v>0</v>
      </c>
      <c r="AQ22">
        <f t="shared" si="15"/>
        <v>0</v>
      </c>
      <c r="AR22">
        <f t="shared" si="15"/>
        <v>0</v>
      </c>
      <c r="AS22">
        <f t="shared" si="15"/>
        <v>0</v>
      </c>
      <c r="AT22">
        <f t="shared" si="15"/>
        <v>0</v>
      </c>
    </row>
    <row r="23" spans="1:46" x14ac:dyDescent="0.25">
      <c r="A23" t="s">
        <v>20</v>
      </c>
      <c r="B23" s="5">
        <f t="shared" si="0"/>
        <v>568</v>
      </c>
      <c r="C23" s="5">
        <f t="shared" si="3"/>
        <v>782</v>
      </c>
      <c r="D23" s="5">
        <f t="shared" si="4"/>
        <v>300</v>
      </c>
      <c r="E23">
        <v>300</v>
      </c>
      <c r="F23" s="3">
        <v>0.21</v>
      </c>
      <c r="G23">
        <v>800</v>
      </c>
      <c r="H23">
        <v>0.45</v>
      </c>
      <c r="I23" s="5" t="str">
        <f t="shared" si="5"/>
        <v>1,0.526,0.276,0.145,0.076,0,0,0,0,0,0</v>
      </c>
      <c r="J23">
        <v>700</v>
      </c>
      <c r="K23">
        <v>0.1</v>
      </c>
      <c r="L23">
        <v>60</v>
      </c>
      <c r="M23">
        <v>690</v>
      </c>
      <c r="N23" s="7">
        <v>1</v>
      </c>
      <c r="O23" s="5">
        <f t="shared" si="6"/>
        <v>825</v>
      </c>
      <c r="P23" s="5">
        <f t="shared" si="7"/>
        <v>165</v>
      </c>
      <c r="Q23">
        <v>0.03</v>
      </c>
      <c r="R23">
        <v>3.5000000000000003E-2</v>
      </c>
      <c r="S23">
        <v>2.4500000000000001E-2</v>
      </c>
      <c r="T23">
        <v>1.4999999999999999E-2</v>
      </c>
      <c r="U23">
        <v>1.4999999999999999E-2</v>
      </c>
      <c r="X23">
        <v>1350</v>
      </c>
      <c r="Y23">
        <v>1650</v>
      </c>
      <c r="Z23" s="5">
        <f t="shared" si="8"/>
        <v>414.81481481481478</v>
      </c>
      <c r="AA23" s="5">
        <f t="shared" si="9"/>
        <v>0.99330714907571527</v>
      </c>
      <c r="AB23" s="5">
        <f t="shared" si="10"/>
        <v>9.9330714907571532E-2</v>
      </c>
      <c r="AC23" s="5">
        <f t="shared" si="1"/>
        <v>0.40228939537566472</v>
      </c>
      <c r="AD23" s="5">
        <f t="shared" si="11"/>
        <v>0.49168703879247899</v>
      </c>
      <c r="AE23" s="5">
        <f t="shared" si="12"/>
        <v>9.833740775849581E-2</v>
      </c>
      <c r="AF23" s="5">
        <f t="shared" si="13"/>
        <v>0.43268459413738153</v>
      </c>
      <c r="AG23" s="5">
        <f t="shared" si="14"/>
        <v>782</v>
      </c>
      <c r="AJ23">
        <f t="shared" si="15"/>
        <v>1</v>
      </c>
      <c r="AK23">
        <f t="shared" si="15"/>
        <v>0.52600000000000002</v>
      </c>
      <c r="AL23">
        <f t="shared" si="15"/>
        <v>0.27600000000000002</v>
      </c>
      <c r="AM23">
        <f t="shared" si="15"/>
        <v>0.14499999999999999</v>
      </c>
      <c r="AN23">
        <f t="shared" si="15"/>
        <v>7.5999999999999998E-2</v>
      </c>
      <c r="AO23">
        <f t="shared" si="15"/>
        <v>0</v>
      </c>
      <c r="AP23">
        <f t="shared" si="15"/>
        <v>0</v>
      </c>
      <c r="AQ23">
        <f t="shared" si="15"/>
        <v>0</v>
      </c>
      <c r="AR23">
        <f t="shared" si="15"/>
        <v>0</v>
      </c>
      <c r="AS23">
        <f t="shared" si="15"/>
        <v>0</v>
      </c>
      <c r="AT23">
        <f t="shared" si="15"/>
        <v>0</v>
      </c>
    </row>
    <row r="24" spans="1:46" x14ac:dyDescent="0.25">
      <c r="A24" t="s">
        <v>21</v>
      </c>
      <c r="B24" s="5">
        <f t="shared" si="0"/>
        <v>595</v>
      </c>
      <c r="C24" s="5">
        <f t="shared" si="3"/>
        <v>755</v>
      </c>
      <c r="D24" s="5">
        <f t="shared" si="4"/>
        <v>300</v>
      </c>
      <c r="E24">
        <v>300</v>
      </c>
      <c r="F24" s="3">
        <v>0.86</v>
      </c>
      <c r="G24">
        <v>350</v>
      </c>
      <c r="H24">
        <v>0.5</v>
      </c>
      <c r="I24" s="5" t="str">
        <f t="shared" si="5"/>
        <v>1,0.526,0.276,0.145,0.076,0,0,0,0,0,0</v>
      </c>
      <c r="J24">
        <v>700</v>
      </c>
      <c r="K24">
        <v>0.1</v>
      </c>
      <c r="L24">
        <v>60</v>
      </c>
      <c r="M24">
        <v>690</v>
      </c>
      <c r="N24" s="7">
        <v>1</v>
      </c>
      <c r="O24" s="5">
        <f t="shared" si="6"/>
        <v>825</v>
      </c>
      <c r="P24" s="5">
        <f t="shared" si="7"/>
        <v>165</v>
      </c>
      <c r="Q24">
        <v>0.02</v>
      </c>
      <c r="R24">
        <v>3.5000000000000003E-2</v>
      </c>
      <c r="S24">
        <v>2.4500000000000001E-2</v>
      </c>
      <c r="T24">
        <v>1.4999999999999999E-2</v>
      </c>
      <c r="U24">
        <v>1.4999999999999999E-2</v>
      </c>
      <c r="X24">
        <v>1350</v>
      </c>
      <c r="Y24">
        <v>1650</v>
      </c>
      <c r="Z24" s="5">
        <f t="shared" si="8"/>
        <v>668.88888888888891</v>
      </c>
      <c r="AA24" s="5">
        <f t="shared" si="9"/>
        <v>0.99330714907571527</v>
      </c>
      <c r="AB24" s="5">
        <f t="shared" si="10"/>
        <v>9.9330714907571532E-2</v>
      </c>
      <c r="AC24" s="5">
        <f t="shared" si="1"/>
        <v>0.44698821708407188</v>
      </c>
      <c r="AD24" s="5">
        <f t="shared" si="11"/>
        <v>0.44698821708407188</v>
      </c>
      <c r="AE24" s="5">
        <f t="shared" si="12"/>
        <v>8.9397643416814387E-2</v>
      </c>
      <c r="AF24" s="5">
        <f t="shared" si="13"/>
        <v>0.39334963103398329</v>
      </c>
      <c r="AG24" s="5">
        <f t="shared" si="14"/>
        <v>755</v>
      </c>
      <c r="AJ24">
        <f t="shared" si="15"/>
        <v>1</v>
      </c>
      <c r="AK24">
        <f t="shared" si="15"/>
        <v>0.52600000000000002</v>
      </c>
      <c r="AL24">
        <f t="shared" si="15"/>
        <v>0.27600000000000002</v>
      </c>
      <c r="AM24">
        <f t="shared" si="15"/>
        <v>0.14499999999999999</v>
      </c>
      <c r="AN24">
        <f t="shared" si="15"/>
        <v>7.5999999999999998E-2</v>
      </c>
      <c r="AO24">
        <f t="shared" si="15"/>
        <v>0</v>
      </c>
      <c r="AP24">
        <f t="shared" si="15"/>
        <v>0</v>
      </c>
      <c r="AQ24">
        <f t="shared" si="15"/>
        <v>0</v>
      </c>
      <c r="AR24">
        <f t="shared" si="15"/>
        <v>0</v>
      </c>
      <c r="AS24">
        <f t="shared" si="15"/>
        <v>0</v>
      </c>
      <c r="AT24">
        <f t="shared" si="15"/>
        <v>0</v>
      </c>
    </row>
    <row r="25" spans="1:46" x14ac:dyDescent="0.25">
      <c r="A25" t="s">
        <v>22</v>
      </c>
      <c r="B25" s="5">
        <f t="shared" si="0"/>
        <v>1234</v>
      </c>
      <c r="C25" s="5">
        <f t="shared" si="3"/>
        <v>716</v>
      </c>
      <c r="D25" s="5">
        <f t="shared" si="4"/>
        <v>750</v>
      </c>
      <c r="E25">
        <v>300</v>
      </c>
      <c r="F25" s="3">
        <v>0.23</v>
      </c>
      <c r="G25">
        <v>5000</v>
      </c>
      <c r="H25">
        <v>0.89</v>
      </c>
      <c r="I25" s="5" t="str">
        <f t="shared" si="5"/>
        <v>1,0.407,0.165,0.067,0,0,0,0,0,0,0</v>
      </c>
      <c r="J25">
        <v>500</v>
      </c>
      <c r="K25">
        <v>0.1</v>
      </c>
      <c r="L25">
        <v>120</v>
      </c>
      <c r="M25">
        <v>690</v>
      </c>
      <c r="N25" s="7">
        <v>1</v>
      </c>
      <c r="O25" s="5">
        <f t="shared" si="6"/>
        <v>1350</v>
      </c>
      <c r="P25" s="5">
        <f t="shared" si="7"/>
        <v>270</v>
      </c>
      <c r="Q25">
        <v>0.02</v>
      </c>
      <c r="R25">
        <v>1.7999999999999999E-2</v>
      </c>
      <c r="S25">
        <v>1.2599999999999998E-2</v>
      </c>
      <c r="T25">
        <v>0.01</v>
      </c>
      <c r="U25">
        <v>0.01</v>
      </c>
      <c r="X25">
        <v>1950</v>
      </c>
      <c r="Y25">
        <v>2700</v>
      </c>
      <c r="Z25" s="5">
        <f t="shared" si="8"/>
        <v>1435.7053682896378</v>
      </c>
      <c r="AA25" s="5">
        <f t="shared" si="9"/>
        <v>0.99330714907571527</v>
      </c>
      <c r="AB25" s="5">
        <f t="shared" si="10"/>
        <v>9.9330714907571532E-2</v>
      </c>
      <c r="AC25" s="5">
        <f t="shared" si="1"/>
        <v>0.79563902640964801</v>
      </c>
      <c r="AD25" s="5">
        <f t="shared" si="11"/>
        <v>9.8337407758495726E-2</v>
      </c>
      <c r="AE25" s="5">
        <f t="shared" si="12"/>
        <v>1.9667481551699145E-2</v>
      </c>
      <c r="AF25" s="5">
        <f t="shared" si="13"/>
        <v>8.6536918827476245E-2</v>
      </c>
      <c r="AG25" s="5">
        <f t="shared" si="14"/>
        <v>716</v>
      </c>
      <c r="AJ25">
        <f t="shared" si="15"/>
        <v>1</v>
      </c>
      <c r="AK25">
        <f t="shared" si="15"/>
        <v>0.40699999999999997</v>
      </c>
      <c r="AL25">
        <f t="shared" si="15"/>
        <v>0.16500000000000001</v>
      </c>
      <c r="AM25">
        <f t="shared" si="15"/>
        <v>6.7000000000000004E-2</v>
      </c>
      <c r="AN25">
        <f t="shared" si="15"/>
        <v>0</v>
      </c>
      <c r="AO25">
        <f t="shared" si="15"/>
        <v>0</v>
      </c>
      <c r="AP25">
        <f t="shared" si="15"/>
        <v>0</v>
      </c>
      <c r="AQ25">
        <f t="shared" si="15"/>
        <v>0</v>
      </c>
      <c r="AR25">
        <f t="shared" si="15"/>
        <v>0</v>
      </c>
      <c r="AS25">
        <f t="shared" si="15"/>
        <v>0</v>
      </c>
      <c r="AT25">
        <f t="shared" si="15"/>
        <v>0</v>
      </c>
    </row>
    <row r="26" spans="1:46" x14ac:dyDescent="0.25">
      <c r="A26" t="s">
        <v>23</v>
      </c>
      <c r="B26" s="5">
        <f t="shared" si="0"/>
        <v>1060</v>
      </c>
      <c r="C26" s="5">
        <f t="shared" si="3"/>
        <v>590</v>
      </c>
      <c r="D26" s="5">
        <f t="shared" si="4"/>
        <v>600</v>
      </c>
      <c r="E26">
        <v>300</v>
      </c>
      <c r="F26" s="3">
        <v>0.23</v>
      </c>
      <c r="G26">
        <v>5300</v>
      </c>
      <c r="H26">
        <v>0.89300000000000002</v>
      </c>
      <c r="I26" s="5" t="str">
        <f t="shared" si="5"/>
        <v>1,0.407,0.165,0.067,0,0,0,0,0,0,0</v>
      </c>
      <c r="J26">
        <v>500</v>
      </c>
      <c r="K26">
        <v>0.1</v>
      </c>
      <c r="L26">
        <v>60</v>
      </c>
      <c r="M26">
        <v>690</v>
      </c>
      <c r="N26" s="7">
        <v>1</v>
      </c>
      <c r="O26" s="5">
        <f t="shared" si="6"/>
        <v>1125</v>
      </c>
      <c r="P26" s="5">
        <f t="shared" si="7"/>
        <v>225</v>
      </c>
      <c r="Q26">
        <v>0.02</v>
      </c>
      <c r="R26">
        <v>1.7999999999999999E-2</v>
      </c>
      <c r="S26">
        <v>1.2599999999999998E-2</v>
      </c>
      <c r="T26">
        <v>0.01</v>
      </c>
      <c r="U26">
        <v>0.01</v>
      </c>
      <c r="X26">
        <v>1650</v>
      </c>
      <c r="Y26">
        <v>2250</v>
      </c>
      <c r="Z26" s="5">
        <f t="shared" si="8"/>
        <v>1516.7351001617519</v>
      </c>
      <c r="AA26" s="5">
        <f t="shared" si="9"/>
        <v>0.99330714907571527</v>
      </c>
      <c r="AB26" s="5">
        <f t="shared" si="10"/>
        <v>9.9330714907571532E-2</v>
      </c>
      <c r="AC26" s="5">
        <f t="shared" si="1"/>
        <v>0.79832095571215245</v>
      </c>
      <c r="AD26" s="5">
        <f t="shared" si="11"/>
        <v>9.5655478455991289E-2</v>
      </c>
      <c r="AE26" s="5">
        <f t="shared" si="12"/>
        <v>1.9131095691198259E-2</v>
      </c>
      <c r="AF26" s="5">
        <f t="shared" si="13"/>
        <v>8.4176821041272346E-2</v>
      </c>
      <c r="AG26" s="5">
        <f t="shared" si="14"/>
        <v>590</v>
      </c>
      <c r="AJ26">
        <f t="shared" si="15"/>
        <v>1</v>
      </c>
      <c r="AK26">
        <f t="shared" si="15"/>
        <v>0.40699999999999997</v>
      </c>
      <c r="AL26">
        <f t="shared" si="15"/>
        <v>0.16500000000000001</v>
      </c>
      <c r="AM26">
        <f t="shared" si="15"/>
        <v>6.7000000000000004E-2</v>
      </c>
      <c r="AN26">
        <f t="shared" si="15"/>
        <v>0</v>
      </c>
      <c r="AO26">
        <f t="shared" si="15"/>
        <v>0</v>
      </c>
      <c r="AP26">
        <f t="shared" si="15"/>
        <v>0</v>
      </c>
      <c r="AQ26">
        <f t="shared" si="15"/>
        <v>0</v>
      </c>
      <c r="AR26">
        <f t="shared" si="15"/>
        <v>0</v>
      </c>
      <c r="AS26">
        <f t="shared" si="15"/>
        <v>0</v>
      </c>
      <c r="AT26">
        <f t="shared" si="15"/>
        <v>0</v>
      </c>
    </row>
    <row r="27" spans="1:46" x14ac:dyDescent="0.25">
      <c r="A27" t="s">
        <v>24</v>
      </c>
      <c r="B27" s="5">
        <f t="shared" si="0"/>
        <v>1312</v>
      </c>
      <c r="C27" s="5">
        <f t="shared" si="3"/>
        <v>638</v>
      </c>
      <c r="D27" s="5">
        <f t="shared" si="4"/>
        <v>600</v>
      </c>
      <c r="E27">
        <v>300</v>
      </c>
      <c r="F27" s="3">
        <v>0.22</v>
      </c>
      <c r="G27">
        <v>6400</v>
      </c>
      <c r="H27">
        <v>0.90399999999999991</v>
      </c>
      <c r="I27" s="5" t="str">
        <f t="shared" si="5"/>
        <v>1,0.407,0.165,0.067,0,0,0,0,0,0,0</v>
      </c>
      <c r="J27">
        <v>500</v>
      </c>
      <c r="K27">
        <v>0.1</v>
      </c>
      <c r="L27">
        <v>60</v>
      </c>
      <c r="M27">
        <v>690</v>
      </c>
      <c r="N27" s="7">
        <v>1</v>
      </c>
      <c r="O27" s="5">
        <f t="shared" si="6"/>
        <v>1275</v>
      </c>
      <c r="P27" s="5">
        <f t="shared" si="7"/>
        <v>255</v>
      </c>
      <c r="Q27">
        <v>0.02</v>
      </c>
      <c r="R27">
        <v>1.7999999999999999E-2</v>
      </c>
      <c r="S27">
        <v>1.2599999999999998E-2</v>
      </c>
      <c r="T27">
        <v>0.01</v>
      </c>
      <c r="U27">
        <v>0.01</v>
      </c>
      <c r="X27">
        <v>1950</v>
      </c>
      <c r="Y27">
        <v>2550</v>
      </c>
      <c r="Z27" s="5">
        <f t="shared" si="8"/>
        <v>1730.5801376597838</v>
      </c>
      <c r="AA27" s="5">
        <f t="shared" si="9"/>
        <v>0.99330714907571527</v>
      </c>
      <c r="AB27" s="5">
        <f t="shared" si="10"/>
        <v>9.9330714907571532E-2</v>
      </c>
      <c r="AC27" s="5">
        <f t="shared" si="1"/>
        <v>0.80815469648800187</v>
      </c>
      <c r="AD27" s="5">
        <f t="shared" si="11"/>
        <v>8.5821737680141869E-2</v>
      </c>
      <c r="AE27" s="5">
        <f t="shared" si="12"/>
        <v>1.7164347536028374E-2</v>
      </c>
      <c r="AF27" s="5">
        <f t="shared" si="13"/>
        <v>7.5523129158524854E-2</v>
      </c>
      <c r="AG27" s="5">
        <f t="shared" si="14"/>
        <v>638</v>
      </c>
      <c r="AJ27">
        <f t="shared" si="15"/>
        <v>1</v>
      </c>
      <c r="AK27">
        <f t="shared" si="15"/>
        <v>0.40699999999999997</v>
      </c>
      <c r="AL27">
        <f t="shared" si="15"/>
        <v>0.16500000000000001</v>
      </c>
      <c r="AM27">
        <f t="shared" si="15"/>
        <v>6.7000000000000004E-2</v>
      </c>
      <c r="AN27">
        <f t="shared" si="15"/>
        <v>0</v>
      </c>
      <c r="AO27">
        <f t="shared" si="15"/>
        <v>0</v>
      </c>
      <c r="AP27">
        <f t="shared" si="15"/>
        <v>0</v>
      </c>
      <c r="AQ27">
        <f t="shared" si="15"/>
        <v>0</v>
      </c>
      <c r="AR27">
        <f t="shared" si="15"/>
        <v>0</v>
      </c>
      <c r="AS27">
        <f t="shared" si="15"/>
        <v>0</v>
      </c>
      <c r="AT27">
        <f t="shared" si="15"/>
        <v>0</v>
      </c>
    </row>
    <row r="28" spans="1:46" x14ac:dyDescent="0.25">
      <c r="A28" t="s">
        <v>25</v>
      </c>
      <c r="B28" s="5">
        <f t="shared" si="0"/>
        <v>1560</v>
      </c>
      <c r="C28" s="5">
        <f t="shared" si="3"/>
        <v>690</v>
      </c>
      <c r="D28" s="5">
        <f t="shared" si="4"/>
        <v>600</v>
      </c>
      <c r="E28">
        <v>300</v>
      </c>
      <c r="F28" s="3">
        <v>0.22</v>
      </c>
      <c r="G28">
        <v>7100</v>
      </c>
      <c r="H28">
        <v>0.91099999999999992</v>
      </c>
      <c r="I28" s="5" t="str">
        <f t="shared" si="5"/>
        <v>1,0.407,0.165,0.067,0,0,0,0,0,0,0</v>
      </c>
      <c r="J28">
        <v>500</v>
      </c>
      <c r="K28">
        <v>0.1</v>
      </c>
      <c r="L28">
        <v>60</v>
      </c>
      <c r="M28">
        <v>690</v>
      </c>
      <c r="N28" s="7">
        <v>1</v>
      </c>
      <c r="O28" s="5">
        <f t="shared" si="6"/>
        <v>1425</v>
      </c>
      <c r="P28" s="5">
        <f t="shared" si="7"/>
        <v>285</v>
      </c>
      <c r="Q28">
        <v>0.02</v>
      </c>
      <c r="R28">
        <v>1.7999999999999999E-2</v>
      </c>
      <c r="S28">
        <v>1.2599999999999998E-2</v>
      </c>
      <c r="T28">
        <v>0.01</v>
      </c>
      <c r="U28">
        <v>0.01</v>
      </c>
      <c r="X28">
        <v>2250</v>
      </c>
      <c r="Y28">
        <v>2850</v>
      </c>
      <c r="Z28" s="5">
        <f t="shared" si="8"/>
        <v>1905.1103793145508</v>
      </c>
      <c r="AA28" s="5">
        <f t="shared" si="9"/>
        <v>0.99330714907571527</v>
      </c>
      <c r="AB28" s="5">
        <f t="shared" si="10"/>
        <v>9.9330714907571532E-2</v>
      </c>
      <c r="AC28" s="5">
        <f t="shared" si="1"/>
        <v>0.81441253152717885</v>
      </c>
      <c r="AD28" s="5">
        <f t="shared" si="11"/>
        <v>7.9563902640964884E-2</v>
      </c>
      <c r="AE28" s="5">
        <f t="shared" si="12"/>
        <v>1.5912780528192977E-2</v>
      </c>
      <c r="AF28" s="5">
        <f t="shared" si="13"/>
        <v>7.0016234324049104E-2</v>
      </c>
      <c r="AG28" s="5">
        <f t="shared" si="14"/>
        <v>690</v>
      </c>
      <c r="AJ28">
        <f t="shared" si="15"/>
        <v>1</v>
      </c>
      <c r="AK28">
        <f t="shared" si="15"/>
        <v>0.40699999999999997</v>
      </c>
      <c r="AL28">
        <f t="shared" si="15"/>
        <v>0.16500000000000001</v>
      </c>
      <c r="AM28">
        <f t="shared" si="15"/>
        <v>6.7000000000000004E-2</v>
      </c>
      <c r="AN28">
        <f t="shared" si="15"/>
        <v>0</v>
      </c>
      <c r="AO28">
        <f t="shared" si="15"/>
        <v>0</v>
      </c>
      <c r="AP28">
        <f t="shared" si="15"/>
        <v>0</v>
      </c>
      <c r="AQ28">
        <f t="shared" si="15"/>
        <v>0</v>
      </c>
      <c r="AR28">
        <f t="shared" si="15"/>
        <v>0</v>
      </c>
      <c r="AS28">
        <f t="shared" si="15"/>
        <v>0</v>
      </c>
      <c r="AT28">
        <f t="shared" si="15"/>
        <v>0</v>
      </c>
    </row>
    <row r="29" spans="1:46" x14ac:dyDescent="0.25">
      <c r="A29" t="s">
        <v>26</v>
      </c>
      <c r="B29" s="5">
        <f t="shared" si="0"/>
        <v>1076</v>
      </c>
      <c r="C29" s="5">
        <f t="shared" si="3"/>
        <v>874</v>
      </c>
      <c r="D29" s="5">
        <f t="shared" si="4"/>
        <v>750</v>
      </c>
      <c r="E29">
        <v>300</v>
      </c>
      <c r="F29" s="3">
        <v>0.14000000000000001</v>
      </c>
      <c r="G29">
        <v>5500</v>
      </c>
      <c r="H29">
        <v>0.81499999999999995</v>
      </c>
      <c r="I29" s="5" t="str">
        <f t="shared" si="5"/>
        <v>1,0.407,0.165,0.067,0,0,0,0,0,0,0</v>
      </c>
      <c r="J29">
        <v>500</v>
      </c>
      <c r="K29">
        <v>0.1</v>
      </c>
      <c r="L29">
        <v>120</v>
      </c>
      <c r="M29">
        <v>690</v>
      </c>
      <c r="N29" s="7">
        <v>0.95</v>
      </c>
      <c r="O29" s="5">
        <f t="shared" si="6"/>
        <v>1350</v>
      </c>
      <c r="P29" s="5">
        <f t="shared" si="7"/>
        <v>270</v>
      </c>
      <c r="Q29">
        <v>0.02</v>
      </c>
      <c r="R29">
        <v>1.4999999999999999E-2</v>
      </c>
      <c r="S29">
        <v>1.0499999999999999E-2</v>
      </c>
      <c r="T29">
        <v>0.01</v>
      </c>
      <c r="U29">
        <v>0.01</v>
      </c>
      <c r="X29">
        <v>1950</v>
      </c>
      <c r="Y29">
        <v>2700</v>
      </c>
      <c r="Z29" s="5">
        <f t="shared" si="8"/>
        <v>1049.7614178595775</v>
      </c>
      <c r="AA29" s="5">
        <f t="shared" si="9"/>
        <v>0.9436417916219294</v>
      </c>
      <c r="AB29" s="5">
        <f t="shared" si="10"/>
        <v>9.4364179162192946E-2</v>
      </c>
      <c r="AC29" s="5">
        <f t="shared" si="1"/>
        <v>0.6921612541546851</v>
      </c>
      <c r="AD29" s="5">
        <f t="shared" si="11"/>
        <v>0.15711635830505136</v>
      </c>
      <c r="AE29" s="5">
        <f t="shared" si="12"/>
        <v>3.142327166101027E-2</v>
      </c>
      <c r="AF29" s="5">
        <f t="shared" si="13"/>
        <v>0.1382623953084452</v>
      </c>
      <c r="AG29" s="5">
        <f t="shared" si="14"/>
        <v>874</v>
      </c>
      <c r="AJ29">
        <f t="shared" si="15"/>
        <v>1</v>
      </c>
      <c r="AK29">
        <f t="shared" si="15"/>
        <v>0.40699999999999997</v>
      </c>
      <c r="AL29">
        <f t="shared" si="15"/>
        <v>0.16500000000000001</v>
      </c>
      <c r="AM29">
        <f t="shared" si="15"/>
        <v>6.7000000000000004E-2</v>
      </c>
      <c r="AN29">
        <f t="shared" si="15"/>
        <v>0</v>
      </c>
      <c r="AO29">
        <f t="shared" si="15"/>
        <v>0</v>
      </c>
      <c r="AP29">
        <f t="shared" si="15"/>
        <v>0</v>
      </c>
      <c r="AQ29">
        <f t="shared" si="15"/>
        <v>0</v>
      </c>
      <c r="AR29">
        <f t="shared" si="15"/>
        <v>0</v>
      </c>
      <c r="AS29">
        <f t="shared" si="15"/>
        <v>0</v>
      </c>
      <c r="AT29">
        <f t="shared" si="15"/>
        <v>0</v>
      </c>
    </row>
    <row r="30" spans="1:46" x14ac:dyDescent="0.25">
      <c r="A30" t="s">
        <v>27</v>
      </c>
      <c r="B30" s="5">
        <f t="shared" si="0"/>
        <v>2045</v>
      </c>
      <c r="C30" s="5">
        <f t="shared" si="3"/>
        <v>955</v>
      </c>
      <c r="D30" s="5">
        <f t="shared" si="4"/>
        <v>750</v>
      </c>
      <c r="E30">
        <v>300</v>
      </c>
      <c r="F30" s="3">
        <v>0.12</v>
      </c>
      <c r="G30">
        <v>7000</v>
      </c>
      <c r="H30">
        <v>0.89999999999999991</v>
      </c>
      <c r="I30" s="5" t="str">
        <f t="shared" si="5"/>
        <v>1,0.407,0.165,0.067,0,0,0,0,0,0,0</v>
      </c>
      <c r="J30">
        <v>500</v>
      </c>
      <c r="K30">
        <v>0.1</v>
      </c>
      <c r="L30">
        <v>120</v>
      </c>
      <c r="M30">
        <v>690</v>
      </c>
      <c r="N30" s="7">
        <v>0.9</v>
      </c>
      <c r="O30" s="5">
        <f t="shared" si="6"/>
        <v>1875</v>
      </c>
      <c r="P30" s="5">
        <f t="shared" si="7"/>
        <v>375</v>
      </c>
      <c r="Q30">
        <v>0.02</v>
      </c>
      <c r="R30">
        <v>0.01</v>
      </c>
      <c r="S30">
        <v>6.9999999999999993E-3</v>
      </c>
      <c r="T30">
        <v>0.01</v>
      </c>
      <c r="U30">
        <v>0.01</v>
      </c>
      <c r="X30">
        <v>3000</v>
      </c>
      <c r="Y30">
        <v>3750</v>
      </c>
      <c r="Z30" s="5">
        <f t="shared" si="8"/>
        <v>1037.037037037037</v>
      </c>
      <c r="AA30" s="5">
        <f t="shared" si="9"/>
        <v>0.89397643416814376</v>
      </c>
      <c r="AB30" s="5">
        <f t="shared" si="10"/>
        <v>8.9397643416814387E-2</v>
      </c>
      <c r="AC30" s="5">
        <f t="shared" si="1"/>
        <v>0.7241209116761963</v>
      </c>
      <c r="AD30" s="5">
        <f t="shared" si="11"/>
        <v>8.0457879075133076E-2</v>
      </c>
      <c r="AE30" s="5">
        <f t="shared" si="12"/>
        <v>1.6091575815026616E-2</v>
      </c>
      <c r="AF30" s="5">
        <f t="shared" si="13"/>
        <v>7.0802933586117112E-2</v>
      </c>
      <c r="AG30" s="5">
        <f t="shared" si="14"/>
        <v>955</v>
      </c>
      <c r="AJ30">
        <f t="shared" si="15"/>
        <v>1</v>
      </c>
      <c r="AK30">
        <f t="shared" si="15"/>
        <v>0.40699999999999997</v>
      </c>
      <c r="AL30">
        <f t="shared" si="15"/>
        <v>0.16500000000000001</v>
      </c>
      <c r="AM30">
        <f t="shared" si="15"/>
        <v>6.7000000000000004E-2</v>
      </c>
      <c r="AN30">
        <f t="shared" si="15"/>
        <v>0</v>
      </c>
      <c r="AO30">
        <f t="shared" si="15"/>
        <v>0</v>
      </c>
      <c r="AP30">
        <f t="shared" si="15"/>
        <v>0</v>
      </c>
      <c r="AQ30">
        <f t="shared" si="15"/>
        <v>0</v>
      </c>
      <c r="AR30">
        <f t="shared" si="15"/>
        <v>0</v>
      </c>
      <c r="AS30">
        <f t="shared" si="15"/>
        <v>0</v>
      </c>
      <c r="AT30">
        <f t="shared" si="15"/>
        <v>0</v>
      </c>
    </row>
    <row r="31" spans="1:46" x14ac:dyDescent="0.25">
      <c r="A31" t="s">
        <v>28</v>
      </c>
      <c r="B31" s="5">
        <f t="shared" si="0"/>
        <v>1461</v>
      </c>
      <c r="C31" s="5">
        <f t="shared" si="3"/>
        <v>489</v>
      </c>
      <c r="D31" s="5">
        <f t="shared" si="4"/>
        <v>750</v>
      </c>
      <c r="E31">
        <v>300</v>
      </c>
      <c r="F31" s="3">
        <v>0.17</v>
      </c>
      <c r="G31">
        <v>4400</v>
      </c>
      <c r="H31">
        <v>0.95</v>
      </c>
      <c r="I31" s="5" t="str">
        <f t="shared" si="5"/>
        <v>1,0.407,0.165,0.067,0,0,0,0,0,0,0</v>
      </c>
      <c r="J31">
        <v>500</v>
      </c>
      <c r="K31">
        <v>0.1</v>
      </c>
      <c r="L31">
        <v>120</v>
      </c>
      <c r="M31">
        <v>690</v>
      </c>
      <c r="N31" s="7">
        <v>0.95</v>
      </c>
      <c r="O31" s="5">
        <f t="shared" si="6"/>
        <v>1350</v>
      </c>
      <c r="P31" s="5">
        <f t="shared" si="7"/>
        <v>270</v>
      </c>
      <c r="Q31">
        <v>0.02</v>
      </c>
      <c r="R31">
        <v>1.4E-2</v>
      </c>
      <c r="S31">
        <v>9.7999999999999997E-3</v>
      </c>
      <c r="T31">
        <v>0.01</v>
      </c>
      <c r="U31">
        <v>0.01</v>
      </c>
      <c r="X31">
        <v>1950</v>
      </c>
      <c r="Y31">
        <v>2700</v>
      </c>
      <c r="Z31" s="5">
        <f t="shared" si="8"/>
        <v>874.85380116959061</v>
      </c>
      <c r="AA31" s="5">
        <f t="shared" si="9"/>
        <v>0.9436417916219294</v>
      </c>
      <c r="AB31" s="5">
        <f t="shared" si="10"/>
        <v>9.4364179162192946E-2</v>
      </c>
      <c r="AC31" s="5">
        <f t="shared" si="1"/>
        <v>0.80681373183674954</v>
      </c>
      <c r="AD31" s="5">
        <f t="shared" si="11"/>
        <v>4.2463880622986921E-2</v>
      </c>
      <c r="AE31" s="5">
        <f t="shared" si="12"/>
        <v>8.492776124597385E-3</v>
      </c>
      <c r="AF31" s="5">
        <f t="shared" si="13"/>
        <v>3.7368214948228499E-2</v>
      </c>
      <c r="AG31" s="5">
        <f t="shared" si="14"/>
        <v>489</v>
      </c>
      <c r="AJ31">
        <f t="shared" si="15"/>
        <v>1</v>
      </c>
      <c r="AK31">
        <f t="shared" si="15"/>
        <v>0.40699999999999997</v>
      </c>
      <c r="AL31">
        <f t="shared" si="15"/>
        <v>0.16500000000000001</v>
      </c>
      <c r="AM31">
        <f t="shared" si="15"/>
        <v>6.7000000000000004E-2</v>
      </c>
      <c r="AN31">
        <f t="shared" si="15"/>
        <v>0</v>
      </c>
      <c r="AO31">
        <f t="shared" si="15"/>
        <v>0</v>
      </c>
      <c r="AP31">
        <f t="shared" si="15"/>
        <v>0</v>
      </c>
      <c r="AQ31">
        <f t="shared" si="15"/>
        <v>0</v>
      </c>
      <c r="AR31">
        <f t="shared" si="15"/>
        <v>0</v>
      </c>
      <c r="AS31">
        <f t="shared" si="15"/>
        <v>0</v>
      </c>
      <c r="AT31">
        <f t="shared" si="15"/>
        <v>0</v>
      </c>
    </row>
    <row r="32" spans="1:46" x14ac:dyDescent="0.25">
      <c r="A32" t="s">
        <v>29</v>
      </c>
      <c r="B32" s="5">
        <f t="shared" si="0"/>
        <v>1159</v>
      </c>
      <c r="C32" s="5">
        <f t="shared" si="3"/>
        <v>2141</v>
      </c>
      <c r="D32" s="5">
        <f t="shared" si="4"/>
        <v>300</v>
      </c>
      <c r="E32">
        <v>300</v>
      </c>
      <c r="F32" s="3">
        <v>0.85</v>
      </c>
      <c r="G32">
        <v>60</v>
      </c>
      <c r="H32">
        <v>8.9999999999999983E-2</v>
      </c>
      <c r="I32" s="5" t="str">
        <f t="shared" si="5"/>
        <v>1,0.607,0.368,0.223,0.135,0.082,0,0,0,0,0</v>
      </c>
      <c r="J32">
        <v>900</v>
      </c>
      <c r="K32">
        <v>0.1</v>
      </c>
      <c r="L32">
        <v>120</v>
      </c>
      <c r="M32">
        <v>750</v>
      </c>
      <c r="N32" s="7">
        <v>0.8</v>
      </c>
      <c r="O32" s="5">
        <f t="shared" si="6"/>
        <v>1800</v>
      </c>
      <c r="P32" s="5">
        <f t="shared" si="7"/>
        <v>360</v>
      </c>
      <c r="Q32">
        <v>0.04</v>
      </c>
      <c r="R32">
        <v>3.5000000000000003E-2</v>
      </c>
      <c r="S32">
        <v>2.4500000000000001E-2</v>
      </c>
      <c r="T32">
        <v>0.01</v>
      </c>
      <c r="U32">
        <v>0.01</v>
      </c>
      <c r="X32">
        <v>3300</v>
      </c>
      <c r="Y32">
        <v>3600</v>
      </c>
      <c r="Z32" s="5">
        <f t="shared" si="8"/>
        <v>629.62962962962968</v>
      </c>
      <c r="AA32" s="5">
        <f t="shared" si="9"/>
        <v>0.79464571926057226</v>
      </c>
      <c r="AB32" s="5">
        <f t="shared" si="10"/>
        <v>7.9464571926057229E-2</v>
      </c>
      <c r="AC32" s="5">
        <f t="shared" si="1"/>
        <v>6.4366303260106339E-2</v>
      </c>
      <c r="AD32" s="5">
        <f t="shared" si="11"/>
        <v>0.6508148440744087</v>
      </c>
      <c r="AE32" s="5">
        <f t="shared" si="12"/>
        <v>0.13016296881488174</v>
      </c>
      <c r="AF32" s="5">
        <f t="shared" si="13"/>
        <v>0.57271706278547974</v>
      </c>
      <c r="AG32" s="5">
        <f t="shared" si="14"/>
        <v>2141</v>
      </c>
      <c r="AJ32">
        <f t="shared" si="15"/>
        <v>1</v>
      </c>
      <c r="AK32">
        <f t="shared" si="15"/>
        <v>0.60699999999999998</v>
      </c>
      <c r="AL32">
        <f t="shared" si="15"/>
        <v>0.36799999999999999</v>
      </c>
      <c r="AM32">
        <f t="shared" si="15"/>
        <v>0.223</v>
      </c>
      <c r="AN32">
        <f t="shared" si="15"/>
        <v>0.13500000000000001</v>
      </c>
      <c r="AO32">
        <f t="shared" si="15"/>
        <v>8.2000000000000003E-2</v>
      </c>
      <c r="AP32">
        <f t="shared" si="15"/>
        <v>0</v>
      </c>
      <c r="AQ32">
        <f t="shared" si="15"/>
        <v>0</v>
      </c>
      <c r="AR32">
        <f t="shared" si="15"/>
        <v>0</v>
      </c>
      <c r="AS32">
        <f t="shared" si="15"/>
        <v>0</v>
      </c>
      <c r="AT32">
        <f t="shared" si="15"/>
        <v>0</v>
      </c>
    </row>
    <row r="33" spans="1:46" x14ac:dyDescent="0.25">
      <c r="A33" t="s">
        <v>30</v>
      </c>
      <c r="B33" s="5">
        <f t="shared" si="0"/>
        <v>660</v>
      </c>
      <c r="C33" s="5">
        <f t="shared" si="3"/>
        <v>1590</v>
      </c>
      <c r="D33" s="5">
        <f t="shared" si="4"/>
        <v>450</v>
      </c>
      <c r="E33">
        <v>300</v>
      </c>
      <c r="F33" s="3">
        <v>0.85</v>
      </c>
      <c r="G33">
        <v>150</v>
      </c>
      <c r="H33">
        <v>0.10499999999999998</v>
      </c>
      <c r="I33" s="5" t="str">
        <f t="shared" si="5"/>
        <v>1,0.526,0.276,0.145,0.076,0,0,0,0,0,0</v>
      </c>
      <c r="J33">
        <v>700</v>
      </c>
      <c r="K33">
        <v>0.1</v>
      </c>
      <c r="L33">
        <v>120</v>
      </c>
      <c r="M33">
        <v>540</v>
      </c>
      <c r="N33" s="7">
        <v>1</v>
      </c>
      <c r="O33" s="5">
        <f t="shared" si="6"/>
        <v>1350</v>
      </c>
      <c r="P33" s="5">
        <f t="shared" si="7"/>
        <v>270</v>
      </c>
      <c r="Q33">
        <v>1.4999999999999999E-2</v>
      </c>
      <c r="R33">
        <v>1.4999999999999999E-2</v>
      </c>
      <c r="S33">
        <v>1.0499999999999999E-2</v>
      </c>
      <c r="T33">
        <v>0.01</v>
      </c>
      <c r="U33">
        <v>0.01</v>
      </c>
      <c r="X33">
        <v>2250</v>
      </c>
      <c r="Y33">
        <v>2700</v>
      </c>
      <c r="Z33" s="5">
        <f t="shared" si="8"/>
        <v>1349.2063492063494</v>
      </c>
      <c r="AA33" s="5">
        <f t="shared" si="9"/>
        <v>0.99330714907571527</v>
      </c>
      <c r="AB33" s="5">
        <f t="shared" si="10"/>
        <v>9.9330714907571532E-2</v>
      </c>
      <c r="AC33" s="5">
        <f t="shared" si="1"/>
        <v>9.3867525587655085E-2</v>
      </c>
      <c r="AD33" s="5">
        <f t="shared" si="11"/>
        <v>0.80010890858048866</v>
      </c>
      <c r="AE33" s="5">
        <f t="shared" si="12"/>
        <v>0.16002178171609774</v>
      </c>
      <c r="AF33" s="5">
        <f t="shared" si="13"/>
        <v>0.7040958395508301</v>
      </c>
      <c r="AG33" s="5">
        <f t="shared" si="14"/>
        <v>1590</v>
      </c>
      <c r="AJ33">
        <f t="shared" si="15"/>
        <v>1</v>
      </c>
      <c r="AK33">
        <f t="shared" si="15"/>
        <v>0.52600000000000002</v>
      </c>
      <c r="AL33">
        <f t="shared" si="15"/>
        <v>0.27600000000000002</v>
      </c>
      <c r="AM33">
        <f t="shared" si="15"/>
        <v>0.14499999999999999</v>
      </c>
      <c r="AN33">
        <f t="shared" si="15"/>
        <v>7.5999999999999998E-2</v>
      </c>
      <c r="AO33">
        <f t="shared" si="15"/>
        <v>0</v>
      </c>
      <c r="AP33">
        <f t="shared" si="15"/>
        <v>0</v>
      </c>
      <c r="AQ33">
        <f t="shared" si="15"/>
        <v>0</v>
      </c>
      <c r="AR33">
        <f t="shared" si="15"/>
        <v>0</v>
      </c>
      <c r="AS33">
        <f t="shared" si="15"/>
        <v>0</v>
      </c>
      <c r="AT33">
        <f t="shared" si="15"/>
        <v>0</v>
      </c>
    </row>
    <row r="34" spans="1:46" x14ac:dyDescent="0.25">
      <c r="A34" t="s">
        <v>31</v>
      </c>
      <c r="B34" s="5">
        <f t="shared" si="0"/>
        <v>551</v>
      </c>
      <c r="C34" s="5">
        <f t="shared" si="3"/>
        <v>1249</v>
      </c>
      <c r="D34" s="5">
        <f t="shared" si="4"/>
        <v>300</v>
      </c>
      <c r="E34">
        <v>300</v>
      </c>
      <c r="F34" s="3">
        <v>0.85</v>
      </c>
      <c r="G34">
        <v>60</v>
      </c>
      <c r="H34">
        <v>8.9999999999999983E-2</v>
      </c>
      <c r="I34" s="5" t="str">
        <f t="shared" si="5"/>
        <v>1,0.607,0.368,0.223,0.135,0.082,0,0,0,0,0</v>
      </c>
      <c r="J34">
        <v>900</v>
      </c>
      <c r="K34">
        <v>0.1</v>
      </c>
      <c r="L34">
        <v>120</v>
      </c>
      <c r="M34">
        <v>300</v>
      </c>
      <c r="N34" s="7">
        <v>1</v>
      </c>
      <c r="O34" s="5">
        <f t="shared" si="6"/>
        <v>1050</v>
      </c>
      <c r="P34" s="5">
        <f t="shared" si="7"/>
        <v>210</v>
      </c>
      <c r="Q34">
        <v>0.04</v>
      </c>
      <c r="R34">
        <v>3.5000000000000003E-2</v>
      </c>
      <c r="S34">
        <v>2.4500000000000001E-2</v>
      </c>
      <c r="T34">
        <v>0.01</v>
      </c>
      <c r="U34">
        <v>0.01</v>
      </c>
      <c r="X34">
        <v>1800</v>
      </c>
      <c r="Y34">
        <v>2100</v>
      </c>
      <c r="Z34" s="5">
        <f t="shared" si="8"/>
        <v>629.62962962962968</v>
      </c>
      <c r="AA34" s="5">
        <f t="shared" si="9"/>
        <v>0.99330714907571527</v>
      </c>
      <c r="AB34" s="5">
        <f t="shared" si="10"/>
        <v>9.9330714907571532E-2</v>
      </c>
      <c r="AC34" s="5">
        <f t="shared" si="1"/>
        <v>8.0457879075132924E-2</v>
      </c>
      <c r="AD34" s="5">
        <f t="shared" si="11"/>
        <v>0.81351855509301085</v>
      </c>
      <c r="AE34" s="5">
        <f t="shared" si="12"/>
        <v>0.16270371101860218</v>
      </c>
      <c r="AF34" s="5">
        <f t="shared" si="13"/>
        <v>0.71589632848184959</v>
      </c>
      <c r="AG34" s="5">
        <f t="shared" si="14"/>
        <v>1249</v>
      </c>
      <c r="AJ34">
        <f t="shared" si="15"/>
        <v>1</v>
      </c>
      <c r="AK34">
        <f t="shared" si="15"/>
        <v>0.60699999999999998</v>
      </c>
      <c r="AL34">
        <f t="shared" si="15"/>
        <v>0.36799999999999999</v>
      </c>
      <c r="AM34">
        <f t="shared" si="15"/>
        <v>0.223</v>
      </c>
      <c r="AN34">
        <f t="shared" si="15"/>
        <v>0.13500000000000001</v>
      </c>
      <c r="AO34">
        <f t="shared" si="15"/>
        <v>8.2000000000000003E-2</v>
      </c>
      <c r="AP34">
        <f t="shared" si="15"/>
        <v>0</v>
      </c>
      <c r="AQ34">
        <f t="shared" si="15"/>
        <v>0</v>
      </c>
      <c r="AR34">
        <f t="shared" si="15"/>
        <v>0</v>
      </c>
      <c r="AS34">
        <f t="shared" si="15"/>
        <v>0</v>
      </c>
      <c r="AT34">
        <f t="shared" si="15"/>
        <v>0</v>
      </c>
    </row>
    <row r="35" spans="1:46" x14ac:dyDescent="0.25">
      <c r="A35" t="s">
        <v>32</v>
      </c>
      <c r="B35" s="5">
        <f t="shared" ref="B35:B52" si="16">X35-C35</f>
        <v>563</v>
      </c>
      <c r="C35" s="5">
        <f t="shared" si="3"/>
        <v>1237</v>
      </c>
      <c r="D35" s="5">
        <f t="shared" si="4"/>
        <v>300</v>
      </c>
      <c r="E35">
        <v>300</v>
      </c>
      <c r="F35" s="3">
        <v>0.85</v>
      </c>
      <c r="G35">
        <v>150</v>
      </c>
      <c r="H35">
        <v>0.10499999999999998</v>
      </c>
      <c r="I35" s="5" t="str">
        <f t="shared" si="5"/>
        <v>1,0.526,0.276,0.145,0.076,0,0,0,0,0,0</v>
      </c>
      <c r="J35">
        <v>700</v>
      </c>
      <c r="K35">
        <v>0.1</v>
      </c>
      <c r="L35">
        <v>120</v>
      </c>
      <c r="M35">
        <v>300</v>
      </c>
      <c r="N35" s="7">
        <v>1</v>
      </c>
      <c r="O35" s="5">
        <f t="shared" si="6"/>
        <v>1050</v>
      </c>
      <c r="P35" s="5">
        <f t="shared" si="7"/>
        <v>210</v>
      </c>
      <c r="Q35">
        <v>1.4999999999999999E-2</v>
      </c>
      <c r="R35">
        <v>1.4999999999999999E-2</v>
      </c>
      <c r="S35">
        <v>1.0499999999999999E-2</v>
      </c>
      <c r="T35">
        <v>0.01</v>
      </c>
      <c r="U35">
        <v>0.01</v>
      </c>
      <c r="X35">
        <v>1800</v>
      </c>
      <c r="Y35">
        <v>2100</v>
      </c>
      <c r="Z35" s="5">
        <f t="shared" si="8"/>
        <v>1349.2063492063494</v>
      </c>
      <c r="AA35" s="5">
        <f t="shared" si="9"/>
        <v>0.99330714907571527</v>
      </c>
      <c r="AB35" s="5">
        <f t="shared" si="10"/>
        <v>9.9330714907571532E-2</v>
      </c>
      <c r="AC35" s="5">
        <f t="shared" ref="AC35:AC52" si="17">(AA35-AB35)*(H35)</f>
        <v>9.3867525587655085E-2</v>
      </c>
      <c r="AD35" s="5">
        <f t="shared" si="11"/>
        <v>0.80010890858048866</v>
      </c>
      <c r="AE35" s="5">
        <f t="shared" si="12"/>
        <v>0.16002178171609774</v>
      </c>
      <c r="AF35" s="5">
        <f t="shared" si="13"/>
        <v>0.7040958395508301</v>
      </c>
      <c r="AG35" s="5">
        <f t="shared" si="14"/>
        <v>1237</v>
      </c>
      <c r="AJ35">
        <f t="shared" si="15"/>
        <v>1</v>
      </c>
      <c r="AK35">
        <f t="shared" si="15"/>
        <v>0.52600000000000002</v>
      </c>
      <c r="AL35">
        <f t="shared" si="15"/>
        <v>0.27600000000000002</v>
      </c>
      <c r="AM35">
        <f t="shared" si="15"/>
        <v>0.14499999999999999</v>
      </c>
      <c r="AN35">
        <f t="shared" si="15"/>
        <v>7.5999999999999998E-2</v>
      </c>
      <c r="AO35">
        <f t="shared" si="15"/>
        <v>0</v>
      </c>
      <c r="AP35">
        <f t="shared" si="15"/>
        <v>0</v>
      </c>
      <c r="AQ35">
        <f t="shared" si="15"/>
        <v>0</v>
      </c>
      <c r="AR35">
        <f t="shared" si="15"/>
        <v>0</v>
      </c>
      <c r="AS35">
        <f t="shared" si="15"/>
        <v>0</v>
      </c>
      <c r="AT35">
        <f t="shared" si="15"/>
        <v>0</v>
      </c>
    </row>
    <row r="36" spans="1:46" x14ac:dyDescent="0.25">
      <c r="A36" t="s">
        <v>33</v>
      </c>
      <c r="B36" s="5">
        <f t="shared" si="16"/>
        <v>706</v>
      </c>
      <c r="C36" s="5">
        <f t="shared" si="3"/>
        <v>794</v>
      </c>
      <c r="D36" s="5">
        <f t="shared" si="4"/>
        <v>300</v>
      </c>
      <c r="E36">
        <v>300</v>
      </c>
      <c r="F36" s="3">
        <v>0.5</v>
      </c>
      <c r="G36">
        <v>2500</v>
      </c>
      <c r="H36">
        <v>0.55000000000000004</v>
      </c>
      <c r="I36" s="5" t="str">
        <f t="shared" si="5"/>
        <v>1,0.638,0.407,0.259,0.165,0.105,0.067,0,0,0,0</v>
      </c>
      <c r="J36">
        <v>1000</v>
      </c>
      <c r="K36">
        <v>0.1</v>
      </c>
      <c r="L36">
        <v>120</v>
      </c>
      <c r="M36">
        <v>540</v>
      </c>
      <c r="N36" s="7">
        <v>0.75</v>
      </c>
      <c r="O36" s="5">
        <f t="shared" si="6"/>
        <v>900</v>
      </c>
      <c r="P36" s="5">
        <f t="shared" si="7"/>
        <v>180</v>
      </c>
      <c r="Q36">
        <v>8.9999999999999993E-3</v>
      </c>
      <c r="R36">
        <v>1.4E-2</v>
      </c>
      <c r="S36">
        <v>9.7999999999999997E-3</v>
      </c>
      <c r="T36">
        <v>7.0000000000000001E-3</v>
      </c>
      <c r="U36">
        <v>7.0000000000000001E-3</v>
      </c>
      <c r="X36">
        <v>1500</v>
      </c>
      <c r="Y36">
        <v>1800</v>
      </c>
      <c r="Z36" s="5">
        <f t="shared" si="8"/>
        <v>2525.2525252525252</v>
      </c>
      <c r="AA36" s="5">
        <f t="shared" si="9"/>
        <v>0.7449803618067864</v>
      </c>
      <c r="AB36" s="5">
        <f t="shared" si="10"/>
        <v>7.4498036180678642E-2</v>
      </c>
      <c r="AC36" s="5">
        <f t="shared" si="17"/>
        <v>0.3687652790943593</v>
      </c>
      <c r="AD36" s="5">
        <f t="shared" si="11"/>
        <v>0.30171704653174847</v>
      </c>
      <c r="AE36" s="5">
        <f t="shared" si="12"/>
        <v>6.0343409306349696E-2</v>
      </c>
      <c r="AF36" s="5">
        <f t="shared" si="13"/>
        <v>0.26551100094793867</v>
      </c>
      <c r="AG36" s="5">
        <f t="shared" si="14"/>
        <v>794</v>
      </c>
      <c r="AJ36">
        <f t="shared" ref="AJ36:AT52" si="18">IF(AJ$2&lt;$J36,ROUND(1*EXP(-$AJ$1*(1500/$J36)*AJ$2),3),0)</f>
        <v>1</v>
      </c>
      <c r="AK36">
        <f t="shared" si="18"/>
        <v>0.63800000000000001</v>
      </c>
      <c r="AL36">
        <f t="shared" si="18"/>
        <v>0.40699999999999997</v>
      </c>
      <c r="AM36">
        <f t="shared" si="18"/>
        <v>0.25900000000000001</v>
      </c>
      <c r="AN36">
        <f t="shared" si="18"/>
        <v>0.16500000000000001</v>
      </c>
      <c r="AO36">
        <f t="shared" si="18"/>
        <v>0.105</v>
      </c>
      <c r="AP36">
        <f t="shared" si="18"/>
        <v>6.7000000000000004E-2</v>
      </c>
      <c r="AQ36">
        <f t="shared" si="18"/>
        <v>0</v>
      </c>
      <c r="AR36">
        <f t="shared" si="18"/>
        <v>0</v>
      </c>
      <c r="AS36">
        <f t="shared" si="18"/>
        <v>0</v>
      </c>
      <c r="AT36">
        <f t="shared" si="18"/>
        <v>0</v>
      </c>
    </row>
    <row r="37" spans="1:46" x14ac:dyDescent="0.25">
      <c r="A37" t="s">
        <v>34</v>
      </c>
      <c r="B37" s="5">
        <f t="shared" si="16"/>
        <v>1501</v>
      </c>
      <c r="C37" s="5">
        <f t="shared" si="3"/>
        <v>899</v>
      </c>
      <c r="D37" s="5">
        <f t="shared" si="4"/>
        <v>300</v>
      </c>
      <c r="E37">
        <v>300</v>
      </c>
      <c r="F37" s="3">
        <v>0.2</v>
      </c>
      <c r="G37">
        <v>2500</v>
      </c>
      <c r="H37">
        <v>0.8</v>
      </c>
      <c r="I37" s="5" t="str">
        <f t="shared" si="5"/>
        <v>1,0.407,0.165,0.067,0,0,0,0,0,0,0</v>
      </c>
      <c r="J37">
        <v>500</v>
      </c>
      <c r="K37">
        <v>0.1</v>
      </c>
      <c r="L37">
        <v>90</v>
      </c>
      <c r="M37">
        <v>600</v>
      </c>
      <c r="N37" s="7">
        <v>0.94</v>
      </c>
      <c r="O37" s="5">
        <f t="shared" si="6"/>
        <v>1350</v>
      </c>
      <c r="P37" s="5">
        <f t="shared" si="7"/>
        <v>270</v>
      </c>
      <c r="Q37">
        <v>0.02</v>
      </c>
      <c r="R37">
        <v>0.02</v>
      </c>
      <c r="S37">
        <v>1.3999999999999999E-2</v>
      </c>
      <c r="T37">
        <v>0.01</v>
      </c>
      <c r="U37">
        <v>0.01</v>
      </c>
      <c r="X37">
        <v>2400</v>
      </c>
      <c r="Y37">
        <v>2700</v>
      </c>
      <c r="Z37" s="5">
        <f t="shared" si="8"/>
        <v>694.44444444444446</v>
      </c>
      <c r="AA37" s="5">
        <f t="shared" si="9"/>
        <v>0.93370872013117223</v>
      </c>
      <c r="AB37" s="5">
        <f t="shared" si="10"/>
        <v>9.3370872013117223E-2</v>
      </c>
      <c r="AC37" s="5">
        <f t="shared" si="17"/>
        <v>0.6722702784944441</v>
      </c>
      <c r="AD37" s="5">
        <f t="shared" si="11"/>
        <v>0.16806756962361091</v>
      </c>
      <c r="AE37" s="5">
        <f t="shared" si="12"/>
        <v>3.3613513924722185E-2</v>
      </c>
      <c r="AF37" s="5">
        <f t="shared" si="13"/>
        <v>0.14789946126877762</v>
      </c>
      <c r="AG37" s="5">
        <f t="shared" si="14"/>
        <v>899</v>
      </c>
      <c r="AJ37">
        <f t="shared" si="18"/>
        <v>1</v>
      </c>
      <c r="AK37">
        <f t="shared" si="18"/>
        <v>0.40699999999999997</v>
      </c>
      <c r="AL37">
        <f t="shared" si="18"/>
        <v>0.16500000000000001</v>
      </c>
      <c r="AM37">
        <f t="shared" si="18"/>
        <v>6.7000000000000004E-2</v>
      </c>
      <c r="AN37">
        <f t="shared" si="18"/>
        <v>0</v>
      </c>
      <c r="AO37">
        <f t="shared" si="18"/>
        <v>0</v>
      </c>
      <c r="AP37">
        <f t="shared" si="18"/>
        <v>0</v>
      </c>
      <c r="AQ37">
        <f t="shared" si="18"/>
        <v>0</v>
      </c>
      <c r="AR37">
        <f t="shared" si="18"/>
        <v>0</v>
      </c>
      <c r="AS37">
        <f t="shared" si="18"/>
        <v>0</v>
      </c>
      <c r="AT37">
        <f t="shared" si="18"/>
        <v>0</v>
      </c>
    </row>
    <row r="38" spans="1:46" x14ac:dyDescent="0.25">
      <c r="A38" t="s">
        <v>35</v>
      </c>
      <c r="B38" s="5">
        <f t="shared" si="16"/>
        <v>1051</v>
      </c>
      <c r="C38" s="5">
        <f t="shared" si="3"/>
        <v>899</v>
      </c>
      <c r="D38" s="5">
        <f t="shared" si="4"/>
        <v>750</v>
      </c>
      <c r="E38">
        <v>300</v>
      </c>
      <c r="F38" s="3">
        <v>0.11</v>
      </c>
      <c r="G38">
        <v>7000</v>
      </c>
      <c r="H38">
        <v>0.8</v>
      </c>
      <c r="I38" s="5" t="str">
        <f t="shared" si="5"/>
        <v>1,0.325,0.105,0,0,0,0,0,0,0,0</v>
      </c>
      <c r="J38">
        <v>400</v>
      </c>
      <c r="K38">
        <v>0.1</v>
      </c>
      <c r="L38">
        <v>120</v>
      </c>
      <c r="M38">
        <v>780</v>
      </c>
      <c r="N38" s="7">
        <v>0.8</v>
      </c>
      <c r="O38" s="5">
        <f t="shared" si="6"/>
        <v>1350</v>
      </c>
      <c r="P38" s="5">
        <f t="shared" si="7"/>
        <v>270</v>
      </c>
      <c r="Q38">
        <v>0.02</v>
      </c>
      <c r="R38">
        <v>1.4E-2</v>
      </c>
      <c r="S38">
        <v>9.7999999999999997E-3</v>
      </c>
      <c r="T38">
        <v>0.01</v>
      </c>
      <c r="U38">
        <v>0.01</v>
      </c>
      <c r="X38">
        <v>1950</v>
      </c>
      <c r="Y38">
        <v>2700</v>
      </c>
      <c r="Z38" s="5">
        <f t="shared" si="8"/>
        <v>1069.4444444444443</v>
      </c>
      <c r="AA38" s="5">
        <f t="shared" si="9"/>
        <v>0.79464571926057226</v>
      </c>
      <c r="AB38" s="5">
        <f t="shared" si="10"/>
        <v>7.9464571926057229E-2</v>
      </c>
      <c r="AC38" s="5">
        <f t="shared" si="17"/>
        <v>0.57214491786761201</v>
      </c>
      <c r="AD38" s="5">
        <f t="shared" si="11"/>
        <v>0.14303622946690303</v>
      </c>
      <c r="AE38" s="5">
        <f t="shared" si="12"/>
        <v>2.8607245893380609E-2</v>
      </c>
      <c r="AF38" s="5">
        <f t="shared" si="13"/>
        <v>0.12587188193087467</v>
      </c>
      <c r="AG38" s="5">
        <f t="shared" si="14"/>
        <v>899</v>
      </c>
      <c r="AJ38">
        <f t="shared" si="18"/>
        <v>1</v>
      </c>
      <c r="AK38">
        <f t="shared" si="18"/>
        <v>0.32500000000000001</v>
      </c>
      <c r="AL38">
        <f t="shared" si="18"/>
        <v>0.105</v>
      </c>
      <c r="AM38">
        <f t="shared" si="18"/>
        <v>0</v>
      </c>
      <c r="AN38">
        <f t="shared" si="18"/>
        <v>0</v>
      </c>
      <c r="AO38">
        <f t="shared" si="18"/>
        <v>0</v>
      </c>
      <c r="AP38">
        <f t="shared" si="18"/>
        <v>0</v>
      </c>
      <c r="AQ38">
        <f t="shared" si="18"/>
        <v>0</v>
      </c>
      <c r="AR38">
        <f t="shared" si="18"/>
        <v>0</v>
      </c>
      <c r="AS38">
        <f t="shared" si="18"/>
        <v>0</v>
      </c>
      <c r="AT38">
        <f t="shared" si="18"/>
        <v>0</v>
      </c>
    </row>
    <row r="39" spans="1:46" x14ac:dyDescent="0.25">
      <c r="A39" t="s">
        <v>36</v>
      </c>
      <c r="B39" s="5">
        <f t="shared" si="16"/>
        <v>714</v>
      </c>
      <c r="C39" s="5">
        <f t="shared" si="3"/>
        <v>1236</v>
      </c>
      <c r="D39" s="5">
        <f t="shared" si="4"/>
        <v>750</v>
      </c>
      <c r="E39">
        <v>300</v>
      </c>
      <c r="F39" s="3">
        <v>0.05</v>
      </c>
      <c r="G39">
        <v>10000</v>
      </c>
      <c r="H39">
        <v>0.5</v>
      </c>
      <c r="I39" s="5" t="str">
        <f t="shared" si="5"/>
        <v>1,0.407,0.165,0.067,0,0,0,0,0,0,0</v>
      </c>
      <c r="J39">
        <v>500</v>
      </c>
      <c r="K39">
        <v>0.1</v>
      </c>
      <c r="L39">
        <v>120</v>
      </c>
      <c r="M39">
        <v>690</v>
      </c>
      <c r="N39" s="7">
        <v>1</v>
      </c>
      <c r="O39" s="5">
        <f t="shared" si="6"/>
        <v>1350</v>
      </c>
      <c r="P39" s="5">
        <f t="shared" si="7"/>
        <v>270</v>
      </c>
      <c r="Q39">
        <v>0.02</v>
      </c>
      <c r="R39">
        <v>0.02</v>
      </c>
      <c r="S39">
        <v>1.3999999999999999E-2</v>
      </c>
      <c r="T39">
        <v>0.01</v>
      </c>
      <c r="U39">
        <v>0.01</v>
      </c>
      <c r="X39">
        <v>1950</v>
      </c>
      <c r="Y39">
        <v>2700</v>
      </c>
      <c r="Z39" s="5">
        <f t="shared" si="8"/>
        <v>1111.1111111111111</v>
      </c>
      <c r="AA39" s="5">
        <f t="shared" si="9"/>
        <v>0.99330714907571527</v>
      </c>
      <c r="AB39" s="5">
        <f t="shared" si="10"/>
        <v>9.9330714907571532E-2</v>
      </c>
      <c r="AC39" s="5">
        <f t="shared" si="17"/>
        <v>0.44698821708407188</v>
      </c>
      <c r="AD39" s="5">
        <f t="shared" si="11"/>
        <v>0.44698821708407188</v>
      </c>
      <c r="AE39" s="5">
        <f t="shared" si="12"/>
        <v>8.9397643416814387E-2</v>
      </c>
      <c r="AF39" s="5">
        <f t="shared" si="13"/>
        <v>0.39334963103398329</v>
      </c>
      <c r="AG39" s="5">
        <f t="shared" si="14"/>
        <v>1236</v>
      </c>
      <c r="AJ39">
        <f t="shared" si="18"/>
        <v>1</v>
      </c>
      <c r="AK39">
        <f t="shared" si="18"/>
        <v>0.40699999999999997</v>
      </c>
      <c r="AL39">
        <f t="shared" si="18"/>
        <v>0.16500000000000001</v>
      </c>
      <c r="AM39">
        <f t="shared" si="18"/>
        <v>6.7000000000000004E-2</v>
      </c>
      <c r="AN39">
        <f t="shared" si="18"/>
        <v>0</v>
      </c>
      <c r="AO39">
        <f t="shared" si="18"/>
        <v>0</v>
      </c>
      <c r="AP39">
        <f t="shared" si="18"/>
        <v>0</v>
      </c>
      <c r="AQ39">
        <f t="shared" si="18"/>
        <v>0</v>
      </c>
      <c r="AR39">
        <f t="shared" si="18"/>
        <v>0</v>
      </c>
      <c r="AS39">
        <f t="shared" si="18"/>
        <v>0</v>
      </c>
      <c r="AT39">
        <f t="shared" si="18"/>
        <v>0</v>
      </c>
    </row>
    <row r="40" spans="1:46" x14ac:dyDescent="0.25">
      <c r="A40" t="s">
        <v>37</v>
      </c>
      <c r="B40" s="5">
        <f t="shared" si="16"/>
        <v>659</v>
      </c>
      <c r="C40" s="5">
        <f t="shared" si="3"/>
        <v>1141</v>
      </c>
      <c r="D40" s="5">
        <f t="shared" si="4"/>
        <v>0</v>
      </c>
      <c r="E40">
        <v>300</v>
      </c>
      <c r="F40" s="3">
        <v>1</v>
      </c>
      <c r="G40">
        <v>1000</v>
      </c>
      <c r="H40">
        <v>0</v>
      </c>
      <c r="I40" s="5" t="str">
        <f t="shared" si="5"/>
        <v>1,0.638,0.407,0.259,0.165,0.105,0.067,0,0,0,0</v>
      </c>
      <c r="J40">
        <v>1000</v>
      </c>
      <c r="K40">
        <v>0.1</v>
      </c>
      <c r="L40">
        <v>120</v>
      </c>
      <c r="M40">
        <v>540</v>
      </c>
      <c r="N40" s="8">
        <v>1</v>
      </c>
      <c r="O40" s="5">
        <f t="shared" si="6"/>
        <v>900</v>
      </c>
      <c r="P40" s="5">
        <f t="shared" si="7"/>
        <v>180</v>
      </c>
      <c r="Q40">
        <v>5.0000000000000001E-3</v>
      </c>
      <c r="R40">
        <v>1.2E-2</v>
      </c>
      <c r="S40">
        <v>8.3999999999999995E-3</v>
      </c>
      <c r="T40">
        <v>8.9999999999999993E-3</v>
      </c>
      <c r="U40">
        <v>8.9999999999999993E-3</v>
      </c>
      <c r="X40">
        <v>1800</v>
      </c>
      <c r="Y40">
        <v>1800</v>
      </c>
      <c r="Z40" s="5" t="e">
        <f t="shared" si="8"/>
        <v>#DIV/0!</v>
      </c>
      <c r="AA40" s="5">
        <f t="shared" si="9"/>
        <v>0.99330714907571527</v>
      </c>
      <c r="AB40" s="5">
        <f t="shared" si="10"/>
        <v>9.9330714907571532E-2</v>
      </c>
      <c r="AC40" s="5">
        <f t="shared" si="17"/>
        <v>0</v>
      </c>
      <c r="AD40" s="5">
        <f t="shared" si="11"/>
        <v>0.89397643416814376</v>
      </c>
      <c r="AE40" s="5">
        <f t="shared" si="12"/>
        <v>0.17879528683362877</v>
      </c>
      <c r="AF40" s="5">
        <f t="shared" si="13"/>
        <v>0.78669926206796659</v>
      </c>
      <c r="AG40" s="5">
        <f t="shared" si="14"/>
        <v>1141</v>
      </c>
      <c r="AJ40">
        <f t="shared" si="18"/>
        <v>1</v>
      </c>
      <c r="AK40">
        <f t="shared" si="18"/>
        <v>0.63800000000000001</v>
      </c>
      <c r="AL40">
        <f t="shared" si="18"/>
        <v>0.40699999999999997</v>
      </c>
      <c r="AM40">
        <f t="shared" si="18"/>
        <v>0.25900000000000001</v>
      </c>
      <c r="AN40">
        <f t="shared" si="18"/>
        <v>0.16500000000000001</v>
      </c>
      <c r="AO40">
        <f t="shared" si="18"/>
        <v>0.105</v>
      </c>
      <c r="AP40">
        <f t="shared" si="18"/>
        <v>6.7000000000000004E-2</v>
      </c>
      <c r="AQ40">
        <f t="shared" si="18"/>
        <v>0</v>
      </c>
      <c r="AR40">
        <f t="shared" si="18"/>
        <v>0</v>
      </c>
      <c r="AS40">
        <f t="shared" si="18"/>
        <v>0</v>
      </c>
      <c r="AT40">
        <f t="shared" si="18"/>
        <v>0</v>
      </c>
    </row>
    <row r="41" spans="1:46" x14ac:dyDescent="0.25">
      <c r="A41" t="s">
        <v>38</v>
      </c>
      <c r="B41" s="5">
        <f t="shared" si="16"/>
        <v>604</v>
      </c>
      <c r="C41" s="5">
        <f t="shared" si="3"/>
        <v>1046</v>
      </c>
      <c r="D41" s="5">
        <f t="shared" si="4"/>
        <v>0</v>
      </c>
      <c r="E41">
        <v>300</v>
      </c>
      <c r="F41" s="3">
        <v>1</v>
      </c>
      <c r="G41">
        <v>800</v>
      </c>
      <c r="H41">
        <v>0</v>
      </c>
      <c r="I41" s="5" t="str">
        <f t="shared" si="5"/>
        <v>1,0.526,0.276,0.145,0.076,0,0,0,0,0,0</v>
      </c>
      <c r="J41">
        <v>700</v>
      </c>
      <c r="K41">
        <v>0.1</v>
      </c>
      <c r="L41">
        <v>60</v>
      </c>
      <c r="M41">
        <v>690</v>
      </c>
      <c r="N41" s="8">
        <v>1</v>
      </c>
      <c r="O41" s="5">
        <f t="shared" si="6"/>
        <v>825</v>
      </c>
      <c r="P41" s="5">
        <f t="shared" si="7"/>
        <v>165</v>
      </c>
      <c r="Q41">
        <v>0.03</v>
      </c>
      <c r="R41">
        <v>0.03</v>
      </c>
      <c r="S41">
        <v>2.0999999999999998E-2</v>
      </c>
      <c r="T41">
        <v>0.01</v>
      </c>
      <c r="U41">
        <v>0.01</v>
      </c>
      <c r="X41">
        <v>1650</v>
      </c>
      <c r="Y41">
        <v>1650</v>
      </c>
      <c r="Z41" s="5" t="e">
        <f t="shared" si="8"/>
        <v>#DIV/0!</v>
      </c>
      <c r="AA41" s="5">
        <f t="shared" si="9"/>
        <v>0.99330714907571527</v>
      </c>
      <c r="AB41" s="5">
        <f t="shared" si="10"/>
        <v>9.9330714907571532E-2</v>
      </c>
      <c r="AC41" s="5">
        <f t="shared" si="17"/>
        <v>0</v>
      </c>
      <c r="AD41" s="5">
        <f t="shared" si="11"/>
        <v>0.89397643416814376</v>
      </c>
      <c r="AE41" s="5">
        <f t="shared" si="12"/>
        <v>0.17879528683362877</v>
      </c>
      <c r="AF41" s="5">
        <f t="shared" si="13"/>
        <v>0.78669926206796659</v>
      </c>
      <c r="AG41" s="5">
        <f t="shared" si="14"/>
        <v>1046</v>
      </c>
      <c r="AJ41">
        <f t="shared" si="18"/>
        <v>1</v>
      </c>
      <c r="AK41">
        <f t="shared" si="18"/>
        <v>0.52600000000000002</v>
      </c>
      <c r="AL41">
        <f t="shared" si="18"/>
        <v>0.27600000000000002</v>
      </c>
      <c r="AM41">
        <f t="shared" si="18"/>
        <v>0.14499999999999999</v>
      </c>
      <c r="AN41">
        <f t="shared" si="18"/>
        <v>7.5999999999999998E-2</v>
      </c>
      <c r="AO41">
        <f t="shared" si="18"/>
        <v>0</v>
      </c>
      <c r="AP41">
        <f t="shared" si="18"/>
        <v>0</v>
      </c>
      <c r="AQ41">
        <f t="shared" si="18"/>
        <v>0</v>
      </c>
      <c r="AR41">
        <f t="shared" si="18"/>
        <v>0</v>
      </c>
      <c r="AS41">
        <f t="shared" si="18"/>
        <v>0</v>
      </c>
      <c r="AT41">
        <f t="shared" si="18"/>
        <v>0</v>
      </c>
    </row>
    <row r="42" spans="1:46" x14ac:dyDescent="0.25">
      <c r="A42" t="s">
        <v>39</v>
      </c>
      <c r="B42" s="5">
        <f t="shared" si="16"/>
        <v>604</v>
      </c>
      <c r="C42" s="5">
        <f t="shared" si="3"/>
        <v>1046</v>
      </c>
      <c r="D42" s="5">
        <f t="shared" si="4"/>
        <v>0</v>
      </c>
      <c r="E42">
        <v>300</v>
      </c>
      <c r="F42" s="3">
        <v>1</v>
      </c>
      <c r="G42">
        <v>700</v>
      </c>
      <c r="H42">
        <v>0</v>
      </c>
      <c r="I42" s="5" t="str">
        <f t="shared" si="5"/>
        <v>1,0.526,0.276,0.145,0.076,0,0,0,0,0,0</v>
      </c>
      <c r="J42">
        <v>700</v>
      </c>
      <c r="K42">
        <v>0.1</v>
      </c>
      <c r="L42">
        <v>60</v>
      </c>
      <c r="M42">
        <v>690</v>
      </c>
      <c r="N42" s="8">
        <v>1</v>
      </c>
      <c r="O42" s="5">
        <f t="shared" si="6"/>
        <v>825</v>
      </c>
      <c r="P42" s="5">
        <f t="shared" si="7"/>
        <v>165</v>
      </c>
      <c r="Q42">
        <v>0.03</v>
      </c>
      <c r="R42">
        <v>0.03</v>
      </c>
      <c r="S42">
        <v>2.0999999999999998E-2</v>
      </c>
      <c r="T42">
        <v>0.01</v>
      </c>
      <c r="U42">
        <v>0.01</v>
      </c>
      <c r="X42">
        <v>1650</v>
      </c>
      <c r="Y42">
        <v>1650</v>
      </c>
      <c r="Z42" s="5" t="e">
        <f t="shared" si="8"/>
        <v>#DIV/0!</v>
      </c>
      <c r="AA42" s="5">
        <f t="shared" si="9"/>
        <v>0.99330714907571527</v>
      </c>
      <c r="AB42" s="5">
        <f t="shared" si="10"/>
        <v>9.9330714907571532E-2</v>
      </c>
      <c r="AC42" s="5">
        <f t="shared" si="17"/>
        <v>0</v>
      </c>
      <c r="AD42" s="5">
        <f t="shared" si="11"/>
        <v>0.89397643416814376</v>
      </c>
      <c r="AE42" s="5">
        <f t="shared" si="12"/>
        <v>0.17879528683362877</v>
      </c>
      <c r="AF42" s="5">
        <f t="shared" si="13"/>
        <v>0.78669926206796659</v>
      </c>
      <c r="AG42" s="5">
        <f t="shared" si="14"/>
        <v>1046</v>
      </c>
      <c r="AJ42">
        <f t="shared" si="18"/>
        <v>1</v>
      </c>
      <c r="AK42">
        <f t="shared" si="18"/>
        <v>0.52600000000000002</v>
      </c>
      <c r="AL42">
        <f t="shared" si="18"/>
        <v>0.27600000000000002</v>
      </c>
      <c r="AM42">
        <f t="shared" si="18"/>
        <v>0.14499999999999999</v>
      </c>
      <c r="AN42">
        <f t="shared" si="18"/>
        <v>7.5999999999999998E-2</v>
      </c>
      <c r="AO42">
        <f t="shared" si="18"/>
        <v>0</v>
      </c>
      <c r="AP42">
        <f t="shared" si="18"/>
        <v>0</v>
      </c>
      <c r="AQ42">
        <f t="shared" si="18"/>
        <v>0</v>
      </c>
      <c r="AR42">
        <f t="shared" si="18"/>
        <v>0</v>
      </c>
      <c r="AS42">
        <f t="shared" si="18"/>
        <v>0</v>
      </c>
      <c r="AT42">
        <f t="shared" si="18"/>
        <v>0</v>
      </c>
    </row>
    <row r="43" spans="1:46" x14ac:dyDescent="0.25">
      <c r="A43" t="s">
        <v>40</v>
      </c>
      <c r="B43" s="5">
        <f t="shared" si="16"/>
        <v>604</v>
      </c>
      <c r="C43" s="5">
        <f t="shared" si="3"/>
        <v>1046</v>
      </c>
      <c r="D43" s="5">
        <f t="shared" si="4"/>
        <v>0</v>
      </c>
      <c r="E43">
        <v>300</v>
      </c>
      <c r="F43" s="3">
        <v>1</v>
      </c>
      <c r="G43">
        <v>1200</v>
      </c>
      <c r="H43">
        <v>0</v>
      </c>
      <c r="I43" s="5" t="str">
        <f t="shared" si="5"/>
        <v>1,0.526,0.276,0.145,0.076,0,0,0,0,0,0</v>
      </c>
      <c r="J43">
        <v>700</v>
      </c>
      <c r="K43">
        <v>0.1</v>
      </c>
      <c r="L43">
        <v>60</v>
      </c>
      <c r="M43">
        <v>690</v>
      </c>
      <c r="N43" s="8">
        <v>1</v>
      </c>
      <c r="O43" s="5">
        <f t="shared" si="6"/>
        <v>825</v>
      </c>
      <c r="P43" s="5">
        <f t="shared" si="7"/>
        <v>165</v>
      </c>
      <c r="Q43">
        <v>0.03</v>
      </c>
      <c r="R43">
        <v>0.03</v>
      </c>
      <c r="S43">
        <v>2.0999999999999998E-2</v>
      </c>
      <c r="T43">
        <v>1.4999999999999999E-2</v>
      </c>
      <c r="U43">
        <v>1.4999999999999999E-2</v>
      </c>
      <c r="X43">
        <v>1650</v>
      </c>
      <c r="Y43">
        <v>1650</v>
      </c>
      <c r="Z43" s="5" t="e">
        <f t="shared" si="8"/>
        <v>#DIV/0!</v>
      </c>
      <c r="AA43" s="5">
        <f t="shared" si="9"/>
        <v>0.99330714907571527</v>
      </c>
      <c r="AB43" s="5">
        <f t="shared" si="10"/>
        <v>9.9330714907571532E-2</v>
      </c>
      <c r="AC43" s="5">
        <f t="shared" si="17"/>
        <v>0</v>
      </c>
      <c r="AD43" s="5">
        <f t="shared" si="11"/>
        <v>0.89397643416814376</v>
      </c>
      <c r="AE43" s="5">
        <f t="shared" si="12"/>
        <v>0.17879528683362877</v>
      </c>
      <c r="AF43" s="5">
        <f t="shared" si="13"/>
        <v>0.78669926206796659</v>
      </c>
      <c r="AG43" s="5">
        <f t="shared" si="14"/>
        <v>1046</v>
      </c>
      <c r="AJ43">
        <f t="shared" si="18"/>
        <v>1</v>
      </c>
      <c r="AK43">
        <f t="shared" si="18"/>
        <v>0.52600000000000002</v>
      </c>
      <c r="AL43">
        <f t="shared" si="18"/>
        <v>0.27600000000000002</v>
      </c>
      <c r="AM43">
        <f t="shared" si="18"/>
        <v>0.14499999999999999</v>
      </c>
      <c r="AN43">
        <f t="shared" si="18"/>
        <v>7.5999999999999998E-2</v>
      </c>
      <c r="AO43">
        <f t="shared" si="18"/>
        <v>0</v>
      </c>
      <c r="AP43">
        <f t="shared" si="18"/>
        <v>0</v>
      </c>
      <c r="AQ43">
        <f t="shared" si="18"/>
        <v>0</v>
      </c>
      <c r="AR43">
        <f t="shared" si="18"/>
        <v>0</v>
      </c>
      <c r="AS43">
        <f t="shared" si="18"/>
        <v>0</v>
      </c>
      <c r="AT43">
        <f t="shared" si="18"/>
        <v>0</v>
      </c>
    </row>
    <row r="44" spans="1:46" x14ac:dyDescent="0.25">
      <c r="A44" t="s">
        <v>41</v>
      </c>
      <c r="B44" s="5">
        <f t="shared" si="16"/>
        <v>604</v>
      </c>
      <c r="C44" s="5">
        <f t="shared" si="3"/>
        <v>1046</v>
      </c>
      <c r="D44" s="5">
        <f t="shared" si="4"/>
        <v>0</v>
      </c>
      <c r="E44">
        <v>300</v>
      </c>
      <c r="F44" s="3">
        <v>1</v>
      </c>
      <c r="G44">
        <v>500</v>
      </c>
      <c r="H44">
        <v>0</v>
      </c>
      <c r="I44" s="5" t="str">
        <f t="shared" si="5"/>
        <v>1,0.526,0.276,0.145,0.076,0,0,0,0,0,0</v>
      </c>
      <c r="J44">
        <v>700</v>
      </c>
      <c r="K44">
        <v>0.1</v>
      </c>
      <c r="L44">
        <v>60</v>
      </c>
      <c r="M44">
        <v>690</v>
      </c>
      <c r="N44" s="8">
        <v>1</v>
      </c>
      <c r="O44" s="5">
        <f t="shared" si="6"/>
        <v>825</v>
      </c>
      <c r="P44" s="5">
        <f t="shared" si="7"/>
        <v>165</v>
      </c>
      <c r="Q44">
        <v>0.03</v>
      </c>
      <c r="R44">
        <v>0.03</v>
      </c>
      <c r="S44">
        <v>2.0999999999999998E-2</v>
      </c>
      <c r="T44">
        <v>0.01</v>
      </c>
      <c r="U44">
        <v>0.01</v>
      </c>
      <c r="X44">
        <v>1650</v>
      </c>
      <c r="Y44">
        <v>1650</v>
      </c>
      <c r="Z44" s="5" t="e">
        <f t="shared" si="8"/>
        <v>#DIV/0!</v>
      </c>
      <c r="AA44" s="5">
        <f t="shared" si="9"/>
        <v>0.99330714907571527</v>
      </c>
      <c r="AB44" s="5">
        <f t="shared" si="10"/>
        <v>9.9330714907571532E-2</v>
      </c>
      <c r="AC44" s="5">
        <f t="shared" si="17"/>
        <v>0</v>
      </c>
      <c r="AD44" s="5">
        <f t="shared" si="11"/>
        <v>0.89397643416814376</v>
      </c>
      <c r="AE44" s="5">
        <f t="shared" si="12"/>
        <v>0.17879528683362877</v>
      </c>
      <c r="AF44" s="5">
        <f t="shared" si="13"/>
        <v>0.78669926206796659</v>
      </c>
      <c r="AG44" s="5">
        <f t="shared" si="14"/>
        <v>1046</v>
      </c>
      <c r="AJ44">
        <f t="shared" si="18"/>
        <v>1</v>
      </c>
      <c r="AK44">
        <f t="shared" si="18"/>
        <v>0.52600000000000002</v>
      </c>
      <c r="AL44">
        <f t="shared" si="18"/>
        <v>0.27600000000000002</v>
      </c>
      <c r="AM44">
        <f t="shared" si="18"/>
        <v>0.14499999999999999</v>
      </c>
      <c r="AN44">
        <f t="shared" si="18"/>
        <v>7.5999999999999998E-2</v>
      </c>
      <c r="AO44">
        <f t="shared" si="18"/>
        <v>0</v>
      </c>
      <c r="AP44">
        <f t="shared" si="18"/>
        <v>0</v>
      </c>
      <c r="AQ44">
        <f t="shared" si="18"/>
        <v>0</v>
      </c>
      <c r="AR44">
        <f t="shared" si="18"/>
        <v>0</v>
      </c>
      <c r="AS44">
        <f t="shared" si="18"/>
        <v>0</v>
      </c>
      <c r="AT44">
        <f t="shared" si="18"/>
        <v>0</v>
      </c>
    </row>
    <row r="45" spans="1:46" x14ac:dyDescent="0.25">
      <c r="A45" t="s">
        <v>42</v>
      </c>
      <c r="B45" s="5">
        <f t="shared" si="16"/>
        <v>1598</v>
      </c>
      <c r="C45" s="5">
        <f t="shared" si="3"/>
        <v>652</v>
      </c>
      <c r="D45" s="5">
        <f t="shared" si="4"/>
        <v>1350</v>
      </c>
      <c r="E45">
        <v>300</v>
      </c>
      <c r="F45" s="3">
        <v>0.35</v>
      </c>
      <c r="G45">
        <v>5000</v>
      </c>
      <c r="H45">
        <v>0.95</v>
      </c>
      <c r="I45" s="5" t="str">
        <f t="shared" si="5"/>
        <v>1,0.741,0.549,0.407,0.301,0.223,0.165,0.122,0.091,0.067,0.05</v>
      </c>
      <c r="J45">
        <v>1500</v>
      </c>
      <c r="K45">
        <v>0.1</v>
      </c>
      <c r="L45">
        <v>180</v>
      </c>
      <c r="M45">
        <v>960</v>
      </c>
      <c r="N45" s="7">
        <v>0.85</v>
      </c>
      <c r="O45" s="5">
        <f t="shared" si="6"/>
        <v>1800</v>
      </c>
      <c r="P45" s="5">
        <f t="shared" si="7"/>
        <v>360</v>
      </c>
      <c r="Q45">
        <v>7.0000000000000001E-3</v>
      </c>
      <c r="R45">
        <v>1.4E-2</v>
      </c>
      <c r="S45">
        <v>9.7999999999999997E-3</v>
      </c>
      <c r="T45">
        <v>7.0000000000000001E-3</v>
      </c>
      <c r="U45">
        <v>7.0000000000000001E-3</v>
      </c>
      <c r="X45">
        <v>2250</v>
      </c>
      <c r="Y45">
        <v>3600</v>
      </c>
      <c r="Z45" s="5">
        <f t="shared" si="8"/>
        <v>2046.7836257309941</v>
      </c>
      <c r="AA45" s="5">
        <f t="shared" si="9"/>
        <v>0.8443110767143579</v>
      </c>
      <c r="AB45" s="5">
        <f t="shared" si="10"/>
        <v>8.4431107671435801E-2</v>
      </c>
      <c r="AC45" s="5">
        <f t="shared" si="17"/>
        <v>0.72188597059077597</v>
      </c>
      <c r="AD45" s="5">
        <f t="shared" si="11"/>
        <v>3.7993998452146127E-2</v>
      </c>
      <c r="AE45" s="5">
        <f t="shared" si="12"/>
        <v>7.5987996904292258E-3</v>
      </c>
      <c r="AF45" s="5">
        <f t="shared" si="13"/>
        <v>3.3434718637888598E-2</v>
      </c>
      <c r="AG45" s="5">
        <f t="shared" si="14"/>
        <v>652</v>
      </c>
      <c r="AJ45">
        <f t="shared" si="18"/>
        <v>1</v>
      </c>
      <c r="AK45">
        <f t="shared" si="18"/>
        <v>0.74099999999999999</v>
      </c>
      <c r="AL45">
        <f t="shared" si="18"/>
        <v>0.54900000000000004</v>
      </c>
      <c r="AM45">
        <f t="shared" si="18"/>
        <v>0.40699999999999997</v>
      </c>
      <c r="AN45">
        <f t="shared" si="18"/>
        <v>0.30099999999999999</v>
      </c>
      <c r="AO45">
        <f t="shared" si="18"/>
        <v>0.223</v>
      </c>
      <c r="AP45">
        <f t="shared" si="18"/>
        <v>0.16500000000000001</v>
      </c>
      <c r="AQ45">
        <f t="shared" si="18"/>
        <v>0.122</v>
      </c>
      <c r="AR45">
        <f t="shared" si="18"/>
        <v>9.0999999999999998E-2</v>
      </c>
      <c r="AS45">
        <f t="shared" si="18"/>
        <v>6.7000000000000004E-2</v>
      </c>
      <c r="AT45">
        <f t="shared" si="18"/>
        <v>0.05</v>
      </c>
    </row>
    <row r="46" spans="1:46" x14ac:dyDescent="0.25">
      <c r="A46" t="s">
        <v>0</v>
      </c>
      <c r="B46" s="5">
        <f t="shared" si="16"/>
        <v>1174</v>
      </c>
      <c r="C46" s="5">
        <f t="shared" si="3"/>
        <v>326</v>
      </c>
      <c r="D46" s="5">
        <f t="shared" si="4"/>
        <v>300</v>
      </c>
      <c r="E46">
        <v>300</v>
      </c>
      <c r="F46" s="3">
        <v>0.4</v>
      </c>
      <c r="G46">
        <v>2000</v>
      </c>
      <c r="H46">
        <v>0.95</v>
      </c>
      <c r="I46" s="5" t="str">
        <f t="shared" si="5"/>
        <v>1,0.741,0.549,0.407,0.301,0.223,0.165,0.122,0.091,0.067,0.05</v>
      </c>
      <c r="J46">
        <v>1500</v>
      </c>
      <c r="K46">
        <v>0.1</v>
      </c>
      <c r="L46">
        <v>120</v>
      </c>
      <c r="M46">
        <v>540</v>
      </c>
      <c r="N46" s="7">
        <v>1</v>
      </c>
      <c r="O46" s="5">
        <f t="shared" si="6"/>
        <v>900</v>
      </c>
      <c r="P46" s="5">
        <f t="shared" si="7"/>
        <v>180</v>
      </c>
      <c r="Q46">
        <v>5.0000000000000001E-3</v>
      </c>
      <c r="R46">
        <v>1.2999999999999999E-2</v>
      </c>
      <c r="S46">
        <v>9.0999999999999987E-3</v>
      </c>
      <c r="T46">
        <v>8.9999999999999993E-3</v>
      </c>
      <c r="U46">
        <v>8.9999999999999993E-3</v>
      </c>
      <c r="X46">
        <v>1500</v>
      </c>
      <c r="Y46">
        <v>1800</v>
      </c>
      <c r="Z46" s="5">
        <f t="shared" si="8"/>
        <v>935.67251461988303</v>
      </c>
      <c r="AA46" s="5">
        <f t="shared" si="9"/>
        <v>0.99330714907571527</v>
      </c>
      <c r="AB46" s="5">
        <f t="shared" si="10"/>
        <v>9.9330714907571532E-2</v>
      </c>
      <c r="AC46" s="5">
        <f t="shared" si="17"/>
        <v>0.84927761245973654</v>
      </c>
      <c r="AD46" s="5">
        <f t="shared" si="11"/>
        <v>4.4698821708407194E-2</v>
      </c>
      <c r="AE46" s="5">
        <f t="shared" si="12"/>
        <v>8.9397643416814394E-3</v>
      </c>
      <c r="AF46" s="5">
        <f t="shared" si="13"/>
        <v>3.9334963103398339E-2</v>
      </c>
      <c r="AG46" s="5">
        <f t="shared" si="14"/>
        <v>326</v>
      </c>
      <c r="AJ46">
        <f t="shared" si="18"/>
        <v>1</v>
      </c>
      <c r="AK46">
        <f t="shared" si="18"/>
        <v>0.74099999999999999</v>
      </c>
      <c r="AL46">
        <f t="shared" si="18"/>
        <v>0.54900000000000004</v>
      </c>
      <c r="AM46">
        <f t="shared" si="18"/>
        <v>0.40699999999999997</v>
      </c>
      <c r="AN46">
        <f t="shared" si="18"/>
        <v>0.30099999999999999</v>
      </c>
      <c r="AO46">
        <f t="shared" si="18"/>
        <v>0.223</v>
      </c>
      <c r="AP46">
        <f t="shared" si="18"/>
        <v>0.16500000000000001</v>
      </c>
      <c r="AQ46">
        <f t="shared" si="18"/>
        <v>0.122</v>
      </c>
      <c r="AR46">
        <f t="shared" si="18"/>
        <v>9.0999999999999998E-2</v>
      </c>
      <c r="AS46">
        <f t="shared" si="18"/>
        <v>6.7000000000000004E-2</v>
      </c>
      <c r="AT46">
        <f t="shared" si="18"/>
        <v>0.05</v>
      </c>
    </row>
    <row r="47" spans="1:46" x14ac:dyDescent="0.25">
      <c r="A47" t="s">
        <v>43</v>
      </c>
      <c r="B47" s="5">
        <f t="shared" si="16"/>
        <v>1174</v>
      </c>
      <c r="C47" s="5">
        <f t="shared" si="3"/>
        <v>326</v>
      </c>
      <c r="D47" s="5">
        <f t="shared" si="4"/>
        <v>300</v>
      </c>
      <c r="E47">
        <v>300</v>
      </c>
      <c r="F47" s="3">
        <v>0.4</v>
      </c>
      <c r="G47">
        <v>2000</v>
      </c>
      <c r="H47">
        <v>0.95</v>
      </c>
      <c r="I47" s="5" t="str">
        <f t="shared" si="5"/>
        <v>1,0.741,0.549,0.407,0.301,0.223,0.165,0.122,0.091,0.067,0.05</v>
      </c>
      <c r="J47">
        <v>1500</v>
      </c>
      <c r="K47">
        <v>0.1</v>
      </c>
      <c r="L47">
        <v>120</v>
      </c>
      <c r="M47">
        <v>540</v>
      </c>
      <c r="N47" s="7">
        <v>1</v>
      </c>
      <c r="O47" s="5">
        <f t="shared" si="6"/>
        <v>900</v>
      </c>
      <c r="P47" s="5">
        <f t="shared" si="7"/>
        <v>180</v>
      </c>
      <c r="Q47">
        <v>5.0000000000000001E-3</v>
      </c>
      <c r="R47">
        <v>1.2999999999999999E-2</v>
      </c>
      <c r="S47">
        <v>9.0999999999999987E-3</v>
      </c>
      <c r="T47">
        <v>8.9999999999999993E-3</v>
      </c>
      <c r="U47">
        <v>8.9999999999999993E-3</v>
      </c>
      <c r="X47">
        <v>1500</v>
      </c>
      <c r="Y47">
        <v>1800</v>
      </c>
      <c r="Z47" s="5">
        <f t="shared" si="8"/>
        <v>935.67251461988303</v>
      </c>
      <c r="AA47" s="5">
        <f t="shared" si="9"/>
        <v>0.99330714907571527</v>
      </c>
      <c r="AB47" s="5">
        <f t="shared" si="10"/>
        <v>9.9330714907571532E-2</v>
      </c>
      <c r="AC47" s="5">
        <f t="shared" si="17"/>
        <v>0.84927761245973654</v>
      </c>
      <c r="AD47" s="5">
        <f t="shared" si="11"/>
        <v>4.4698821708407194E-2</v>
      </c>
      <c r="AE47" s="5">
        <f t="shared" si="12"/>
        <v>8.9397643416814394E-3</v>
      </c>
      <c r="AF47" s="5">
        <f t="shared" si="13"/>
        <v>3.9334963103398339E-2</v>
      </c>
      <c r="AG47" s="5">
        <f t="shared" si="14"/>
        <v>326</v>
      </c>
      <c r="AJ47">
        <f t="shared" si="18"/>
        <v>1</v>
      </c>
      <c r="AK47">
        <f t="shared" si="18"/>
        <v>0.74099999999999999</v>
      </c>
      <c r="AL47">
        <f t="shared" si="18"/>
        <v>0.54900000000000004</v>
      </c>
      <c r="AM47">
        <f t="shared" si="18"/>
        <v>0.40699999999999997</v>
      </c>
      <c r="AN47">
        <f t="shared" si="18"/>
        <v>0.30099999999999999</v>
      </c>
      <c r="AO47">
        <f t="shared" si="18"/>
        <v>0.223</v>
      </c>
      <c r="AP47">
        <f t="shared" si="18"/>
        <v>0.16500000000000001</v>
      </c>
      <c r="AQ47">
        <f t="shared" si="18"/>
        <v>0.122</v>
      </c>
      <c r="AR47">
        <f t="shared" si="18"/>
        <v>9.0999999999999998E-2</v>
      </c>
      <c r="AS47">
        <f t="shared" si="18"/>
        <v>6.7000000000000004E-2</v>
      </c>
      <c r="AT47">
        <f t="shared" si="18"/>
        <v>0.05</v>
      </c>
    </row>
    <row r="48" spans="1:46" x14ac:dyDescent="0.25">
      <c r="A48" t="s">
        <v>44</v>
      </c>
      <c r="B48" s="5">
        <f t="shared" si="16"/>
        <v>1857</v>
      </c>
      <c r="C48" s="5">
        <f t="shared" si="3"/>
        <v>543</v>
      </c>
      <c r="D48" s="5">
        <f t="shared" si="4"/>
        <v>600</v>
      </c>
      <c r="E48">
        <v>300</v>
      </c>
      <c r="F48" s="3">
        <v>0.4</v>
      </c>
      <c r="G48">
        <v>3000</v>
      </c>
      <c r="H48">
        <v>0.95</v>
      </c>
      <c r="I48" s="5" t="str">
        <f t="shared" si="5"/>
        <v>1,0.741,0.549,0.407,0.301,0.223,0.165,0.122,0.091,0.067,0.05</v>
      </c>
      <c r="J48">
        <v>1500</v>
      </c>
      <c r="K48">
        <v>0.1</v>
      </c>
      <c r="L48">
        <v>120</v>
      </c>
      <c r="M48">
        <v>540</v>
      </c>
      <c r="N48" s="7">
        <v>1</v>
      </c>
      <c r="O48" s="5">
        <f t="shared" si="6"/>
        <v>1500</v>
      </c>
      <c r="P48" s="5">
        <f t="shared" si="7"/>
        <v>300</v>
      </c>
      <c r="Q48">
        <v>5.0000000000000001E-3</v>
      </c>
      <c r="R48">
        <v>1.2999999999999999E-2</v>
      </c>
      <c r="S48">
        <v>9.0999999999999987E-3</v>
      </c>
      <c r="T48">
        <v>8.9999999999999993E-3</v>
      </c>
      <c r="U48">
        <v>8.9999999999999993E-3</v>
      </c>
      <c r="X48">
        <v>2400</v>
      </c>
      <c r="Y48">
        <v>3000</v>
      </c>
      <c r="Z48" s="5">
        <f t="shared" si="8"/>
        <v>1403.5087719298244</v>
      </c>
      <c r="AA48" s="5">
        <f t="shared" si="9"/>
        <v>0.99330714907571527</v>
      </c>
      <c r="AB48" s="5">
        <f t="shared" si="10"/>
        <v>9.9330714907571532E-2</v>
      </c>
      <c r="AC48" s="5">
        <f t="shared" si="17"/>
        <v>0.84927761245973654</v>
      </c>
      <c r="AD48" s="5">
        <f t="shared" si="11"/>
        <v>4.4698821708407194E-2</v>
      </c>
      <c r="AE48" s="5">
        <f t="shared" si="12"/>
        <v>8.9397643416814394E-3</v>
      </c>
      <c r="AF48" s="5">
        <f t="shared" si="13"/>
        <v>3.9334963103398339E-2</v>
      </c>
      <c r="AG48" s="5">
        <f t="shared" si="14"/>
        <v>543</v>
      </c>
      <c r="AJ48">
        <f t="shared" si="18"/>
        <v>1</v>
      </c>
      <c r="AK48">
        <f t="shared" si="18"/>
        <v>0.74099999999999999</v>
      </c>
      <c r="AL48">
        <f t="shared" si="18"/>
        <v>0.54900000000000004</v>
      </c>
      <c r="AM48">
        <f t="shared" si="18"/>
        <v>0.40699999999999997</v>
      </c>
      <c r="AN48">
        <f t="shared" si="18"/>
        <v>0.30099999999999999</v>
      </c>
      <c r="AO48">
        <f t="shared" si="18"/>
        <v>0.223</v>
      </c>
      <c r="AP48">
        <f t="shared" si="18"/>
        <v>0.16500000000000001</v>
      </c>
      <c r="AQ48">
        <f t="shared" si="18"/>
        <v>0.122</v>
      </c>
      <c r="AR48">
        <f t="shared" si="18"/>
        <v>9.0999999999999998E-2</v>
      </c>
      <c r="AS48">
        <f t="shared" si="18"/>
        <v>6.7000000000000004E-2</v>
      </c>
      <c r="AT48">
        <f t="shared" si="18"/>
        <v>0.05</v>
      </c>
    </row>
    <row r="49" spans="1:46" x14ac:dyDescent="0.25">
      <c r="A49" t="s">
        <v>45</v>
      </c>
      <c r="B49" s="5">
        <f t="shared" si="16"/>
        <v>1174</v>
      </c>
      <c r="C49" s="5">
        <f t="shared" si="3"/>
        <v>326</v>
      </c>
      <c r="D49" s="5">
        <f t="shared" si="4"/>
        <v>300</v>
      </c>
      <c r="E49">
        <v>300</v>
      </c>
      <c r="F49" s="3">
        <v>0.4</v>
      </c>
      <c r="G49">
        <v>2000</v>
      </c>
      <c r="H49">
        <v>0.95</v>
      </c>
      <c r="I49" s="5" t="str">
        <f t="shared" si="5"/>
        <v>1,0.741,0.549,0.407,0.301,0.223,0.165,0.122,0.091,0.067,0.05</v>
      </c>
      <c r="J49">
        <v>1500</v>
      </c>
      <c r="K49">
        <v>0.1</v>
      </c>
      <c r="L49">
        <v>120</v>
      </c>
      <c r="M49">
        <v>540</v>
      </c>
      <c r="N49" s="7">
        <v>1</v>
      </c>
      <c r="O49" s="5">
        <f t="shared" si="6"/>
        <v>900</v>
      </c>
      <c r="P49" s="5">
        <f t="shared" si="7"/>
        <v>180</v>
      </c>
      <c r="Q49">
        <v>5.0000000000000001E-3</v>
      </c>
      <c r="R49">
        <v>1.2999999999999999E-2</v>
      </c>
      <c r="S49">
        <v>9.0999999999999987E-3</v>
      </c>
      <c r="T49">
        <v>8.9999999999999993E-3</v>
      </c>
      <c r="U49">
        <v>8.9999999999999993E-3</v>
      </c>
      <c r="X49">
        <v>1500</v>
      </c>
      <c r="Y49">
        <v>1800</v>
      </c>
      <c r="Z49" s="5">
        <f t="shared" si="8"/>
        <v>935.67251461988303</v>
      </c>
      <c r="AA49" s="5">
        <f t="shared" si="9"/>
        <v>0.99330714907571527</v>
      </c>
      <c r="AB49" s="5">
        <f t="shared" si="10"/>
        <v>9.9330714907571532E-2</v>
      </c>
      <c r="AC49" s="5">
        <f t="shared" si="17"/>
        <v>0.84927761245973654</v>
      </c>
      <c r="AD49" s="5">
        <f t="shared" si="11"/>
        <v>4.4698821708407194E-2</v>
      </c>
      <c r="AE49" s="5">
        <f t="shared" si="12"/>
        <v>8.9397643416814394E-3</v>
      </c>
      <c r="AF49" s="5">
        <f t="shared" si="13"/>
        <v>3.9334963103398339E-2</v>
      </c>
      <c r="AG49" s="5">
        <f t="shared" si="14"/>
        <v>326</v>
      </c>
      <c r="AJ49">
        <f t="shared" si="18"/>
        <v>1</v>
      </c>
      <c r="AK49">
        <f t="shared" si="18"/>
        <v>0.74099999999999999</v>
      </c>
      <c r="AL49">
        <f t="shared" si="18"/>
        <v>0.54900000000000004</v>
      </c>
      <c r="AM49">
        <f t="shared" si="18"/>
        <v>0.40699999999999997</v>
      </c>
      <c r="AN49">
        <f t="shared" si="18"/>
        <v>0.30099999999999999</v>
      </c>
      <c r="AO49">
        <f t="shared" si="18"/>
        <v>0.223</v>
      </c>
      <c r="AP49">
        <f t="shared" si="18"/>
        <v>0.16500000000000001</v>
      </c>
      <c r="AQ49">
        <f t="shared" si="18"/>
        <v>0.122</v>
      </c>
      <c r="AR49">
        <f t="shared" si="18"/>
        <v>9.0999999999999998E-2</v>
      </c>
      <c r="AS49">
        <f t="shared" si="18"/>
        <v>6.7000000000000004E-2</v>
      </c>
      <c r="AT49">
        <f t="shared" si="18"/>
        <v>0.05</v>
      </c>
    </row>
    <row r="50" spans="1:46" x14ac:dyDescent="0.25">
      <c r="A50" t="s">
        <v>46</v>
      </c>
      <c r="B50" s="5">
        <f t="shared" si="16"/>
        <v>1857</v>
      </c>
      <c r="C50" s="5">
        <f t="shared" si="3"/>
        <v>543</v>
      </c>
      <c r="D50" s="5">
        <f t="shared" si="4"/>
        <v>600</v>
      </c>
      <c r="E50">
        <v>300</v>
      </c>
      <c r="F50" s="3">
        <v>0.4</v>
      </c>
      <c r="G50">
        <v>3000</v>
      </c>
      <c r="H50">
        <v>0.95</v>
      </c>
      <c r="I50" s="5" t="str">
        <f t="shared" si="5"/>
        <v>1,0.741,0.549,0.407,0.301,0.223,0.165,0.122,0.091,0.067,0.05</v>
      </c>
      <c r="J50">
        <v>1500</v>
      </c>
      <c r="K50">
        <v>0.1</v>
      </c>
      <c r="L50">
        <v>120</v>
      </c>
      <c r="M50">
        <v>540</v>
      </c>
      <c r="N50" s="7">
        <v>1</v>
      </c>
      <c r="O50" s="5">
        <f t="shared" si="6"/>
        <v>1500</v>
      </c>
      <c r="P50" s="5">
        <f t="shared" si="7"/>
        <v>300</v>
      </c>
      <c r="Q50">
        <v>5.0000000000000001E-3</v>
      </c>
      <c r="R50">
        <v>1.2999999999999999E-2</v>
      </c>
      <c r="S50">
        <v>9.0999999999999987E-3</v>
      </c>
      <c r="T50">
        <v>8.9999999999999993E-3</v>
      </c>
      <c r="U50">
        <v>8.9999999999999993E-3</v>
      </c>
      <c r="X50">
        <v>2400</v>
      </c>
      <c r="Y50">
        <v>3000</v>
      </c>
      <c r="Z50" s="5">
        <f t="shared" si="8"/>
        <v>1403.5087719298244</v>
      </c>
      <c r="AA50" s="5">
        <f t="shared" si="9"/>
        <v>0.99330714907571527</v>
      </c>
      <c r="AB50" s="5">
        <f t="shared" si="10"/>
        <v>9.9330714907571532E-2</v>
      </c>
      <c r="AC50" s="5">
        <f t="shared" si="17"/>
        <v>0.84927761245973654</v>
      </c>
      <c r="AD50" s="5">
        <f t="shared" si="11"/>
        <v>4.4698821708407194E-2</v>
      </c>
      <c r="AE50" s="5">
        <f t="shared" si="12"/>
        <v>8.9397643416814394E-3</v>
      </c>
      <c r="AF50" s="5">
        <f t="shared" si="13"/>
        <v>3.9334963103398339E-2</v>
      </c>
      <c r="AG50" s="5">
        <f t="shared" si="14"/>
        <v>543</v>
      </c>
      <c r="AJ50">
        <f t="shared" si="18"/>
        <v>1</v>
      </c>
      <c r="AK50">
        <f t="shared" si="18"/>
        <v>0.74099999999999999</v>
      </c>
      <c r="AL50">
        <f t="shared" si="18"/>
        <v>0.54900000000000004</v>
      </c>
      <c r="AM50">
        <f t="shared" si="18"/>
        <v>0.40699999999999997</v>
      </c>
      <c r="AN50">
        <f t="shared" si="18"/>
        <v>0.30099999999999999</v>
      </c>
      <c r="AO50">
        <f t="shared" si="18"/>
        <v>0.223</v>
      </c>
      <c r="AP50">
        <f t="shared" si="18"/>
        <v>0.16500000000000001</v>
      </c>
      <c r="AQ50">
        <f t="shared" si="18"/>
        <v>0.122</v>
      </c>
      <c r="AR50">
        <f t="shared" si="18"/>
        <v>9.0999999999999998E-2</v>
      </c>
      <c r="AS50">
        <f t="shared" si="18"/>
        <v>6.7000000000000004E-2</v>
      </c>
      <c r="AT50">
        <f t="shared" si="18"/>
        <v>0.05</v>
      </c>
    </row>
    <row r="51" spans="1:46" x14ac:dyDescent="0.25">
      <c r="A51" t="s">
        <v>4</v>
      </c>
      <c r="B51" s="5">
        <f t="shared" si="16"/>
        <v>1174</v>
      </c>
      <c r="C51" s="5">
        <f t="shared" si="3"/>
        <v>326</v>
      </c>
      <c r="D51" s="5">
        <f t="shared" si="4"/>
        <v>300</v>
      </c>
      <c r="E51">
        <v>300</v>
      </c>
      <c r="F51" s="3">
        <v>0.4</v>
      </c>
      <c r="G51">
        <v>2000</v>
      </c>
      <c r="H51">
        <v>0.95</v>
      </c>
      <c r="I51" s="5" t="str">
        <f t="shared" si="5"/>
        <v>1,0.741,0.549,0.407,0.301,0.223,0.165,0.122,0.091,0.067,0.05</v>
      </c>
      <c r="J51">
        <v>1500</v>
      </c>
      <c r="K51">
        <v>0.1</v>
      </c>
      <c r="L51">
        <v>120</v>
      </c>
      <c r="M51">
        <v>540</v>
      </c>
      <c r="N51" s="7">
        <v>1</v>
      </c>
      <c r="O51" s="5">
        <f t="shared" si="6"/>
        <v>900</v>
      </c>
      <c r="P51" s="5">
        <f t="shared" si="7"/>
        <v>180</v>
      </c>
      <c r="Q51">
        <v>5.0000000000000001E-3</v>
      </c>
      <c r="R51">
        <v>1.2999999999999999E-2</v>
      </c>
      <c r="S51">
        <v>9.0999999999999987E-3</v>
      </c>
      <c r="T51">
        <v>8.9999999999999993E-3</v>
      </c>
      <c r="U51">
        <v>8.9999999999999993E-3</v>
      </c>
      <c r="X51">
        <v>1500</v>
      </c>
      <c r="Y51">
        <v>1800</v>
      </c>
      <c r="Z51" s="5">
        <f t="shared" si="8"/>
        <v>935.67251461988303</v>
      </c>
      <c r="AA51" s="5">
        <f t="shared" si="9"/>
        <v>0.99330714907571527</v>
      </c>
      <c r="AB51" s="5">
        <f t="shared" si="10"/>
        <v>9.9330714907571532E-2</v>
      </c>
      <c r="AC51" s="5">
        <f t="shared" si="17"/>
        <v>0.84927761245973654</v>
      </c>
      <c r="AD51" s="5">
        <f t="shared" si="11"/>
        <v>4.4698821708407194E-2</v>
      </c>
      <c r="AE51" s="5">
        <f t="shared" si="12"/>
        <v>8.9397643416814394E-3</v>
      </c>
      <c r="AF51" s="5">
        <f t="shared" si="13"/>
        <v>3.9334963103398339E-2</v>
      </c>
      <c r="AG51" s="5">
        <f t="shared" si="14"/>
        <v>326</v>
      </c>
      <c r="AJ51">
        <f t="shared" si="18"/>
        <v>1</v>
      </c>
      <c r="AK51">
        <f t="shared" si="18"/>
        <v>0.74099999999999999</v>
      </c>
      <c r="AL51">
        <f t="shared" si="18"/>
        <v>0.54900000000000004</v>
      </c>
      <c r="AM51">
        <f t="shared" si="18"/>
        <v>0.40699999999999997</v>
      </c>
      <c r="AN51">
        <f t="shared" si="18"/>
        <v>0.30099999999999999</v>
      </c>
      <c r="AO51">
        <f t="shared" si="18"/>
        <v>0.223</v>
      </c>
      <c r="AP51">
        <f t="shared" si="18"/>
        <v>0.16500000000000001</v>
      </c>
      <c r="AQ51">
        <f t="shared" si="18"/>
        <v>0.122</v>
      </c>
      <c r="AR51">
        <f t="shared" si="18"/>
        <v>9.0999999999999998E-2</v>
      </c>
      <c r="AS51">
        <f t="shared" si="18"/>
        <v>6.7000000000000004E-2</v>
      </c>
      <c r="AT51">
        <f t="shared" si="18"/>
        <v>0.05</v>
      </c>
    </row>
    <row r="52" spans="1:46" ht="15.75" thickBot="1" x14ac:dyDescent="0.3">
      <c r="A52" t="s">
        <v>5</v>
      </c>
      <c r="B52" s="5">
        <f t="shared" si="16"/>
        <v>1857</v>
      </c>
      <c r="C52" s="5">
        <f t="shared" si="3"/>
        <v>543</v>
      </c>
      <c r="D52" s="5">
        <f t="shared" si="4"/>
        <v>600</v>
      </c>
      <c r="E52">
        <v>300</v>
      </c>
      <c r="F52" s="4">
        <v>0.4</v>
      </c>
      <c r="G52">
        <v>3000</v>
      </c>
      <c r="H52">
        <v>0.95</v>
      </c>
      <c r="I52" s="5" t="str">
        <f t="shared" si="5"/>
        <v>1,0.741,0.549,0.407,0.301,0.223,0.165,0.122,0.091,0.067,0.05</v>
      </c>
      <c r="J52">
        <v>1500</v>
      </c>
      <c r="K52">
        <v>0.1</v>
      </c>
      <c r="L52">
        <v>120</v>
      </c>
      <c r="M52">
        <v>540</v>
      </c>
      <c r="N52" s="7">
        <v>1</v>
      </c>
      <c r="O52" s="5">
        <f t="shared" si="6"/>
        <v>1500</v>
      </c>
      <c r="P52" s="5">
        <f t="shared" si="7"/>
        <v>300</v>
      </c>
      <c r="Q52">
        <v>5.0000000000000001E-3</v>
      </c>
      <c r="R52">
        <v>1.2999999999999999E-2</v>
      </c>
      <c r="S52">
        <v>9.0999999999999987E-3</v>
      </c>
      <c r="T52">
        <v>8.9999999999999993E-3</v>
      </c>
      <c r="U52">
        <v>8.9999999999999993E-3</v>
      </c>
      <c r="X52">
        <v>2400</v>
      </c>
      <c r="Y52">
        <v>3000</v>
      </c>
      <c r="Z52" s="5">
        <f t="shared" si="8"/>
        <v>1403.5087719298244</v>
      </c>
      <c r="AA52" s="5">
        <f t="shared" si="9"/>
        <v>0.99330714907571527</v>
      </c>
      <c r="AB52" s="5">
        <f t="shared" si="10"/>
        <v>9.9330714907571532E-2</v>
      </c>
      <c r="AC52" s="5">
        <f t="shared" si="17"/>
        <v>0.84927761245973654</v>
      </c>
      <c r="AD52" s="5">
        <f t="shared" si="11"/>
        <v>4.4698821708407194E-2</v>
      </c>
      <c r="AE52" s="5">
        <f t="shared" si="12"/>
        <v>8.9397643416814394E-3</v>
      </c>
      <c r="AF52" s="5">
        <f t="shared" si="13"/>
        <v>3.9334963103398339E-2</v>
      </c>
      <c r="AG52" s="5">
        <f t="shared" si="14"/>
        <v>543</v>
      </c>
      <c r="AJ52">
        <f t="shared" si="18"/>
        <v>1</v>
      </c>
      <c r="AK52">
        <f t="shared" si="18"/>
        <v>0.74099999999999999</v>
      </c>
      <c r="AL52">
        <f t="shared" si="18"/>
        <v>0.54900000000000004</v>
      </c>
      <c r="AM52">
        <f t="shared" si="18"/>
        <v>0.40699999999999997</v>
      </c>
      <c r="AN52">
        <f t="shared" si="18"/>
        <v>0.30099999999999999</v>
      </c>
      <c r="AO52">
        <f t="shared" si="18"/>
        <v>0.223</v>
      </c>
      <c r="AP52">
        <f t="shared" si="18"/>
        <v>0.16500000000000001</v>
      </c>
      <c r="AQ52">
        <f t="shared" si="18"/>
        <v>0.122</v>
      </c>
      <c r="AR52">
        <f t="shared" si="18"/>
        <v>9.0999999999999998E-2</v>
      </c>
      <c r="AS52">
        <f t="shared" si="18"/>
        <v>6.7000000000000004E-2</v>
      </c>
      <c r="AT52">
        <f t="shared" si="18"/>
        <v>0.05</v>
      </c>
    </row>
  </sheetData>
  <mergeCells count="1">
    <mergeCell ref="X1:AG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tabSelected="1" zoomScale="94" zoomScaleNormal="94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J44" sqref="J44"/>
    </sheetView>
  </sheetViews>
  <sheetFormatPr defaultRowHeight="15" x14ac:dyDescent="0.25"/>
  <cols>
    <col min="1" max="1" width="25.28515625" style="12" bestFit="1" customWidth="1"/>
    <col min="2" max="4" width="11.7109375" customWidth="1"/>
    <col min="5" max="5" width="11.7109375" style="14" customWidth="1"/>
    <col min="6" max="14" width="11.7109375" customWidth="1"/>
  </cols>
  <sheetData>
    <row r="1" spans="1:18" s="1" customFormat="1" ht="51" customHeight="1" x14ac:dyDescent="0.25">
      <c r="A1" s="11" t="s">
        <v>84</v>
      </c>
      <c r="B1" s="1" t="s">
        <v>86</v>
      </c>
      <c r="C1" s="1" t="s">
        <v>87</v>
      </c>
      <c r="D1" s="1" t="s">
        <v>85</v>
      </c>
      <c r="E1" s="13" t="s">
        <v>88</v>
      </c>
      <c r="F1" s="1" t="s">
        <v>47</v>
      </c>
      <c r="G1" s="1" t="s">
        <v>89</v>
      </c>
      <c r="H1" s="1" t="s">
        <v>90</v>
      </c>
      <c r="I1" s="1" t="s">
        <v>91</v>
      </c>
      <c r="J1" s="1" t="s">
        <v>119</v>
      </c>
      <c r="K1" s="1" t="s">
        <v>92</v>
      </c>
      <c r="L1" s="1" t="s">
        <v>93</v>
      </c>
      <c r="M1" s="1" t="s">
        <v>94</v>
      </c>
      <c r="N1" s="1" t="s">
        <v>95</v>
      </c>
      <c r="O1" s="1" t="s">
        <v>96</v>
      </c>
      <c r="P1" s="1" t="s">
        <v>77</v>
      </c>
      <c r="Q1" s="1" t="s">
        <v>98</v>
      </c>
      <c r="R1" s="1" t="s">
        <v>118</v>
      </c>
    </row>
    <row r="2" spans="1:18" x14ac:dyDescent="0.25">
      <c r="A2" s="12" t="s">
        <v>0</v>
      </c>
      <c r="B2">
        <v>300</v>
      </c>
      <c r="C2" s="3">
        <v>0.87</v>
      </c>
      <c r="D2">
        <v>800</v>
      </c>
      <c r="E2" s="14">
        <v>0.46</v>
      </c>
      <c r="F2">
        <v>1000</v>
      </c>
      <c r="G2">
        <v>0.1</v>
      </c>
      <c r="H2">
        <v>120</v>
      </c>
      <c r="I2">
        <v>540</v>
      </c>
      <c r="J2">
        <v>5.0000000000000001E-3</v>
      </c>
      <c r="K2">
        <v>1.2E-2</v>
      </c>
      <c r="L2">
        <v>8.3999999999999995E-3</v>
      </c>
      <c r="M2">
        <v>8.9999999999999993E-3</v>
      </c>
      <c r="N2">
        <v>8.9999999999999993E-3</v>
      </c>
      <c r="O2">
        <v>1500</v>
      </c>
      <c r="P2">
        <v>1800</v>
      </c>
      <c r="Q2" s="7">
        <v>0.96</v>
      </c>
      <c r="R2" s="9">
        <v>0</v>
      </c>
    </row>
    <row r="3" spans="1:18" x14ac:dyDescent="0.25">
      <c r="A3" s="12" t="s">
        <v>1</v>
      </c>
      <c r="B3">
        <v>300</v>
      </c>
      <c r="C3" s="3">
        <v>0.87</v>
      </c>
      <c r="D3">
        <v>1220</v>
      </c>
      <c r="E3" s="14">
        <v>0.5</v>
      </c>
      <c r="F3">
        <v>1500</v>
      </c>
      <c r="G3">
        <v>0.1</v>
      </c>
      <c r="H3">
        <v>180</v>
      </c>
      <c r="I3">
        <v>900</v>
      </c>
      <c r="J3">
        <v>7.0000000000000001E-3</v>
      </c>
      <c r="K3">
        <v>1.4E-2</v>
      </c>
      <c r="L3">
        <v>9.7999999999999997E-3</v>
      </c>
      <c r="M3">
        <v>7.0000000000000001E-3</v>
      </c>
      <c r="N3">
        <v>7.0000000000000001E-3</v>
      </c>
      <c r="O3">
        <v>2100</v>
      </c>
      <c r="P3">
        <v>3600</v>
      </c>
      <c r="Q3" s="7">
        <v>0.75</v>
      </c>
      <c r="R3" s="9">
        <v>0</v>
      </c>
    </row>
    <row r="4" spans="1:18" x14ac:dyDescent="0.25">
      <c r="A4" s="12" t="s">
        <v>2</v>
      </c>
      <c r="B4">
        <v>300</v>
      </c>
      <c r="C4" s="3">
        <v>0.87</v>
      </c>
      <c r="D4">
        <v>1330</v>
      </c>
      <c r="E4" s="14">
        <v>0.5</v>
      </c>
      <c r="F4">
        <v>1500</v>
      </c>
      <c r="G4">
        <v>0.1</v>
      </c>
      <c r="H4">
        <v>180</v>
      </c>
      <c r="I4">
        <v>960</v>
      </c>
      <c r="J4">
        <v>7.0000000000000001E-3</v>
      </c>
      <c r="K4">
        <v>1.4E-2</v>
      </c>
      <c r="L4">
        <v>9.7999999999999997E-3</v>
      </c>
      <c r="M4">
        <v>7.0000000000000001E-3</v>
      </c>
      <c r="N4">
        <v>7.0000000000000001E-3</v>
      </c>
      <c r="O4">
        <v>2250</v>
      </c>
      <c r="P4">
        <v>3900</v>
      </c>
      <c r="Q4" s="7">
        <v>0.85</v>
      </c>
      <c r="R4" s="9">
        <v>0</v>
      </c>
    </row>
    <row r="5" spans="1:18" x14ac:dyDescent="0.25">
      <c r="A5" s="12" t="s">
        <v>3</v>
      </c>
      <c r="B5">
        <v>300</v>
      </c>
      <c r="C5" s="3">
        <v>0.87</v>
      </c>
      <c r="D5">
        <v>1350</v>
      </c>
      <c r="E5" s="14">
        <v>0.5</v>
      </c>
      <c r="F5">
        <v>1500</v>
      </c>
      <c r="G5">
        <v>0.1</v>
      </c>
      <c r="H5">
        <v>180</v>
      </c>
      <c r="I5">
        <v>1050</v>
      </c>
      <c r="J5">
        <v>7.0000000000000001E-3</v>
      </c>
      <c r="K5">
        <v>1.4E-2</v>
      </c>
      <c r="L5">
        <v>9.7999999999999997E-3</v>
      </c>
      <c r="M5">
        <v>7.0000000000000001E-3</v>
      </c>
      <c r="N5">
        <v>7.0000000000000001E-3</v>
      </c>
      <c r="O5">
        <v>2400</v>
      </c>
      <c r="P5">
        <v>4200</v>
      </c>
      <c r="Q5" s="7">
        <v>0.92</v>
      </c>
      <c r="R5" s="9">
        <v>0</v>
      </c>
    </row>
    <row r="6" spans="1:18" x14ac:dyDescent="0.25">
      <c r="A6" s="12" t="s">
        <v>4</v>
      </c>
      <c r="B6">
        <v>300</v>
      </c>
      <c r="C6" s="3">
        <v>0.87</v>
      </c>
      <c r="D6">
        <v>400</v>
      </c>
      <c r="E6" s="14">
        <v>0.30000000000000004</v>
      </c>
      <c r="F6">
        <v>1000</v>
      </c>
      <c r="G6">
        <v>0.1</v>
      </c>
      <c r="H6">
        <v>120</v>
      </c>
      <c r="I6">
        <v>540</v>
      </c>
      <c r="J6">
        <v>5.0000000000000001E-3</v>
      </c>
      <c r="K6">
        <v>1.2E-2</v>
      </c>
      <c r="L6">
        <v>8.3999999999999995E-3</v>
      </c>
      <c r="M6">
        <v>8.9999999999999993E-3</v>
      </c>
      <c r="N6">
        <v>8.9999999999999993E-3</v>
      </c>
      <c r="O6">
        <v>1500</v>
      </c>
      <c r="P6">
        <v>1800</v>
      </c>
      <c r="Q6" s="7">
        <v>0.96</v>
      </c>
      <c r="R6" s="9">
        <v>0</v>
      </c>
    </row>
    <row r="7" spans="1:18" x14ac:dyDescent="0.25">
      <c r="A7" s="12" t="s">
        <v>5</v>
      </c>
      <c r="B7">
        <v>300</v>
      </c>
      <c r="C7" s="3">
        <v>0.87</v>
      </c>
      <c r="D7">
        <v>800</v>
      </c>
      <c r="E7" s="14">
        <v>0.32</v>
      </c>
      <c r="F7">
        <v>1500</v>
      </c>
      <c r="G7">
        <v>0.1</v>
      </c>
      <c r="H7">
        <v>120</v>
      </c>
      <c r="I7">
        <v>540</v>
      </c>
      <c r="J7">
        <v>5.0000000000000001E-3</v>
      </c>
      <c r="K7">
        <v>1.2999999999999999E-2</v>
      </c>
      <c r="L7">
        <v>9.0999999999999987E-3</v>
      </c>
      <c r="M7">
        <v>8.9999999999999993E-3</v>
      </c>
      <c r="N7">
        <v>8.9999999999999993E-3</v>
      </c>
      <c r="O7">
        <v>2400</v>
      </c>
      <c r="P7">
        <v>3000</v>
      </c>
      <c r="Q7" s="7">
        <v>0.96</v>
      </c>
      <c r="R7" s="9">
        <v>0</v>
      </c>
    </row>
    <row r="8" spans="1:18" x14ac:dyDescent="0.25">
      <c r="A8" s="12" t="s">
        <v>6</v>
      </c>
      <c r="B8">
        <v>300</v>
      </c>
      <c r="C8" s="3">
        <v>0.87</v>
      </c>
      <c r="D8">
        <v>800</v>
      </c>
      <c r="E8" s="14">
        <v>0.46</v>
      </c>
      <c r="F8">
        <v>1000</v>
      </c>
      <c r="G8">
        <v>0.1</v>
      </c>
      <c r="H8">
        <v>120</v>
      </c>
      <c r="I8">
        <v>540</v>
      </c>
      <c r="J8">
        <v>5.0000000000000001E-3</v>
      </c>
      <c r="K8">
        <v>1.2999999999999999E-2</v>
      </c>
      <c r="L8">
        <v>9.0999999999999987E-3</v>
      </c>
      <c r="M8">
        <v>8.9999999999999993E-3</v>
      </c>
      <c r="N8">
        <v>8.9999999999999993E-3</v>
      </c>
      <c r="O8">
        <v>1500</v>
      </c>
      <c r="P8">
        <v>1800</v>
      </c>
      <c r="Q8" s="7">
        <v>0.96</v>
      </c>
      <c r="R8" s="9">
        <v>0</v>
      </c>
    </row>
    <row r="9" spans="1:18" x14ac:dyDescent="0.25">
      <c r="A9" s="12" t="s">
        <v>7</v>
      </c>
      <c r="B9">
        <v>300</v>
      </c>
      <c r="C9" s="3">
        <v>0.87</v>
      </c>
      <c r="D9">
        <v>1100</v>
      </c>
      <c r="E9" s="14">
        <v>0.41000000000000003</v>
      </c>
      <c r="F9">
        <v>1500</v>
      </c>
      <c r="G9">
        <v>0.1</v>
      </c>
      <c r="H9">
        <v>120</v>
      </c>
      <c r="I9">
        <v>540</v>
      </c>
      <c r="J9">
        <v>5.0000000000000001E-3</v>
      </c>
      <c r="K9">
        <v>1.2999999999999999E-2</v>
      </c>
      <c r="L9">
        <v>9.0999999999999987E-3</v>
      </c>
      <c r="M9">
        <v>8.9999999999999993E-3</v>
      </c>
      <c r="N9">
        <v>8.9999999999999993E-3</v>
      </c>
      <c r="O9">
        <v>2400</v>
      </c>
      <c r="P9">
        <v>3000</v>
      </c>
      <c r="Q9" s="7">
        <v>0.96</v>
      </c>
      <c r="R9" s="9">
        <v>0</v>
      </c>
    </row>
    <row r="10" spans="1:18" x14ac:dyDescent="0.25">
      <c r="A10" s="12" t="s">
        <v>8</v>
      </c>
      <c r="B10">
        <v>300</v>
      </c>
      <c r="C10" s="3">
        <v>0.11</v>
      </c>
      <c r="D10">
        <v>800</v>
      </c>
      <c r="E10" s="14">
        <v>0.13</v>
      </c>
      <c r="F10">
        <v>500</v>
      </c>
      <c r="G10">
        <v>0.1</v>
      </c>
      <c r="H10">
        <v>120</v>
      </c>
      <c r="I10">
        <v>450</v>
      </c>
      <c r="J10">
        <v>3.7999999999999999E-2</v>
      </c>
      <c r="K10">
        <v>3.5000000000000003E-2</v>
      </c>
      <c r="L10">
        <v>2.4500000000000001E-2</v>
      </c>
      <c r="M10">
        <v>8.9999999999999993E-3</v>
      </c>
      <c r="N10">
        <v>8.9999999999999993E-3</v>
      </c>
      <c r="O10">
        <v>2100</v>
      </c>
      <c r="P10">
        <v>3000</v>
      </c>
      <c r="Q10" s="7">
        <v>0.8</v>
      </c>
      <c r="R10" s="9">
        <v>0</v>
      </c>
    </row>
    <row r="11" spans="1:18" x14ac:dyDescent="0.25">
      <c r="A11" s="12" t="s">
        <v>9</v>
      </c>
      <c r="B11">
        <v>300</v>
      </c>
      <c r="C11" s="3">
        <v>0.11</v>
      </c>
      <c r="D11">
        <v>1200</v>
      </c>
      <c r="E11" s="14">
        <v>0.2</v>
      </c>
      <c r="F11">
        <v>500</v>
      </c>
      <c r="G11">
        <v>0.1</v>
      </c>
      <c r="H11">
        <v>120</v>
      </c>
      <c r="I11">
        <v>450</v>
      </c>
      <c r="J11">
        <v>3.7999999999999999E-2</v>
      </c>
      <c r="K11">
        <v>3.5000000000000003E-2</v>
      </c>
      <c r="L11">
        <v>2.4500000000000001E-2</v>
      </c>
      <c r="M11">
        <v>8.9999999999999993E-3</v>
      </c>
      <c r="N11">
        <v>8.9999999999999993E-3</v>
      </c>
      <c r="O11">
        <v>2100</v>
      </c>
      <c r="P11">
        <v>3000</v>
      </c>
      <c r="Q11" s="7">
        <v>0.8</v>
      </c>
      <c r="R11" s="9">
        <v>0</v>
      </c>
    </row>
    <row r="12" spans="1:18" x14ac:dyDescent="0.25">
      <c r="A12" s="12" t="s">
        <v>10</v>
      </c>
      <c r="B12">
        <v>300</v>
      </c>
      <c r="C12" s="3">
        <v>0.2</v>
      </c>
      <c r="D12">
        <v>1500</v>
      </c>
      <c r="E12" s="14">
        <v>0.4</v>
      </c>
      <c r="F12">
        <v>500</v>
      </c>
      <c r="G12">
        <v>0.1</v>
      </c>
      <c r="H12">
        <v>120</v>
      </c>
      <c r="I12">
        <v>450</v>
      </c>
      <c r="J12">
        <v>3.7999999999999999E-2</v>
      </c>
      <c r="K12">
        <v>3.5000000000000003E-2</v>
      </c>
      <c r="L12">
        <v>2.4500000000000001E-2</v>
      </c>
      <c r="M12">
        <v>8.9999999999999993E-3</v>
      </c>
      <c r="N12">
        <v>8.9999999999999993E-3</v>
      </c>
      <c r="O12">
        <v>2100</v>
      </c>
      <c r="P12">
        <v>3000</v>
      </c>
      <c r="Q12" s="7">
        <v>0.8</v>
      </c>
      <c r="R12" s="9">
        <v>0</v>
      </c>
    </row>
    <row r="13" spans="1:18" x14ac:dyDescent="0.25">
      <c r="A13" s="12" t="s">
        <v>11</v>
      </c>
      <c r="B13">
        <v>300</v>
      </c>
      <c r="C13" s="3">
        <v>0.12</v>
      </c>
      <c r="D13">
        <v>5000</v>
      </c>
      <c r="E13" s="14">
        <v>0.6</v>
      </c>
      <c r="F13">
        <v>500</v>
      </c>
      <c r="G13">
        <v>0.1</v>
      </c>
      <c r="H13">
        <v>120</v>
      </c>
      <c r="I13">
        <v>360</v>
      </c>
      <c r="J13">
        <v>0.03</v>
      </c>
      <c r="K13">
        <v>2.5999999999999999E-2</v>
      </c>
      <c r="L13">
        <v>1.8199999999999997E-2</v>
      </c>
      <c r="M13">
        <v>8.9999999999999993E-3</v>
      </c>
      <c r="N13">
        <v>8.9999999999999993E-3</v>
      </c>
      <c r="O13">
        <v>2100</v>
      </c>
      <c r="P13">
        <v>3000</v>
      </c>
      <c r="Q13" s="7">
        <v>0.8</v>
      </c>
      <c r="R13" s="9">
        <v>0</v>
      </c>
    </row>
    <row r="14" spans="1:18" x14ac:dyDescent="0.25">
      <c r="A14" s="12" t="s">
        <v>12</v>
      </c>
      <c r="B14">
        <v>300</v>
      </c>
      <c r="C14" s="3">
        <v>0.08</v>
      </c>
      <c r="D14">
        <v>7000</v>
      </c>
      <c r="E14" s="14">
        <v>0.75</v>
      </c>
      <c r="F14">
        <v>500</v>
      </c>
      <c r="G14">
        <v>0.1</v>
      </c>
      <c r="H14">
        <v>120</v>
      </c>
      <c r="I14">
        <v>360</v>
      </c>
      <c r="J14">
        <v>0.03</v>
      </c>
      <c r="K14">
        <v>2.5999999999999999E-2</v>
      </c>
      <c r="L14">
        <v>1.8199999999999997E-2</v>
      </c>
      <c r="M14">
        <v>8.9999999999999993E-3</v>
      </c>
      <c r="N14">
        <v>8.9999999999999993E-3</v>
      </c>
      <c r="O14">
        <v>2100</v>
      </c>
      <c r="P14">
        <v>3000</v>
      </c>
      <c r="Q14" s="7">
        <v>0.8</v>
      </c>
      <c r="R14" s="9">
        <v>0</v>
      </c>
    </row>
    <row r="15" spans="1:18" x14ac:dyDescent="0.25">
      <c r="A15" s="12" t="s">
        <v>13</v>
      </c>
      <c r="B15">
        <v>300</v>
      </c>
      <c r="C15" s="3">
        <v>0.1</v>
      </c>
      <c r="D15">
        <v>3000</v>
      </c>
      <c r="E15" s="14">
        <v>0.3</v>
      </c>
      <c r="F15">
        <v>500</v>
      </c>
      <c r="G15">
        <v>0.1</v>
      </c>
      <c r="H15">
        <v>120</v>
      </c>
      <c r="I15">
        <v>450</v>
      </c>
      <c r="J15">
        <v>3.7999999999999999E-2</v>
      </c>
      <c r="K15">
        <v>3.5000000000000003E-2</v>
      </c>
      <c r="L15">
        <v>2.4500000000000001E-2</v>
      </c>
      <c r="M15">
        <v>8.9999999999999993E-3</v>
      </c>
      <c r="N15">
        <v>8.9999999999999993E-3</v>
      </c>
      <c r="O15">
        <v>2100</v>
      </c>
      <c r="P15">
        <v>3000</v>
      </c>
      <c r="Q15" s="7">
        <v>0.8</v>
      </c>
      <c r="R15" s="9">
        <v>0</v>
      </c>
    </row>
    <row r="16" spans="1:18" x14ac:dyDescent="0.25">
      <c r="A16" s="12" t="s">
        <v>14</v>
      </c>
      <c r="B16">
        <v>300</v>
      </c>
      <c r="C16" s="3">
        <v>0.09</v>
      </c>
      <c r="D16">
        <v>5000</v>
      </c>
      <c r="E16" s="14">
        <v>0.45</v>
      </c>
      <c r="F16">
        <v>500</v>
      </c>
      <c r="G16">
        <v>0.1</v>
      </c>
      <c r="H16">
        <v>120</v>
      </c>
      <c r="I16">
        <v>450</v>
      </c>
      <c r="J16">
        <v>3.7999999999999999E-2</v>
      </c>
      <c r="K16">
        <v>3.5000000000000003E-2</v>
      </c>
      <c r="L16">
        <v>2.4500000000000001E-2</v>
      </c>
      <c r="M16">
        <v>8.9999999999999993E-3</v>
      </c>
      <c r="N16">
        <v>8.9999999999999993E-3</v>
      </c>
      <c r="O16">
        <v>2100</v>
      </c>
      <c r="P16">
        <v>3000</v>
      </c>
      <c r="Q16" s="7">
        <v>0.8</v>
      </c>
      <c r="R16" s="9">
        <v>0</v>
      </c>
    </row>
    <row r="17" spans="1:18" x14ac:dyDescent="0.25">
      <c r="A17" s="12" t="s">
        <v>15</v>
      </c>
      <c r="B17">
        <v>300</v>
      </c>
      <c r="C17" s="3">
        <v>0.05</v>
      </c>
      <c r="D17">
        <v>5000</v>
      </c>
      <c r="E17" s="14">
        <v>0.8</v>
      </c>
      <c r="F17">
        <v>500</v>
      </c>
      <c r="G17">
        <v>0.1</v>
      </c>
      <c r="H17">
        <v>120</v>
      </c>
      <c r="I17">
        <v>360</v>
      </c>
      <c r="J17">
        <v>0.03</v>
      </c>
      <c r="K17">
        <v>2.5999999999999999E-2</v>
      </c>
      <c r="L17">
        <v>1.8199999999999997E-2</v>
      </c>
      <c r="M17">
        <v>8.9999999999999993E-3</v>
      </c>
      <c r="N17">
        <v>8.9999999999999993E-3</v>
      </c>
      <c r="O17">
        <v>3300</v>
      </c>
      <c r="P17">
        <v>3900</v>
      </c>
      <c r="Q17" s="7">
        <v>0.8</v>
      </c>
      <c r="R17" s="9">
        <v>0</v>
      </c>
    </row>
    <row r="18" spans="1:18" x14ac:dyDescent="0.25">
      <c r="A18" s="12" t="s">
        <v>16</v>
      </c>
      <c r="B18">
        <v>300</v>
      </c>
      <c r="C18" s="3">
        <v>0.05</v>
      </c>
      <c r="D18">
        <v>2200</v>
      </c>
      <c r="E18" s="14">
        <v>0.7</v>
      </c>
      <c r="F18">
        <v>500</v>
      </c>
      <c r="G18">
        <v>0.1</v>
      </c>
      <c r="H18">
        <v>120</v>
      </c>
      <c r="I18">
        <v>360</v>
      </c>
      <c r="J18">
        <v>1.4999999999999999E-2</v>
      </c>
      <c r="K18">
        <v>0.03</v>
      </c>
      <c r="L18">
        <v>2.0999999999999998E-2</v>
      </c>
      <c r="M18">
        <v>8.9999999999999993E-3</v>
      </c>
      <c r="N18">
        <v>8.9999999999999993E-3</v>
      </c>
      <c r="O18">
        <v>2100</v>
      </c>
      <c r="P18">
        <v>3000</v>
      </c>
      <c r="Q18" s="7">
        <v>0.8</v>
      </c>
      <c r="R18" s="9">
        <v>0</v>
      </c>
    </row>
    <row r="19" spans="1:18" x14ac:dyDescent="0.25">
      <c r="A19" s="12" t="s">
        <v>107</v>
      </c>
      <c r="B19">
        <v>300</v>
      </c>
      <c r="C19" s="3">
        <v>0.21</v>
      </c>
      <c r="D19">
        <v>800</v>
      </c>
      <c r="E19" s="14">
        <v>0.45</v>
      </c>
      <c r="F19">
        <v>700</v>
      </c>
      <c r="G19">
        <v>0.1</v>
      </c>
      <c r="H19">
        <v>60</v>
      </c>
      <c r="I19">
        <v>690</v>
      </c>
      <c r="J19">
        <v>0.03</v>
      </c>
      <c r="K19">
        <v>3.5000000000000003E-2</v>
      </c>
      <c r="L19">
        <v>2.4500000000000001E-2</v>
      </c>
      <c r="M19">
        <v>1.4999999999999999E-2</v>
      </c>
      <c r="N19">
        <v>1.4999999999999999E-2</v>
      </c>
      <c r="O19">
        <v>1350</v>
      </c>
      <c r="P19">
        <v>1650</v>
      </c>
      <c r="Q19" s="7">
        <v>0.8</v>
      </c>
      <c r="R19" s="9">
        <v>1000</v>
      </c>
    </row>
    <row r="20" spans="1:18" x14ac:dyDescent="0.25">
      <c r="A20" s="12" t="s">
        <v>108</v>
      </c>
      <c r="B20">
        <v>300</v>
      </c>
      <c r="C20" s="3">
        <v>0.86</v>
      </c>
      <c r="D20">
        <v>350</v>
      </c>
      <c r="E20" s="14">
        <v>0.5</v>
      </c>
      <c r="F20">
        <v>700</v>
      </c>
      <c r="G20">
        <v>0.1</v>
      </c>
      <c r="H20">
        <v>60</v>
      </c>
      <c r="I20">
        <v>690</v>
      </c>
      <c r="J20">
        <v>0.02</v>
      </c>
      <c r="K20">
        <v>3.5000000000000003E-2</v>
      </c>
      <c r="L20">
        <v>2.4500000000000001E-2</v>
      </c>
      <c r="M20">
        <v>1.4999999999999999E-2</v>
      </c>
      <c r="N20">
        <v>1.4999999999999999E-2</v>
      </c>
      <c r="O20">
        <v>1350</v>
      </c>
      <c r="P20">
        <v>1650</v>
      </c>
      <c r="Q20" s="7">
        <v>0.96</v>
      </c>
      <c r="R20" s="9">
        <v>1000</v>
      </c>
    </row>
    <row r="21" spans="1:18" x14ac:dyDescent="0.25">
      <c r="A21" s="12" t="s">
        <v>19</v>
      </c>
      <c r="B21">
        <v>300</v>
      </c>
      <c r="C21" s="3">
        <v>0.86</v>
      </c>
      <c r="D21">
        <v>350</v>
      </c>
      <c r="E21" s="14">
        <v>0.5</v>
      </c>
      <c r="F21">
        <v>700</v>
      </c>
      <c r="G21">
        <v>0.1</v>
      </c>
      <c r="H21">
        <v>60</v>
      </c>
      <c r="I21">
        <v>690</v>
      </c>
      <c r="J21">
        <v>0.02</v>
      </c>
      <c r="K21">
        <v>3.5000000000000003E-2</v>
      </c>
      <c r="L21">
        <v>2.4500000000000001E-2</v>
      </c>
      <c r="M21">
        <v>1.4999999999999999E-2</v>
      </c>
      <c r="N21">
        <v>1.4999999999999999E-2</v>
      </c>
      <c r="O21">
        <v>1350</v>
      </c>
      <c r="P21">
        <v>1650</v>
      </c>
      <c r="Q21" s="7">
        <v>0.96</v>
      </c>
      <c r="R21" s="9">
        <v>1000</v>
      </c>
    </row>
    <row r="22" spans="1:18" x14ac:dyDescent="0.25">
      <c r="A22" s="12" t="s">
        <v>109</v>
      </c>
      <c r="B22">
        <v>300</v>
      </c>
      <c r="C22" s="3">
        <v>0.21</v>
      </c>
      <c r="D22">
        <v>800</v>
      </c>
      <c r="E22" s="14">
        <v>0.45</v>
      </c>
      <c r="F22">
        <v>1200</v>
      </c>
      <c r="G22">
        <v>0.1</v>
      </c>
      <c r="H22">
        <v>60</v>
      </c>
      <c r="I22">
        <v>690</v>
      </c>
      <c r="J22">
        <v>0.03</v>
      </c>
      <c r="K22">
        <v>3.5000000000000003E-2</v>
      </c>
      <c r="L22">
        <v>2.4500000000000001E-2</v>
      </c>
      <c r="M22">
        <v>1.4999999999999999E-2</v>
      </c>
      <c r="N22">
        <v>1.4999999999999999E-2</v>
      </c>
      <c r="O22">
        <v>1350</v>
      </c>
      <c r="P22">
        <v>1650</v>
      </c>
      <c r="Q22" s="7">
        <v>0.96</v>
      </c>
      <c r="R22" s="9">
        <v>1000</v>
      </c>
    </row>
    <row r="23" spans="1:18" x14ac:dyDescent="0.25">
      <c r="A23" s="12" t="s">
        <v>110</v>
      </c>
      <c r="B23">
        <v>300</v>
      </c>
      <c r="C23" s="3">
        <v>0.86</v>
      </c>
      <c r="D23">
        <v>350</v>
      </c>
      <c r="E23" s="14">
        <v>0.5</v>
      </c>
      <c r="F23">
        <v>1200</v>
      </c>
      <c r="G23">
        <v>0.1</v>
      </c>
      <c r="H23">
        <v>60</v>
      </c>
      <c r="I23">
        <v>690</v>
      </c>
      <c r="J23">
        <v>0.02</v>
      </c>
      <c r="K23">
        <v>3.5000000000000003E-2</v>
      </c>
      <c r="L23">
        <v>2.4500000000000001E-2</v>
      </c>
      <c r="M23">
        <v>1.4999999999999999E-2</v>
      </c>
      <c r="N23">
        <v>1.4999999999999999E-2</v>
      </c>
      <c r="O23">
        <v>1350</v>
      </c>
      <c r="P23">
        <v>1650</v>
      </c>
      <c r="Q23" s="7">
        <v>0.96</v>
      </c>
      <c r="R23" s="9">
        <v>1000</v>
      </c>
    </row>
    <row r="24" spans="1:18" x14ac:dyDescent="0.25">
      <c r="A24" s="12" t="s">
        <v>22</v>
      </c>
      <c r="B24">
        <v>300</v>
      </c>
      <c r="C24" s="3">
        <v>0.23</v>
      </c>
      <c r="D24">
        <v>5000</v>
      </c>
      <c r="E24" s="14">
        <v>0.89</v>
      </c>
      <c r="F24">
        <v>500</v>
      </c>
      <c r="G24">
        <v>0.1</v>
      </c>
      <c r="H24">
        <v>120</v>
      </c>
      <c r="I24">
        <v>690</v>
      </c>
      <c r="J24">
        <v>0.02</v>
      </c>
      <c r="K24">
        <v>1.7999999999999999E-2</v>
      </c>
      <c r="L24">
        <v>1.2599999999999998E-2</v>
      </c>
      <c r="M24">
        <v>0.01</v>
      </c>
      <c r="N24">
        <v>0.01</v>
      </c>
      <c r="O24">
        <v>1950</v>
      </c>
      <c r="P24">
        <v>2700</v>
      </c>
      <c r="Q24" s="7">
        <v>0.96</v>
      </c>
      <c r="R24" s="9">
        <v>0</v>
      </c>
    </row>
    <row r="25" spans="1:18" x14ac:dyDescent="0.25">
      <c r="A25" s="12" t="s">
        <v>104</v>
      </c>
      <c r="B25">
        <v>300</v>
      </c>
      <c r="C25" s="3">
        <v>0.23</v>
      </c>
      <c r="D25">
        <v>5300</v>
      </c>
      <c r="E25" s="14">
        <v>0.89300000000000002</v>
      </c>
      <c r="F25">
        <v>1000</v>
      </c>
      <c r="G25">
        <v>0.1</v>
      </c>
      <c r="H25">
        <v>60</v>
      </c>
      <c r="I25">
        <v>690</v>
      </c>
      <c r="J25">
        <v>0.02</v>
      </c>
      <c r="K25">
        <v>1.7999999999999999E-2</v>
      </c>
      <c r="L25">
        <v>1.2599999999999998E-2</v>
      </c>
      <c r="M25">
        <v>0.01</v>
      </c>
      <c r="N25">
        <v>0.01</v>
      </c>
      <c r="O25">
        <v>1650</v>
      </c>
      <c r="P25">
        <v>2250</v>
      </c>
      <c r="Q25" s="7">
        <v>0.96</v>
      </c>
      <c r="R25" s="9">
        <v>0</v>
      </c>
    </row>
    <row r="26" spans="1:18" x14ac:dyDescent="0.25">
      <c r="A26" s="12" t="s">
        <v>105</v>
      </c>
      <c r="B26">
        <v>300</v>
      </c>
      <c r="C26" s="3">
        <v>0.22</v>
      </c>
      <c r="D26">
        <v>6400</v>
      </c>
      <c r="E26" s="14">
        <v>0.90399999999999991</v>
      </c>
      <c r="F26">
        <v>1000</v>
      </c>
      <c r="G26">
        <v>0.1</v>
      </c>
      <c r="H26">
        <v>60</v>
      </c>
      <c r="I26">
        <v>690</v>
      </c>
      <c r="J26">
        <v>0.02</v>
      </c>
      <c r="K26">
        <v>1.7999999999999999E-2</v>
      </c>
      <c r="L26">
        <v>1.2599999999999998E-2</v>
      </c>
      <c r="M26">
        <v>0.01</v>
      </c>
      <c r="N26">
        <v>0.01</v>
      </c>
      <c r="O26">
        <v>1950</v>
      </c>
      <c r="P26">
        <v>2550</v>
      </c>
      <c r="Q26" s="7">
        <v>0.96</v>
      </c>
      <c r="R26" s="9">
        <v>0</v>
      </c>
    </row>
    <row r="27" spans="1:18" x14ac:dyDescent="0.25">
      <c r="A27" s="12" t="s">
        <v>106</v>
      </c>
      <c r="B27">
        <v>300</v>
      </c>
      <c r="C27" s="3">
        <v>0.22</v>
      </c>
      <c r="D27">
        <v>7100</v>
      </c>
      <c r="E27" s="14">
        <v>0.91099999999999992</v>
      </c>
      <c r="F27">
        <v>1000</v>
      </c>
      <c r="G27">
        <v>0.1</v>
      </c>
      <c r="H27">
        <v>60</v>
      </c>
      <c r="I27">
        <v>690</v>
      </c>
      <c r="J27">
        <v>0.02</v>
      </c>
      <c r="K27">
        <v>1.7999999999999999E-2</v>
      </c>
      <c r="L27">
        <v>1.2599999999999998E-2</v>
      </c>
      <c r="M27">
        <v>0.01</v>
      </c>
      <c r="N27">
        <v>0.01</v>
      </c>
      <c r="O27">
        <v>2250</v>
      </c>
      <c r="P27">
        <v>2850</v>
      </c>
      <c r="Q27" s="7">
        <v>0.96</v>
      </c>
      <c r="R27" s="9">
        <v>0</v>
      </c>
    </row>
    <row r="28" spans="1:18" x14ac:dyDescent="0.25">
      <c r="A28" s="12" t="s">
        <v>26</v>
      </c>
      <c r="B28">
        <v>300</v>
      </c>
      <c r="C28" s="3">
        <v>0.14000000000000001</v>
      </c>
      <c r="D28">
        <v>5500</v>
      </c>
      <c r="E28" s="14">
        <v>0.81499999999999995</v>
      </c>
      <c r="F28">
        <v>500</v>
      </c>
      <c r="G28">
        <v>0.1</v>
      </c>
      <c r="H28">
        <v>120</v>
      </c>
      <c r="I28">
        <v>690</v>
      </c>
      <c r="J28">
        <v>0.02</v>
      </c>
      <c r="K28">
        <v>1.4999999999999999E-2</v>
      </c>
      <c r="L28">
        <v>1.0499999999999999E-2</v>
      </c>
      <c r="M28">
        <v>0.01</v>
      </c>
      <c r="N28">
        <v>0.01</v>
      </c>
      <c r="O28">
        <v>1950</v>
      </c>
      <c r="P28">
        <v>2700</v>
      </c>
      <c r="Q28" s="7">
        <v>0.95</v>
      </c>
      <c r="R28" s="9">
        <v>0</v>
      </c>
    </row>
    <row r="29" spans="1:18" x14ac:dyDescent="0.25">
      <c r="A29" s="12" t="s">
        <v>27</v>
      </c>
      <c r="B29">
        <v>300</v>
      </c>
      <c r="C29" s="3">
        <v>0.12</v>
      </c>
      <c r="D29">
        <v>7000</v>
      </c>
      <c r="E29" s="14">
        <v>0.89999999999999991</v>
      </c>
      <c r="F29">
        <v>500</v>
      </c>
      <c r="G29">
        <v>0.1</v>
      </c>
      <c r="H29">
        <v>120</v>
      </c>
      <c r="I29">
        <v>690</v>
      </c>
      <c r="J29">
        <v>0.02</v>
      </c>
      <c r="K29">
        <v>0.01</v>
      </c>
      <c r="L29">
        <v>6.9999999999999993E-3</v>
      </c>
      <c r="M29">
        <v>0.01</v>
      </c>
      <c r="N29">
        <v>0.01</v>
      </c>
      <c r="O29">
        <v>3000</v>
      </c>
      <c r="P29">
        <v>3750</v>
      </c>
      <c r="Q29" s="7">
        <v>0.9</v>
      </c>
      <c r="R29" s="9">
        <v>0</v>
      </c>
    </row>
    <row r="30" spans="1:18" x14ac:dyDescent="0.25">
      <c r="A30" s="12" t="s">
        <v>28</v>
      </c>
      <c r="B30">
        <v>300</v>
      </c>
      <c r="C30" s="3">
        <v>0.17</v>
      </c>
      <c r="D30">
        <v>4400</v>
      </c>
      <c r="E30" s="14">
        <v>0.95</v>
      </c>
      <c r="F30">
        <v>500</v>
      </c>
      <c r="G30">
        <v>0.1</v>
      </c>
      <c r="H30">
        <v>120</v>
      </c>
      <c r="I30">
        <v>690</v>
      </c>
      <c r="J30">
        <v>0.02</v>
      </c>
      <c r="K30">
        <v>1.4E-2</v>
      </c>
      <c r="L30">
        <v>9.7999999999999997E-3</v>
      </c>
      <c r="M30">
        <v>0.01</v>
      </c>
      <c r="N30">
        <v>0.01</v>
      </c>
      <c r="O30">
        <v>1950</v>
      </c>
      <c r="P30">
        <v>2700</v>
      </c>
      <c r="Q30" s="7">
        <v>0.95</v>
      </c>
      <c r="R30" s="9">
        <v>0</v>
      </c>
    </row>
    <row r="31" spans="1:18" x14ac:dyDescent="0.25">
      <c r="A31" s="12" t="s">
        <v>29</v>
      </c>
      <c r="B31">
        <v>300</v>
      </c>
      <c r="C31" s="3">
        <v>0.85</v>
      </c>
      <c r="D31">
        <v>60</v>
      </c>
      <c r="E31" s="14">
        <v>8.9999999999999983E-2</v>
      </c>
      <c r="F31">
        <v>900</v>
      </c>
      <c r="G31">
        <v>0.1</v>
      </c>
      <c r="H31">
        <v>120</v>
      </c>
      <c r="I31">
        <v>750</v>
      </c>
      <c r="J31">
        <v>0.04</v>
      </c>
      <c r="K31">
        <v>3.5000000000000003E-2</v>
      </c>
      <c r="L31">
        <v>2.4500000000000001E-2</v>
      </c>
      <c r="M31">
        <v>0.01</v>
      </c>
      <c r="N31">
        <v>0.01</v>
      </c>
      <c r="O31">
        <v>3300</v>
      </c>
      <c r="P31">
        <v>3600</v>
      </c>
      <c r="Q31" s="7">
        <v>0.8</v>
      </c>
      <c r="R31" s="9">
        <v>1000</v>
      </c>
    </row>
    <row r="32" spans="1:18" x14ac:dyDescent="0.25">
      <c r="A32" s="12" t="s">
        <v>30</v>
      </c>
      <c r="B32">
        <v>300</v>
      </c>
      <c r="C32" s="3">
        <v>0.85</v>
      </c>
      <c r="D32">
        <v>150</v>
      </c>
      <c r="E32" s="14">
        <v>0.10499999999999998</v>
      </c>
      <c r="F32">
        <v>700</v>
      </c>
      <c r="G32">
        <v>0.1</v>
      </c>
      <c r="H32">
        <v>120</v>
      </c>
      <c r="I32">
        <v>540</v>
      </c>
      <c r="J32">
        <v>1.4999999999999999E-2</v>
      </c>
      <c r="K32">
        <v>1.4999999999999999E-2</v>
      </c>
      <c r="L32">
        <v>1.0499999999999999E-2</v>
      </c>
      <c r="M32">
        <v>0.01</v>
      </c>
      <c r="N32">
        <v>0.01</v>
      </c>
      <c r="O32">
        <v>2250</v>
      </c>
      <c r="P32">
        <v>2700</v>
      </c>
      <c r="Q32" s="7">
        <v>0.96</v>
      </c>
      <c r="R32" s="9">
        <v>0</v>
      </c>
    </row>
    <row r="33" spans="1:18" x14ac:dyDescent="0.25">
      <c r="A33" s="12" t="s">
        <v>31</v>
      </c>
      <c r="B33">
        <v>300</v>
      </c>
      <c r="C33" s="3">
        <v>0.85</v>
      </c>
      <c r="D33">
        <v>60</v>
      </c>
      <c r="E33" s="14">
        <v>8.9999999999999983E-2</v>
      </c>
      <c r="F33">
        <v>900</v>
      </c>
      <c r="G33">
        <v>0.1</v>
      </c>
      <c r="H33">
        <v>120</v>
      </c>
      <c r="I33">
        <v>300</v>
      </c>
      <c r="J33">
        <v>0.04</v>
      </c>
      <c r="K33">
        <v>3.5000000000000003E-2</v>
      </c>
      <c r="L33">
        <v>2.4500000000000001E-2</v>
      </c>
      <c r="M33">
        <v>0.01</v>
      </c>
      <c r="N33">
        <v>0.01</v>
      </c>
      <c r="O33">
        <v>1800</v>
      </c>
      <c r="P33">
        <v>2100</v>
      </c>
      <c r="Q33" s="7">
        <v>0.96</v>
      </c>
      <c r="R33" s="9">
        <v>1000</v>
      </c>
    </row>
    <row r="34" spans="1:18" x14ac:dyDescent="0.25">
      <c r="A34" s="12" t="s">
        <v>32</v>
      </c>
      <c r="B34">
        <v>300</v>
      </c>
      <c r="C34" s="3">
        <v>0.85</v>
      </c>
      <c r="D34">
        <v>150</v>
      </c>
      <c r="E34" s="14">
        <v>0.10499999999999998</v>
      </c>
      <c r="F34">
        <v>700</v>
      </c>
      <c r="G34">
        <v>0.1</v>
      </c>
      <c r="H34">
        <v>120</v>
      </c>
      <c r="I34">
        <v>300</v>
      </c>
      <c r="J34">
        <v>1.4999999999999999E-2</v>
      </c>
      <c r="K34">
        <v>1.4999999999999999E-2</v>
      </c>
      <c r="L34">
        <v>1.0499999999999999E-2</v>
      </c>
      <c r="M34">
        <v>0.01</v>
      </c>
      <c r="N34">
        <v>0.01</v>
      </c>
      <c r="O34">
        <v>1800</v>
      </c>
      <c r="P34">
        <v>2100</v>
      </c>
      <c r="Q34" s="7">
        <v>0.96</v>
      </c>
      <c r="R34" s="9">
        <v>0</v>
      </c>
    </row>
    <row r="35" spans="1:18" x14ac:dyDescent="0.25">
      <c r="A35" s="12" t="s">
        <v>33</v>
      </c>
      <c r="B35">
        <v>300</v>
      </c>
      <c r="C35" s="3">
        <v>0.5</v>
      </c>
      <c r="D35">
        <v>2500</v>
      </c>
      <c r="E35" s="14">
        <v>0.55000000000000004</v>
      </c>
      <c r="F35">
        <v>1000</v>
      </c>
      <c r="G35">
        <v>0.1</v>
      </c>
      <c r="H35">
        <v>120</v>
      </c>
      <c r="I35">
        <v>540</v>
      </c>
      <c r="J35">
        <v>8.9999999999999993E-3</v>
      </c>
      <c r="K35">
        <v>1.4E-2</v>
      </c>
      <c r="L35">
        <v>9.7999999999999997E-3</v>
      </c>
      <c r="M35">
        <v>7.0000000000000001E-3</v>
      </c>
      <c r="N35">
        <v>7.0000000000000001E-3</v>
      </c>
      <c r="O35">
        <v>1500</v>
      </c>
      <c r="P35">
        <v>1800</v>
      </c>
      <c r="Q35" s="7">
        <v>0.75</v>
      </c>
      <c r="R35" s="9">
        <v>0</v>
      </c>
    </row>
    <row r="36" spans="1:18" x14ac:dyDescent="0.25">
      <c r="A36" s="12" t="s">
        <v>34</v>
      </c>
      <c r="B36">
        <v>300</v>
      </c>
      <c r="C36" s="3">
        <v>0.2</v>
      </c>
      <c r="D36">
        <v>2500</v>
      </c>
      <c r="E36" s="14">
        <v>0.8</v>
      </c>
      <c r="F36">
        <v>500</v>
      </c>
      <c r="G36">
        <v>0.1</v>
      </c>
      <c r="H36">
        <v>90</v>
      </c>
      <c r="I36">
        <v>600</v>
      </c>
      <c r="J36">
        <v>0.02</v>
      </c>
      <c r="K36">
        <v>0.02</v>
      </c>
      <c r="L36">
        <v>1.3999999999999999E-2</v>
      </c>
      <c r="M36">
        <v>0.01</v>
      </c>
      <c r="N36">
        <v>0.01</v>
      </c>
      <c r="O36">
        <v>2400</v>
      </c>
      <c r="P36">
        <v>2700</v>
      </c>
      <c r="Q36" s="7">
        <v>0.94</v>
      </c>
      <c r="R36" s="9">
        <v>0</v>
      </c>
    </row>
    <row r="37" spans="1:18" x14ac:dyDescent="0.25">
      <c r="A37" s="12" t="s">
        <v>35</v>
      </c>
      <c r="B37">
        <v>300</v>
      </c>
      <c r="C37" s="3">
        <v>0.11</v>
      </c>
      <c r="D37">
        <v>7000</v>
      </c>
      <c r="E37" s="14">
        <v>0.8</v>
      </c>
      <c r="F37">
        <v>400</v>
      </c>
      <c r="G37">
        <v>0.1</v>
      </c>
      <c r="H37">
        <v>120</v>
      </c>
      <c r="I37">
        <v>780</v>
      </c>
      <c r="J37">
        <v>0.02</v>
      </c>
      <c r="K37">
        <v>1.4E-2</v>
      </c>
      <c r="L37">
        <v>9.7999999999999997E-3</v>
      </c>
      <c r="M37">
        <v>0.01</v>
      </c>
      <c r="N37">
        <v>0.01</v>
      </c>
      <c r="O37">
        <v>1950</v>
      </c>
      <c r="P37">
        <v>2700</v>
      </c>
      <c r="Q37" s="7">
        <v>0.8</v>
      </c>
      <c r="R37" s="9">
        <v>0</v>
      </c>
    </row>
    <row r="38" spans="1:18" x14ac:dyDescent="0.25">
      <c r="A38" s="12" t="s">
        <v>36</v>
      </c>
      <c r="B38">
        <v>300</v>
      </c>
      <c r="C38" s="3">
        <v>0.05</v>
      </c>
      <c r="D38">
        <v>10000</v>
      </c>
      <c r="E38" s="14">
        <v>0.5</v>
      </c>
      <c r="F38">
        <v>500</v>
      </c>
      <c r="G38">
        <v>0.1</v>
      </c>
      <c r="H38">
        <v>120</v>
      </c>
      <c r="I38">
        <v>690</v>
      </c>
      <c r="J38">
        <v>0.02</v>
      </c>
      <c r="K38">
        <v>0.02</v>
      </c>
      <c r="L38">
        <v>1.3999999999999999E-2</v>
      </c>
      <c r="M38">
        <v>0.01</v>
      </c>
      <c r="N38">
        <v>0.01</v>
      </c>
      <c r="O38">
        <v>1950</v>
      </c>
      <c r="P38">
        <v>2700</v>
      </c>
      <c r="Q38" s="7">
        <v>0.96</v>
      </c>
      <c r="R38" s="9">
        <v>0</v>
      </c>
    </row>
    <row r="39" spans="1:18" x14ac:dyDescent="0.25">
      <c r="A39" s="12" t="s">
        <v>37</v>
      </c>
      <c r="B39">
        <v>300</v>
      </c>
      <c r="C39" s="3">
        <v>1</v>
      </c>
      <c r="D39">
        <v>1000</v>
      </c>
      <c r="E39" s="14">
        <v>0.9</v>
      </c>
      <c r="F39">
        <v>1000</v>
      </c>
      <c r="G39">
        <v>0.1</v>
      </c>
      <c r="H39">
        <v>120</v>
      </c>
      <c r="I39">
        <v>540</v>
      </c>
      <c r="J39">
        <v>1.2E-2</v>
      </c>
      <c r="K39">
        <v>1.2E-2</v>
      </c>
      <c r="L39">
        <v>8.3999999999999995E-3</v>
      </c>
      <c r="M39">
        <v>8.9999999999999993E-3</v>
      </c>
      <c r="N39">
        <v>8.9999999999999993E-3</v>
      </c>
      <c r="O39">
        <v>1800</v>
      </c>
      <c r="P39">
        <v>1800</v>
      </c>
      <c r="Q39" s="7">
        <v>0.96</v>
      </c>
      <c r="R39" s="9">
        <v>0</v>
      </c>
    </row>
    <row r="40" spans="1:18" x14ac:dyDescent="0.25">
      <c r="A40" s="12" t="s">
        <v>38</v>
      </c>
      <c r="B40">
        <v>300</v>
      </c>
      <c r="C40" s="3">
        <v>1</v>
      </c>
      <c r="D40">
        <v>800</v>
      </c>
      <c r="E40" s="14">
        <v>0.9</v>
      </c>
      <c r="F40">
        <v>700</v>
      </c>
      <c r="G40">
        <v>0.1</v>
      </c>
      <c r="H40">
        <v>60</v>
      </c>
      <c r="I40">
        <v>690</v>
      </c>
      <c r="J40">
        <v>0.03</v>
      </c>
      <c r="K40">
        <v>0.03</v>
      </c>
      <c r="L40">
        <v>2.0999999999999998E-2</v>
      </c>
      <c r="M40">
        <v>0.01</v>
      </c>
      <c r="N40">
        <v>0.01</v>
      </c>
      <c r="O40">
        <v>1650</v>
      </c>
      <c r="P40">
        <v>1650</v>
      </c>
      <c r="Q40" s="7">
        <v>0.96</v>
      </c>
      <c r="R40" s="9">
        <v>0</v>
      </c>
    </row>
    <row r="41" spans="1:18" x14ac:dyDescent="0.25">
      <c r="A41" s="12" t="s">
        <v>39</v>
      </c>
      <c r="B41">
        <v>300</v>
      </c>
      <c r="C41" s="3">
        <v>1</v>
      </c>
      <c r="D41">
        <v>700</v>
      </c>
      <c r="E41" s="14">
        <v>0.9</v>
      </c>
      <c r="F41">
        <v>700</v>
      </c>
      <c r="G41">
        <v>0.1</v>
      </c>
      <c r="H41">
        <v>60</v>
      </c>
      <c r="I41">
        <v>690</v>
      </c>
      <c r="J41">
        <v>0.03</v>
      </c>
      <c r="K41">
        <v>0.03</v>
      </c>
      <c r="L41">
        <v>2.0999999999999998E-2</v>
      </c>
      <c r="M41">
        <v>0.01</v>
      </c>
      <c r="N41">
        <v>0.01</v>
      </c>
      <c r="O41">
        <v>1650</v>
      </c>
      <c r="P41">
        <v>1650</v>
      </c>
      <c r="Q41" s="7">
        <v>0.96</v>
      </c>
      <c r="R41" s="9">
        <v>0</v>
      </c>
    </row>
    <row r="42" spans="1:18" x14ac:dyDescent="0.25">
      <c r="A42" s="12" t="s">
        <v>40</v>
      </c>
      <c r="B42">
        <v>300</v>
      </c>
      <c r="C42" s="3">
        <v>1</v>
      </c>
      <c r="D42">
        <v>1200</v>
      </c>
      <c r="E42" s="14">
        <v>0.9</v>
      </c>
      <c r="F42">
        <v>700</v>
      </c>
      <c r="G42">
        <v>0.1</v>
      </c>
      <c r="H42">
        <v>60</v>
      </c>
      <c r="I42">
        <v>690</v>
      </c>
      <c r="J42">
        <v>0.03</v>
      </c>
      <c r="K42">
        <v>0.03</v>
      </c>
      <c r="L42">
        <v>2.0999999999999998E-2</v>
      </c>
      <c r="M42">
        <v>1.4999999999999999E-2</v>
      </c>
      <c r="N42">
        <v>1.4999999999999999E-2</v>
      </c>
      <c r="O42">
        <v>1650</v>
      </c>
      <c r="P42">
        <v>1650</v>
      </c>
      <c r="Q42" s="7">
        <v>0.96</v>
      </c>
      <c r="R42" s="9">
        <v>1000</v>
      </c>
    </row>
    <row r="43" spans="1:18" x14ac:dyDescent="0.25">
      <c r="A43" s="12" t="s">
        <v>41</v>
      </c>
      <c r="B43">
        <v>300</v>
      </c>
      <c r="C43" s="3">
        <v>1</v>
      </c>
      <c r="D43">
        <v>500</v>
      </c>
      <c r="E43" s="14">
        <v>0.9</v>
      </c>
      <c r="F43">
        <v>700</v>
      </c>
      <c r="G43">
        <v>0.1</v>
      </c>
      <c r="H43">
        <v>60</v>
      </c>
      <c r="I43">
        <v>690</v>
      </c>
      <c r="J43">
        <v>0.03</v>
      </c>
      <c r="K43">
        <v>0.03</v>
      </c>
      <c r="L43">
        <v>2.0999999999999998E-2</v>
      </c>
      <c r="M43">
        <v>0.01</v>
      </c>
      <c r="N43">
        <v>0.01</v>
      </c>
      <c r="O43">
        <v>1650</v>
      </c>
      <c r="P43">
        <v>1650</v>
      </c>
      <c r="Q43" s="7">
        <v>0.96</v>
      </c>
      <c r="R43" s="9">
        <v>0</v>
      </c>
    </row>
    <row r="44" spans="1:18" x14ac:dyDescent="0.25">
      <c r="A44" s="12" t="s">
        <v>42</v>
      </c>
      <c r="B44">
        <v>300</v>
      </c>
      <c r="C44" s="3">
        <v>0.35</v>
      </c>
      <c r="D44">
        <v>5000</v>
      </c>
      <c r="E44" s="14">
        <v>0.95</v>
      </c>
      <c r="F44">
        <v>1500</v>
      </c>
      <c r="G44">
        <v>0.1</v>
      </c>
      <c r="H44">
        <v>180</v>
      </c>
      <c r="I44">
        <v>960</v>
      </c>
      <c r="J44">
        <v>7.0000000000000001E-3</v>
      </c>
      <c r="K44">
        <v>1.4E-2</v>
      </c>
      <c r="L44">
        <v>9.7999999999999997E-3</v>
      </c>
      <c r="M44">
        <v>7.0000000000000001E-3</v>
      </c>
      <c r="N44">
        <v>7.0000000000000001E-3</v>
      </c>
      <c r="O44">
        <v>2250</v>
      </c>
      <c r="P44">
        <v>3600</v>
      </c>
      <c r="Q44" s="7">
        <v>0.85</v>
      </c>
      <c r="R44" s="9">
        <v>0</v>
      </c>
    </row>
    <row r="45" spans="1:18" x14ac:dyDescent="0.25">
      <c r="A45" s="12" t="s">
        <v>101</v>
      </c>
      <c r="B45">
        <v>300</v>
      </c>
      <c r="C45" s="3">
        <v>0.4</v>
      </c>
      <c r="D45">
        <v>2000</v>
      </c>
      <c r="E45" s="14">
        <v>0.95</v>
      </c>
      <c r="F45">
        <v>1500</v>
      </c>
      <c r="G45">
        <v>0.1</v>
      </c>
      <c r="H45">
        <v>120</v>
      </c>
      <c r="I45">
        <v>540</v>
      </c>
      <c r="J45">
        <v>5.0000000000000001E-3</v>
      </c>
      <c r="K45">
        <v>1.2999999999999999E-2</v>
      </c>
      <c r="L45">
        <v>9.0999999999999987E-3</v>
      </c>
      <c r="M45">
        <v>8.9999999999999993E-3</v>
      </c>
      <c r="N45">
        <v>8.9999999999999993E-3</v>
      </c>
      <c r="O45">
        <v>1500</v>
      </c>
      <c r="P45">
        <v>1800</v>
      </c>
      <c r="Q45" s="7">
        <v>0.96</v>
      </c>
      <c r="R45" s="9">
        <v>0</v>
      </c>
    </row>
    <row r="46" spans="1:18" x14ac:dyDescent="0.25">
      <c r="A46" s="12" t="s">
        <v>43</v>
      </c>
      <c r="B46">
        <v>300</v>
      </c>
      <c r="C46" s="3">
        <v>0.4</v>
      </c>
      <c r="D46">
        <v>2000</v>
      </c>
      <c r="E46" s="14">
        <v>0.95</v>
      </c>
      <c r="F46">
        <v>1500</v>
      </c>
      <c r="G46">
        <v>0.1</v>
      </c>
      <c r="H46">
        <v>120</v>
      </c>
      <c r="I46">
        <v>540</v>
      </c>
      <c r="J46">
        <v>5.0000000000000001E-3</v>
      </c>
      <c r="K46">
        <v>1.2999999999999999E-2</v>
      </c>
      <c r="L46">
        <v>9.0999999999999987E-3</v>
      </c>
      <c r="M46">
        <v>8.9999999999999993E-3</v>
      </c>
      <c r="N46">
        <v>8.9999999999999993E-3</v>
      </c>
      <c r="O46">
        <v>1500</v>
      </c>
      <c r="P46">
        <v>1800</v>
      </c>
      <c r="Q46" s="7">
        <v>0.96</v>
      </c>
      <c r="R46" s="9">
        <v>0</v>
      </c>
    </row>
    <row r="47" spans="1:18" x14ac:dyDescent="0.25">
      <c r="A47" s="12" t="s">
        <v>44</v>
      </c>
      <c r="B47">
        <v>300</v>
      </c>
      <c r="C47" s="3">
        <v>0.4</v>
      </c>
      <c r="D47">
        <v>3000</v>
      </c>
      <c r="E47" s="14">
        <v>0.95</v>
      </c>
      <c r="F47">
        <v>1500</v>
      </c>
      <c r="G47">
        <v>0.1</v>
      </c>
      <c r="H47">
        <v>120</v>
      </c>
      <c r="I47">
        <v>540</v>
      </c>
      <c r="J47">
        <v>5.0000000000000001E-3</v>
      </c>
      <c r="K47">
        <v>1.2999999999999999E-2</v>
      </c>
      <c r="L47">
        <v>9.0999999999999987E-3</v>
      </c>
      <c r="M47">
        <v>8.9999999999999993E-3</v>
      </c>
      <c r="N47">
        <v>8.9999999999999993E-3</v>
      </c>
      <c r="O47">
        <v>2400</v>
      </c>
      <c r="P47">
        <v>3000</v>
      </c>
      <c r="Q47" s="7">
        <v>0.96</v>
      </c>
      <c r="R47" s="9">
        <v>0</v>
      </c>
    </row>
    <row r="48" spans="1:18" x14ac:dyDescent="0.25">
      <c r="A48" s="12" t="s">
        <v>45</v>
      </c>
      <c r="B48">
        <v>300</v>
      </c>
      <c r="C48" s="3">
        <v>0.4</v>
      </c>
      <c r="D48">
        <v>2000</v>
      </c>
      <c r="E48" s="14">
        <v>0.95</v>
      </c>
      <c r="F48">
        <v>1500</v>
      </c>
      <c r="G48">
        <v>0.1</v>
      </c>
      <c r="H48">
        <v>120</v>
      </c>
      <c r="I48">
        <v>540</v>
      </c>
      <c r="J48">
        <v>5.0000000000000001E-3</v>
      </c>
      <c r="K48">
        <v>1.2999999999999999E-2</v>
      </c>
      <c r="L48">
        <v>9.0999999999999987E-3</v>
      </c>
      <c r="M48">
        <v>8.9999999999999993E-3</v>
      </c>
      <c r="N48">
        <v>8.9999999999999993E-3</v>
      </c>
      <c r="O48">
        <v>1500</v>
      </c>
      <c r="P48">
        <v>1800</v>
      </c>
      <c r="Q48" s="7">
        <v>0.96</v>
      </c>
      <c r="R48" s="9">
        <v>0</v>
      </c>
    </row>
    <row r="49" spans="1:18" x14ac:dyDescent="0.25">
      <c r="A49" s="12" t="s">
        <v>46</v>
      </c>
      <c r="B49">
        <v>300</v>
      </c>
      <c r="C49" s="3">
        <v>0.4</v>
      </c>
      <c r="D49">
        <v>3000</v>
      </c>
      <c r="E49" s="14">
        <v>0.95</v>
      </c>
      <c r="F49">
        <v>1500</v>
      </c>
      <c r="G49">
        <v>0.1</v>
      </c>
      <c r="H49">
        <v>120</v>
      </c>
      <c r="I49">
        <v>540</v>
      </c>
      <c r="J49">
        <v>5.0000000000000001E-3</v>
      </c>
      <c r="K49">
        <v>1.2999999999999999E-2</v>
      </c>
      <c r="L49">
        <v>9.0999999999999987E-3</v>
      </c>
      <c r="M49">
        <v>8.9999999999999993E-3</v>
      </c>
      <c r="N49">
        <v>8.9999999999999993E-3</v>
      </c>
      <c r="O49">
        <v>2400</v>
      </c>
      <c r="P49">
        <v>3000</v>
      </c>
      <c r="Q49" s="7">
        <v>0.96</v>
      </c>
      <c r="R49" s="9">
        <v>0</v>
      </c>
    </row>
    <row r="50" spans="1:18" x14ac:dyDescent="0.25">
      <c r="A50" s="12" t="s">
        <v>99</v>
      </c>
      <c r="B50">
        <v>300</v>
      </c>
      <c r="C50" s="3">
        <v>0.4</v>
      </c>
      <c r="D50">
        <v>2000</v>
      </c>
      <c r="E50" s="14">
        <v>0.95</v>
      </c>
      <c r="F50">
        <v>1500</v>
      </c>
      <c r="G50">
        <v>0.1</v>
      </c>
      <c r="H50">
        <v>120</v>
      </c>
      <c r="I50">
        <v>540</v>
      </c>
      <c r="J50">
        <v>5.0000000000000001E-3</v>
      </c>
      <c r="K50">
        <v>1.2999999999999999E-2</v>
      </c>
      <c r="L50">
        <v>9.0999999999999987E-3</v>
      </c>
      <c r="M50">
        <v>8.9999999999999993E-3</v>
      </c>
      <c r="N50">
        <v>8.9999999999999993E-3</v>
      </c>
      <c r="O50">
        <v>1500</v>
      </c>
      <c r="P50">
        <v>1800</v>
      </c>
      <c r="Q50" s="7">
        <v>0.96</v>
      </c>
      <c r="R50" s="9">
        <v>0</v>
      </c>
    </row>
    <row r="51" spans="1:18" ht="15.75" thickBot="1" x14ac:dyDescent="0.3">
      <c r="A51" s="12" t="s">
        <v>100</v>
      </c>
      <c r="B51">
        <v>300</v>
      </c>
      <c r="C51" s="4">
        <v>0.4</v>
      </c>
      <c r="D51">
        <v>3000</v>
      </c>
      <c r="E51" s="14">
        <v>0.95</v>
      </c>
      <c r="F51">
        <v>1500</v>
      </c>
      <c r="G51">
        <v>0.1</v>
      </c>
      <c r="H51">
        <v>120</v>
      </c>
      <c r="I51">
        <v>540</v>
      </c>
      <c r="J51">
        <v>5.0000000000000001E-3</v>
      </c>
      <c r="K51">
        <v>1.2999999999999999E-2</v>
      </c>
      <c r="L51">
        <v>9.0999999999999987E-3</v>
      </c>
      <c r="M51">
        <v>8.9999999999999993E-3</v>
      </c>
      <c r="N51">
        <v>8.9999999999999993E-3</v>
      </c>
      <c r="O51">
        <v>2400</v>
      </c>
      <c r="P51">
        <v>3000</v>
      </c>
      <c r="Q51" s="7">
        <v>0.96</v>
      </c>
      <c r="R51" s="9">
        <v>0</v>
      </c>
    </row>
    <row r="52" spans="1:18" x14ac:dyDescent="0.25">
      <c r="A52" s="12" t="s">
        <v>102</v>
      </c>
      <c r="B52">
        <v>300</v>
      </c>
      <c r="C52" s="10">
        <v>0.16</v>
      </c>
      <c r="D52">
        <v>7500</v>
      </c>
      <c r="E52" s="14">
        <v>0.7</v>
      </c>
      <c r="F52">
        <v>3000</v>
      </c>
      <c r="G52">
        <v>0.1</v>
      </c>
      <c r="H52">
        <v>141</v>
      </c>
      <c r="I52">
        <v>867</v>
      </c>
      <c r="J52">
        <v>0.01</v>
      </c>
      <c r="K52">
        <v>0.03</v>
      </c>
      <c r="L52">
        <v>0.02</v>
      </c>
      <c r="M52">
        <v>8.0000000000000002E-3</v>
      </c>
      <c r="N52">
        <v>8.0000000000000002E-3</v>
      </c>
      <c r="O52">
        <v>3000</v>
      </c>
      <c r="P52">
        <v>3000</v>
      </c>
      <c r="Q52" s="7">
        <v>0.96</v>
      </c>
      <c r="R52" s="9">
        <v>0</v>
      </c>
    </row>
    <row r="53" spans="1:18" x14ac:dyDescent="0.25">
      <c r="A53" s="12" t="s">
        <v>103</v>
      </c>
      <c r="B53">
        <v>300</v>
      </c>
      <c r="C53" s="10">
        <v>0.13</v>
      </c>
      <c r="D53">
        <v>4615</v>
      </c>
      <c r="E53" s="14">
        <v>0.8</v>
      </c>
      <c r="F53">
        <v>2400</v>
      </c>
      <c r="G53">
        <v>0.1</v>
      </c>
      <c r="H53">
        <v>57</v>
      </c>
      <c r="I53">
        <v>770</v>
      </c>
      <c r="J53">
        <v>0.01</v>
      </c>
      <c r="K53">
        <v>0.03</v>
      </c>
      <c r="L53">
        <v>0.02</v>
      </c>
      <c r="M53">
        <v>8.0000000000000002E-3</v>
      </c>
      <c r="N53">
        <v>8.0000000000000002E-3</v>
      </c>
      <c r="O53">
        <v>3000</v>
      </c>
      <c r="P53">
        <v>3000</v>
      </c>
      <c r="Q53" s="7">
        <v>0.96</v>
      </c>
      <c r="R53" s="9">
        <v>0</v>
      </c>
    </row>
    <row r="54" spans="1:18" x14ac:dyDescent="0.25">
      <c r="A54" s="12" t="s">
        <v>111</v>
      </c>
      <c r="B54">
        <v>300</v>
      </c>
      <c r="C54" s="3">
        <v>0.87</v>
      </c>
      <c r="D54">
        <v>1100</v>
      </c>
      <c r="E54" s="14">
        <v>0.41000000000000003</v>
      </c>
      <c r="F54">
        <v>1500</v>
      </c>
      <c r="G54">
        <v>0.1</v>
      </c>
      <c r="H54">
        <v>120</v>
      </c>
      <c r="I54">
        <v>540</v>
      </c>
      <c r="J54">
        <v>5.0000000000000001E-3</v>
      </c>
      <c r="K54">
        <v>1.2999999999999999E-2</v>
      </c>
      <c r="L54">
        <v>9.0999999999999987E-3</v>
      </c>
      <c r="M54">
        <v>8.9999999999999993E-3</v>
      </c>
      <c r="N54">
        <v>8.9999999999999993E-3</v>
      </c>
      <c r="O54">
        <v>2400</v>
      </c>
      <c r="P54">
        <v>3000</v>
      </c>
      <c r="Q54" s="7">
        <v>0.96</v>
      </c>
      <c r="R54" s="9">
        <v>0</v>
      </c>
    </row>
    <row r="55" spans="1:18" x14ac:dyDescent="0.25">
      <c r="A55" s="12" t="s">
        <v>113</v>
      </c>
      <c r="B55">
        <v>300</v>
      </c>
      <c r="C55" s="3">
        <v>0.85</v>
      </c>
      <c r="D55">
        <v>150</v>
      </c>
      <c r="E55" s="14">
        <v>0.2</v>
      </c>
      <c r="F55">
        <v>500</v>
      </c>
      <c r="G55">
        <v>0.1</v>
      </c>
      <c r="H55">
        <v>120</v>
      </c>
      <c r="I55">
        <v>690</v>
      </c>
      <c r="J55">
        <v>0.02</v>
      </c>
      <c r="K55">
        <v>0.03</v>
      </c>
      <c r="L55">
        <v>1.0499999999999999E-2</v>
      </c>
      <c r="M55">
        <v>0.01</v>
      </c>
      <c r="N55">
        <v>0.01</v>
      </c>
      <c r="O55">
        <v>3000</v>
      </c>
      <c r="P55">
        <v>3300</v>
      </c>
      <c r="Q55" s="7">
        <v>0.95</v>
      </c>
      <c r="R55" s="9">
        <v>0</v>
      </c>
    </row>
    <row r="56" spans="1:18" x14ac:dyDescent="0.25">
      <c r="A56" s="12" t="s">
        <v>114</v>
      </c>
      <c r="B56">
        <v>300</v>
      </c>
      <c r="C56" s="10">
        <v>0.84</v>
      </c>
      <c r="D56">
        <v>170</v>
      </c>
      <c r="E56" s="14">
        <v>0.1</v>
      </c>
      <c r="F56">
        <v>1000</v>
      </c>
      <c r="G56">
        <v>0.1</v>
      </c>
      <c r="H56">
        <v>120</v>
      </c>
      <c r="I56">
        <v>540</v>
      </c>
      <c r="J56">
        <v>0.02</v>
      </c>
      <c r="K56">
        <v>0.03</v>
      </c>
      <c r="L56">
        <v>0.02</v>
      </c>
      <c r="M56">
        <v>8.0000000000000002E-3</v>
      </c>
      <c r="N56">
        <v>8.0000000000000002E-3</v>
      </c>
      <c r="O56">
        <v>1500</v>
      </c>
      <c r="P56">
        <v>1800</v>
      </c>
      <c r="Q56" s="7">
        <v>0.96</v>
      </c>
      <c r="R56" s="9">
        <v>0</v>
      </c>
    </row>
    <row r="57" spans="1:18" x14ac:dyDescent="0.25">
      <c r="A57" s="12" t="s">
        <v>122</v>
      </c>
      <c r="B57">
        <v>300</v>
      </c>
      <c r="C57" s="10">
        <v>0.84</v>
      </c>
      <c r="D57">
        <v>100</v>
      </c>
      <c r="E57" s="14">
        <v>0.1</v>
      </c>
      <c r="F57">
        <v>1000</v>
      </c>
      <c r="G57">
        <v>0.1</v>
      </c>
      <c r="H57">
        <v>120</v>
      </c>
      <c r="I57">
        <v>540</v>
      </c>
      <c r="J57">
        <v>0.02</v>
      </c>
      <c r="K57">
        <v>0.03</v>
      </c>
      <c r="L57">
        <v>0.02</v>
      </c>
      <c r="M57">
        <v>8.0000000000000002E-3</v>
      </c>
      <c r="N57">
        <v>8.0000000000000002E-3</v>
      </c>
      <c r="O57">
        <v>1500</v>
      </c>
      <c r="P57">
        <v>1800</v>
      </c>
      <c r="Q57" s="7">
        <v>0.96</v>
      </c>
      <c r="R57" s="9">
        <v>0</v>
      </c>
    </row>
    <row r="58" spans="1:18" x14ac:dyDescent="0.25">
      <c r="A58" s="12" t="s">
        <v>112</v>
      </c>
      <c r="B58">
        <v>300</v>
      </c>
      <c r="C58" s="3">
        <v>0.87</v>
      </c>
      <c r="D58">
        <v>300</v>
      </c>
      <c r="E58" s="14">
        <v>0.3</v>
      </c>
      <c r="F58">
        <v>1000</v>
      </c>
      <c r="G58">
        <v>0.1</v>
      </c>
      <c r="H58">
        <v>120</v>
      </c>
      <c r="I58">
        <v>540</v>
      </c>
      <c r="J58">
        <v>0.01</v>
      </c>
      <c r="K58">
        <v>0.03</v>
      </c>
      <c r="L58">
        <v>9.0999999999999987E-3</v>
      </c>
      <c r="M58">
        <v>8.9999999999999993E-3</v>
      </c>
      <c r="N58">
        <v>8.9999999999999993E-3</v>
      </c>
      <c r="O58">
        <v>1500</v>
      </c>
      <c r="P58">
        <v>1800</v>
      </c>
      <c r="Q58" s="7">
        <v>0.96</v>
      </c>
      <c r="R58" s="9">
        <v>0</v>
      </c>
    </row>
    <row r="59" spans="1:18" x14ac:dyDescent="0.25">
      <c r="A59" s="12" t="s">
        <v>115</v>
      </c>
      <c r="B59">
        <v>300</v>
      </c>
      <c r="C59" s="10">
        <v>0.84</v>
      </c>
      <c r="D59">
        <v>150</v>
      </c>
      <c r="E59" s="14">
        <v>0.1</v>
      </c>
      <c r="F59">
        <v>1000</v>
      </c>
      <c r="G59">
        <v>0.1</v>
      </c>
      <c r="H59">
        <v>120</v>
      </c>
      <c r="I59">
        <v>540</v>
      </c>
      <c r="J59">
        <v>0.02</v>
      </c>
      <c r="K59">
        <v>0.03</v>
      </c>
      <c r="L59">
        <v>0.02</v>
      </c>
      <c r="M59">
        <v>8.0000000000000002E-3</v>
      </c>
      <c r="N59">
        <v>8.0000000000000002E-3</v>
      </c>
      <c r="O59">
        <v>1500</v>
      </c>
      <c r="P59">
        <v>1800</v>
      </c>
      <c r="Q59" s="7">
        <v>0.96</v>
      </c>
      <c r="R59" s="9">
        <v>0</v>
      </c>
    </row>
    <row r="60" spans="1:18" x14ac:dyDescent="0.25">
      <c r="A60" s="12" t="s">
        <v>116</v>
      </c>
      <c r="B60">
        <v>300</v>
      </c>
      <c r="C60" s="10">
        <v>0.84</v>
      </c>
      <c r="D60">
        <v>170</v>
      </c>
      <c r="E60" s="14">
        <v>0.1</v>
      </c>
      <c r="F60">
        <v>1000</v>
      </c>
      <c r="G60">
        <v>0.1</v>
      </c>
      <c r="H60">
        <v>120</v>
      </c>
      <c r="I60">
        <v>540</v>
      </c>
      <c r="J60">
        <v>0.02</v>
      </c>
      <c r="K60">
        <v>0.03</v>
      </c>
      <c r="L60">
        <v>0.02</v>
      </c>
      <c r="M60">
        <v>8.0000000000000002E-3</v>
      </c>
      <c r="N60">
        <v>8.0000000000000002E-3</v>
      </c>
      <c r="O60">
        <v>1500</v>
      </c>
      <c r="P60">
        <v>1800</v>
      </c>
      <c r="Q60" s="7">
        <v>0.96</v>
      </c>
      <c r="R60" s="9">
        <v>0</v>
      </c>
    </row>
    <row r="61" spans="1:18" x14ac:dyDescent="0.25">
      <c r="A61" s="12" t="s">
        <v>117</v>
      </c>
      <c r="B61">
        <v>300</v>
      </c>
      <c r="C61" s="10">
        <v>0.84</v>
      </c>
      <c r="D61">
        <v>300</v>
      </c>
      <c r="E61" s="14">
        <v>0.3</v>
      </c>
      <c r="F61">
        <v>1000</v>
      </c>
      <c r="G61">
        <v>0.1</v>
      </c>
      <c r="H61">
        <v>120</v>
      </c>
      <c r="I61">
        <v>540</v>
      </c>
      <c r="J61">
        <v>0.02</v>
      </c>
      <c r="K61">
        <v>0.03</v>
      </c>
      <c r="L61">
        <v>0.02</v>
      </c>
      <c r="M61">
        <v>8.0000000000000002E-3</v>
      </c>
      <c r="N61">
        <v>8.0000000000000002E-3</v>
      </c>
      <c r="O61">
        <v>1500</v>
      </c>
      <c r="P61">
        <v>1800</v>
      </c>
      <c r="Q61" s="7">
        <v>0.96</v>
      </c>
      <c r="R61" s="9">
        <v>0</v>
      </c>
    </row>
    <row r="62" spans="1:18" x14ac:dyDescent="0.25">
      <c r="A62" s="15" t="s">
        <v>121</v>
      </c>
      <c r="B62">
        <v>300</v>
      </c>
      <c r="C62" s="10">
        <v>0.84</v>
      </c>
      <c r="D62">
        <v>170</v>
      </c>
      <c r="E62" s="14">
        <v>0.1</v>
      </c>
      <c r="F62">
        <v>1000</v>
      </c>
      <c r="G62">
        <v>0.1</v>
      </c>
      <c r="H62">
        <v>120</v>
      </c>
      <c r="I62">
        <v>540</v>
      </c>
      <c r="J62">
        <v>0.02</v>
      </c>
      <c r="K62">
        <v>0.03</v>
      </c>
      <c r="L62">
        <v>0.02</v>
      </c>
      <c r="M62">
        <v>8.0000000000000002E-3</v>
      </c>
      <c r="N62">
        <v>8.0000000000000002E-3</v>
      </c>
      <c r="O62">
        <v>1500</v>
      </c>
      <c r="P62">
        <v>1800</v>
      </c>
      <c r="Q62" s="7">
        <v>0.96</v>
      </c>
      <c r="R62" s="9">
        <v>0</v>
      </c>
    </row>
    <row r="63" spans="1:18" x14ac:dyDescent="0.25">
      <c r="A63" s="16" t="s">
        <v>123</v>
      </c>
      <c r="B63">
        <v>300</v>
      </c>
      <c r="C63" s="3">
        <v>0.85</v>
      </c>
      <c r="D63">
        <v>150</v>
      </c>
      <c r="E63" s="14">
        <v>0.05</v>
      </c>
      <c r="F63">
        <v>500</v>
      </c>
      <c r="G63">
        <v>0.1</v>
      </c>
      <c r="H63">
        <v>120</v>
      </c>
      <c r="I63">
        <v>690</v>
      </c>
      <c r="J63">
        <v>0.02</v>
      </c>
      <c r="K63">
        <v>0.03</v>
      </c>
      <c r="L63">
        <v>1.0499999999999999E-2</v>
      </c>
      <c r="M63">
        <v>0.01</v>
      </c>
      <c r="N63">
        <v>0.01</v>
      </c>
      <c r="O63">
        <v>3000</v>
      </c>
      <c r="P63">
        <v>3300</v>
      </c>
      <c r="Q63" s="7">
        <v>0.95</v>
      </c>
      <c r="R63" s="9">
        <v>0</v>
      </c>
    </row>
    <row r="64" spans="1:18" x14ac:dyDescent="0.25">
      <c r="A64" s="16" t="s">
        <v>124</v>
      </c>
      <c r="B64">
        <v>300</v>
      </c>
      <c r="C64" s="3">
        <v>0.85</v>
      </c>
      <c r="D64">
        <v>200</v>
      </c>
      <c r="E64" s="14">
        <v>0.2</v>
      </c>
      <c r="F64">
        <v>500</v>
      </c>
      <c r="G64">
        <v>0.1</v>
      </c>
      <c r="H64">
        <v>120</v>
      </c>
      <c r="I64">
        <v>690</v>
      </c>
      <c r="J64">
        <v>0.02</v>
      </c>
      <c r="K64">
        <v>0.03</v>
      </c>
      <c r="L64">
        <v>1.0499999999999999E-2</v>
      </c>
      <c r="M64">
        <v>0.01</v>
      </c>
      <c r="N64">
        <v>0.01</v>
      </c>
      <c r="O64">
        <v>3000</v>
      </c>
      <c r="P64">
        <v>3300</v>
      </c>
      <c r="Q64" s="7">
        <v>0.95</v>
      </c>
      <c r="R64" s="9">
        <v>0</v>
      </c>
    </row>
    <row r="65" spans="1:18" x14ac:dyDescent="0.25">
      <c r="A65" s="12" t="s">
        <v>120</v>
      </c>
      <c r="B65">
        <v>300</v>
      </c>
      <c r="C65" s="3">
        <v>0.85</v>
      </c>
      <c r="D65">
        <v>150</v>
      </c>
      <c r="E65" s="14">
        <v>0.10499999999999998</v>
      </c>
      <c r="F65">
        <v>700</v>
      </c>
      <c r="G65">
        <v>0.1</v>
      </c>
      <c r="H65">
        <v>120</v>
      </c>
      <c r="I65">
        <v>540</v>
      </c>
      <c r="J65">
        <v>1.4999999999999999E-2</v>
      </c>
      <c r="K65">
        <v>1.4999999999999999E-2</v>
      </c>
      <c r="L65">
        <v>1.0499999999999999E-2</v>
      </c>
      <c r="M65">
        <v>0.01</v>
      </c>
      <c r="N65">
        <v>0.01</v>
      </c>
      <c r="O65">
        <v>2250</v>
      </c>
      <c r="P65">
        <v>2700</v>
      </c>
      <c r="Q65" s="7">
        <v>0.96</v>
      </c>
      <c r="R65" s="9">
        <v>0</v>
      </c>
    </row>
    <row r="66" spans="1:18" x14ac:dyDescent="0.25">
      <c r="A66" s="16" t="s">
        <v>125</v>
      </c>
      <c r="B66">
        <v>300</v>
      </c>
      <c r="C66" s="10">
        <v>0.84</v>
      </c>
      <c r="D66">
        <v>200</v>
      </c>
      <c r="E66" s="14">
        <v>0.3</v>
      </c>
      <c r="F66">
        <v>1000</v>
      </c>
      <c r="G66">
        <v>0.1</v>
      </c>
      <c r="H66">
        <v>120</v>
      </c>
      <c r="I66">
        <v>540</v>
      </c>
      <c r="J66">
        <v>0.02</v>
      </c>
      <c r="K66">
        <v>0.03</v>
      </c>
      <c r="L66">
        <v>0.02</v>
      </c>
      <c r="M66">
        <v>8.0000000000000002E-3</v>
      </c>
      <c r="N66">
        <v>8.0000000000000002E-3</v>
      </c>
      <c r="O66">
        <v>1500</v>
      </c>
      <c r="P66">
        <v>1800</v>
      </c>
      <c r="Q66" s="7">
        <v>0.96</v>
      </c>
      <c r="R66" s="9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workbookViewId="0">
      <pane xSplit="1" ySplit="1" topLeftCell="K2" activePane="bottomRight" state="frozen"/>
      <selection pane="topRight" activeCell="B1" sqref="B1"/>
      <selection pane="bottomLeft" activeCell="A3" sqref="A3"/>
      <selection pane="bottomRight" activeCell="D39" sqref="D39"/>
    </sheetView>
  </sheetViews>
  <sheetFormatPr defaultRowHeight="15" x14ac:dyDescent="0.25"/>
  <cols>
    <col min="1" max="1" width="25.28515625" bestFit="1" customWidth="1"/>
    <col min="2" max="8" width="11.7109375" customWidth="1"/>
    <col min="9" max="9" width="53.85546875" bestFit="1" customWidth="1"/>
    <col min="10" max="14" width="11.7109375" customWidth="1"/>
    <col min="16" max="21" width="11.7109375" customWidth="1"/>
  </cols>
  <sheetData>
    <row r="1" spans="1:21" s="1" customFormat="1" ht="90" x14ac:dyDescent="0.25">
      <c r="A1" s="1" t="s">
        <v>84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57</v>
      </c>
      <c r="G1" s="1" t="s">
        <v>54</v>
      </c>
      <c r="H1" s="1" t="s">
        <v>56</v>
      </c>
      <c r="I1" s="1" t="s">
        <v>48</v>
      </c>
      <c r="J1" s="1" t="s">
        <v>47</v>
      </c>
      <c r="K1" s="1" t="s">
        <v>55</v>
      </c>
      <c r="L1" s="1" t="s">
        <v>50</v>
      </c>
      <c r="M1" s="1" t="s">
        <v>49</v>
      </c>
      <c r="N1" s="1" t="s">
        <v>51</v>
      </c>
      <c r="O1" s="1" t="s">
        <v>52</v>
      </c>
      <c r="P1" s="1" t="s">
        <v>53</v>
      </c>
      <c r="Q1" s="1" t="s">
        <v>62</v>
      </c>
      <c r="R1" s="1" t="s">
        <v>64</v>
      </c>
      <c r="S1" s="1" t="s">
        <v>63</v>
      </c>
      <c r="T1" s="1" t="s">
        <v>66</v>
      </c>
      <c r="U1" s="1" t="s">
        <v>65</v>
      </c>
    </row>
    <row r="2" spans="1:21" x14ac:dyDescent="0.25">
      <c r="A2" t="s">
        <v>0</v>
      </c>
      <c r="B2" s="5">
        <v>652</v>
      </c>
      <c r="C2" s="5">
        <v>848</v>
      </c>
      <c r="D2" s="5">
        <v>300</v>
      </c>
      <c r="E2">
        <v>300</v>
      </c>
      <c r="F2" s="3">
        <v>0.87</v>
      </c>
      <c r="G2">
        <v>800</v>
      </c>
      <c r="H2">
        <v>0.46</v>
      </c>
      <c r="I2" s="5" t="s">
        <v>78</v>
      </c>
      <c r="J2">
        <v>1000</v>
      </c>
      <c r="K2">
        <v>0.1</v>
      </c>
      <c r="L2">
        <v>120</v>
      </c>
      <c r="M2">
        <v>540</v>
      </c>
      <c r="N2" s="5">
        <v>1681.159420289855</v>
      </c>
      <c r="O2" s="5">
        <v>900</v>
      </c>
      <c r="P2" s="5">
        <v>180</v>
      </c>
      <c r="Q2">
        <v>5.0000000000000001E-3</v>
      </c>
      <c r="R2">
        <v>1.2E-2</v>
      </c>
      <c r="S2">
        <v>8.3999999999999995E-3</v>
      </c>
      <c r="T2">
        <v>8.9999999999999993E-3</v>
      </c>
      <c r="U2">
        <v>8.9999999999999993E-3</v>
      </c>
    </row>
    <row r="3" spans="1:21" x14ac:dyDescent="0.25">
      <c r="A3" t="s">
        <v>1</v>
      </c>
      <c r="B3" s="5">
        <v>452</v>
      </c>
      <c r="C3" s="5">
        <v>1648</v>
      </c>
      <c r="D3" s="5">
        <v>1500</v>
      </c>
      <c r="E3">
        <v>300</v>
      </c>
      <c r="F3" s="3">
        <v>0.87</v>
      </c>
      <c r="G3">
        <v>1220</v>
      </c>
      <c r="H3">
        <v>0.5</v>
      </c>
      <c r="I3" s="5" t="s">
        <v>79</v>
      </c>
      <c r="J3">
        <v>1500</v>
      </c>
      <c r="K3">
        <v>0.1</v>
      </c>
      <c r="L3">
        <v>180</v>
      </c>
      <c r="M3">
        <v>900</v>
      </c>
      <c r="N3" s="5">
        <v>2358.666666666667</v>
      </c>
      <c r="O3" s="5">
        <v>1800</v>
      </c>
      <c r="P3" s="5">
        <v>360</v>
      </c>
      <c r="Q3">
        <v>7.0000000000000001E-3</v>
      </c>
      <c r="R3">
        <v>1.4E-2</v>
      </c>
      <c r="S3">
        <v>9.7999999999999997E-3</v>
      </c>
      <c r="T3">
        <v>7.0000000000000001E-3</v>
      </c>
      <c r="U3">
        <v>7.0000000000000001E-3</v>
      </c>
    </row>
    <row r="4" spans="1:21" x14ac:dyDescent="0.25">
      <c r="A4" t="s">
        <v>2</v>
      </c>
      <c r="B4" s="5">
        <v>465</v>
      </c>
      <c r="C4" s="5">
        <v>1785</v>
      </c>
      <c r="D4" s="5">
        <v>1650</v>
      </c>
      <c r="E4">
        <v>300</v>
      </c>
      <c r="F4" s="3">
        <v>0.87</v>
      </c>
      <c r="G4">
        <v>1330</v>
      </c>
      <c r="H4">
        <v>0.5</v>
      </c>
      <c r="I4" s="5" t="s">
        <v>79</v>
      </c>
      <c r="J4">
        <v>1500</v>
      </c>
      <c r="K4">
        <v>0.1</v>
      </c>
      <c r="L4">
        <v>180</v>
      </c>
      <c r="M4">
        <v>960</v>
      </c>
      <c r="N4" s="5">
        <v>2571.333333333333</v>
      </c>
      <c r="O4" s="5">
        <v>1950</v>
      </c>
      <c r="P4" s="5">
        <v>390</v>
      </c>
      <c r="Q4">
        <v>7.0000000000000001E-3</v>
      </c>
      <c r="R4">
        <v>1.4E-2</v>
      </c>
      <c r="S4">
        <v>9.7999999999999997E-3</v>
      </c>
      <c r="T4">
        <v>7.0000000000000001E-3</v>
      </c>
      <c r="U4">
        <v>7.0000000000000001E-3</v>
      </c>
    </row>
    <row r="5" spans="1:21" x14ac:dyDescent="0.25">
      <c r="A5" t="s">
        <v>3</v>
      </c>
      <c r="B5" s="5">
        <v>477</v>
      </c>
      <c r="C5" s="5">
        <v>1923</v>
      </c>
      <c r="D5" s="5">
        <v>1800</v>
      </c>
      <c r="E5">
        <v>300</v>
      </c>
      <c r="F5" s="3">
        <v>0.87</v>
      </c>
      <c r="G5">
        <v>1350</v>
      </c>
      <c r="H5">
        <v>0.5</v>
      </c>
      <c r="I5" s="5" t="s">
        <v>79</v>
      </c>
      <c r="J5">
        <v>1500</v>
      </c>
      <c r="K5">
        <v>0.1</v>
      </c>
      <c r="L5">
        <v>180</v>
      </c>
      <c r="M5">
        <v>1050</v>
      </c>
      <c r="N5" s="5">
        <v>2610</v>
      </c>
      <c r="O5" s="5">
        <v>2100</v>
      </c>
      <c r="P5" s="5">
        <v>420</v>
      </c>
      <c r="Q5">
        <v>7.0000000000000001E-3</v>
      </c>
      <c r="R5">
        <v>1.4E-2</v>
      </c>
      <c r="S5">
        <v>9.7999999999999997E-3</v>
      </c>
      <c r="T5">
        <v>7.0000000000000001E-3</v>
      </c>
      <c r="U5">
        <v>7.0000000000000001E-3</v>
      </c>
    </row>
    <row r="6" spans="1:21" x14ac:dyDescent="0.25">
      <c r="A6" t="s">
        <v>4</v>
      </c>
      <c r="B6" s="5">
        <v>561</v>
      </c>
      <c r="C6" s="5">
        <v>939</v>
      </c>
      <c r="D6" s="5">
        <v>300</v>
      </c>
      <c r="E6">
        <v>300</v>
      </c>
      <c r="F6" s="3">
        <v>0.87</v>
      </c>
      <c r="G6">
        <v>400</v>
      </c>
      <c r="H6">
        <v>0.30000000000000004</v>
      </c>
      <c r="I6" s="5" t="s">
        <v>78</v>
      </c>
      <c r="J6">
        <v>1000</v>
      </c>
      <c r="K6">
        <v>0.1</v>
      </c>
      <c r="L6">
        <v>120</v>
      </c>
      <c r="M6">
        <v>540</v>
      </c>
      <c r="N6" s="5">
        <v>1288.8888888888887</v>
      </c>
      <c r="O6" s="5">
        <v>900</v>
      </c>
      <c r="P6" s="5">
        <v>180</v>
      </c>
      <c r="Q6">
        <v>5.0000000000000001E-3</v>
      </c>
      <c r="R6">
        <v>1.2E-2</v>
      </c>
      <c r="S6">
        <v>8.3999999999999995E-3</v>
      </c>
      <c r="T6">
        <v>8.9999999999999993E-3</v>
      </c>
      <c r="U6">
        <v>8.9999999999999993E-3</v>
      </c>
    </row>
    <row r="7" spans="1:21" x14ac:dyDescent="0.25">
      <c r="A7" t="s">
        <v>5</v>
      </c>
      <c r="B7" s="5">
        <v>854</v>
      </c>
      <c r="C7" s="5">
        <v>1546</v>
      </c>
      <c r="D7" s="5">
        <v>600</v>
      </c>
      <c r="E7">
        <v>300</v>
      </c>
      <c r="F7" s="3">
        <v>0.87</v>
      </c>
      <c r="G7">
        <v>800</v>
      </c>
      <c r="H7">
        <v>0.32</v>
      </c>
      <c r="I7" s="5" t="s">
        <v>79</v>
      </c>
      <c r="J7">
        <v>1500</v>
      </c>
      <c r="K7">
        <v>0.1</v>
      </c>
      <c r="L7">
        <v>120</v>
      </c>
      <c r="M7">
        <v>540</v>
      </c>
      <c r="N7" s="5">
        <v>2416.6666666666665</v>
      </c>
      <c r="O7" s="5">
        <v>1500</v>
      </c>
      <c r="P7" s="5">
        <v>300</v>
      </c>
      <c r="Q7">
        <v>5.0000000000000001E-3</v>
      </c>
      <c r="R7">
        <v>1.2999999999999999E-2</v>
      </c>
      <c r="S7">
        <v>9.0999999999999987E-3</v>
      </c>
      <c r="T7">
        <v>8.9999999999999993E-3</v>
      </c>
      <c r="U7">
        <v>8.9999999999999993E-3</v>
      </c>
    </row>
    <row r="8" spans="1:21" x14ac:dyDescent="0.25">
      <c r="A8" t="s">
        <v>6</v>
      </c>
      <c r="B8" s="5">
        <v>652</v>
      </c>
      <c r="C8" s="5">
        <v>848</v>
      </c>
      <c r="D8" s="5">
        <v>300</v>
      </c>
      <c r="E8">
        <v>300</v>
      </c>
      <c r="F8" s="3">
        <v>0.87</v>
      </c>
      <c r="G8">
        <v>800</v>
      </c>
      <c r="H8">
        <v>0.46</v>
      </c>
      <c r="I8" s="5" t="s">
        <v>78</v>
      </c>
      <c r="J8">
        <v>1000</v>
      </c>
      <c r="K8">
        <v>0.1</v>
      </c>
      <c r="L8">
        <v>120</v>
      </c>
      <c r="M8">
        <v>540</v>
      </c>
      <c r="N8" s="5">
        <v>1681.159420289855</v>
      </c>
      <c r="O8" s="5">
        <v>900</v>
      </c>
      <c r="P8" s="5">
        <v>180</v>
      </c>
      <c r="Q8">
        <v>5.0000000000000001E-3</v>
      </c>
      <c r="R8">
        <v>1.2999999999999999E-2</v>
      </c>
      <c r="S8">
        <v>9.0999999999999987E-3</v>
      </c>
      <c r="T8">
        <v>8.9999999999999993E-3</v>
      </c>
      <c r="U8">
        <v>8.9999999999999993E-3</v>
      </c>
    </row>
    <row r="9" spans="1:21" x14ac:dyDescent="0.25">
      <c r="A9" t="s">
        <v>7</v>
      </c>
      <c r="B9" s="5">
        <v>939</v>
      </c>
      <c r="C9" s="5">
        <v>1461</v>
      </c>
      <c r="D9" s="5">
        <v>600</v>
      </c>
      <c r="E9">
        <v>300</v>
      </c>
      <c r="F9" s="3">
        <v>0.87</v>
      </c>
      <c r="G9">
        <v>1100</v>
      </c>
      <c r="H9">
        <v>0.41000000000000003</v>
      </c>
      <c r="I9" s="5" t="s">
        <v>79</v>
      </c>
      <c r="J9">
        <v>1500</v>
      </c>
      <c r="K9">
        <v>0.1</v>
      </c>
      <c r="L9">
        <v>120</v>
      </c>
      <c r="M9">
        <v>540</v>
      </c>
      <c r="N9" s="5">
        <v>2593.4959349593496</v>
      </c>
      <c r="O9" s="5">
        <v>1500</v>
      </c>
      <c r="P9" s="5">
        <v>300</v>
      </c>
      <c r="Q9">
        <v>5.0000000000000001E-3</v>
      </c>
      <c r="R9">
        <v>1.2999999999999999E-2</v>
      </c>
      <c r="S9">
        <v>9.0999999999999987E-3</v>
      </c>
      <c r="T9">
        <v>8.9999999999999993E-3</v>
      </c>
      <c r="U9">
        <v>8.9999999999999993E-3</v>
      </c>
    </row>
    <row r="10" spans="1:21" x14ac:dyDescent="0.25">
      <c r="A10" t="s">
        <v>8</v>
      </c>
      <c r="B10" s="5">
        <v>361</v>
      </c>
      <c r="C10" s="5">
        <v>1739</v>
      </c>
      <c r="D10" s="5">
        <v>900</v>
      </c>
      <c r="E10">
        <v>300</v>
      </c>
      <c r="F10" s="3">
        <v>0.11</v>
      </c>
      <c r="G10">
        <v>800</v>
      </c>
      <c r="H10">
        <v>0.13</v>
      </c>
      <c r="I10" s="5" t="s">
        <v>80</v>
      </c>
      <c r="J10">
        <v>500</v>
      </c>
      <c r="K10">
        <v>0.1</v>
      </c>
      <c r="L10">
        <v>120</v>
      </c>
      <c r="M10">
        <v>450</v>
      </c>
      <c r="N10" s="5">
        <v>752.13675213675208</v>
      </c>
      <c r="O10" s="5">
        <v>1500</v>
      </c>
      <c r="P10" s="5">
        <v>300</v>
      </c>
      <c r="Q10">
        <v>3.7999999999999999E-2</v>
      </c>
      <c r="R10">
        <v>3.5000000000000003E-2</v>
      </c>
      <c r="S10">
        <v>2.4500000000000001E-2</v>
      </c>
      <c r="T10">
        <v>8.9999999999999993E-3</v>
      </c>
      <c r="U10">
        <v>8.9999999999999993E-3</v>
      </c>
    </row>
    <row r="11" spans="1:21" x14ac:dyDescent="0.25">
      <c r="A11" t="s">
        <v>9</v>
      </c>
      <c r="B11" s="5">
        <v>436</v>
      </c>
      <c r="C11" s="5">
        <v>1664</v>
      </c>
      <c r="D11" s="5">
        <v>900</v>
      </c>
      <c r="E11">
        <v>300</v>
      </c>
      <c r="F11" s="3">
        <v>0.11</v>
      </c>
      <c r="G11">
        <v>1200</v>
      </c>
      <c r="H11">
        <v>0.2</v>
      </c>
      <c r="I11" s="5" t="s">
        <v>80</v>
      </c>
      <c r="J11">
        <v>500</v>
      </c>
      <c r="K11">
        <v>0.1</v>
      </c>
      <c r="L11">
        <v>120</v>
      </c>
      <c r="M11">
        <v>450</v>
      </c>
      <c r="N11" s="5">
        <v>733.33333333333337</v>
      </c>
      <c r="O11" s="5">
        <v>1500</v>
      </c>
      <c r="P11" s="5">
        <v>300</v>
      </c>
      <c r="Q11">
        <v>3.7999999999999999E-2</v>
      </c>
      <c r="R11">
        <v>3.5000000000000003E-2</v>
      </c>
      <c r="S11">
        <v>2.4500000000000001E-2</v>
      </c>
      <c r="T11">
        <v>8.9999999999999993E-3</v>
      </c>
      <c r="U11">
        <v>8.9999999999999993E-3</v>
      </c>
    </row>
    <row r="12" spans="1:21" x14ac:dyDescent="0.25">
      <c r="A12" t="s">
        <v>10</v>
      </c>
      <c r="B12" s="5">
        <v>630</v>
      </c>
      <c r="C12" s="5">
        <v>1470</v>
      </c>
      <c r="D12" s="5">
        <v>900</v>
      </c>
      <c r="E12">
        <v>300</v>
      </c>
      <c r="F12" s="3">
        <v>0.2</v>
      </c>
      <c r="G12">
        <v>1500</v>
      </c>
      <c r="H12">
        <v>0.4</v>
      </c>
      <c r="I12" s="5" t="s">
        <v>80</v>
      </c>
      <c r="J12">
        <v>500</v>
      </c>
      <c r="K12">
        <v>0.1</v>
      </c>
      <c r="L12">
        <v>120</v>
      </c>
      <c r="M12">
        <v>450</v>
      </c>
      <c r="N12" s="5">
        <v>833.33333333333326</v>
      </c>
      <c r="O12" s="5">
        <v>1500</v>
      </c>
      <c r="P12" s="5">
        <v>300</v>
      </c>
      <c r="Q12">
        <v>3.7999999999999999E-2</v>
      </c>
      <c r="R12">
        <v>3.5000000000000003E-2</v>
      </c>
      <c r="S12">
        <v>2.4500000000000001E-2</v>
      </c>
      <c r="T12">
        <v>8.9999999999999993E-3</v>
      </c>
      <c r="U12">
        <v>8.9999999999999993E-3</v>
      </c>
    </row>
    <row r="13" spans="1:21" x14ac:dyDescent="0.25">
      <c r="A13" t="s">
        <v>11</v>
      </c>
      <c r="B13" s="5">
        <v>831</v>
      </c>
      <c r="C13" s="5">
        <v>1269</v>
      </c>
      <c r="D13" s="5">
        <v>900</v>
      </c>
      <c r="E13">
        <v>300</v>
      </c>
      <c r="F13" s="3">
        <v>0.12</v>
      </c>
      <c r="G13">
        <v>5000</v>
      </c>
      <c r="H13">
        <v>0.6</v>
      </c>
      <c r="I13" s="5" t="s">
        <v>80</v>
      </c>
      <c r="J13">
        <v>500</v>
      </c>
      <c r="K13">
        <v>0.1</v>
      </c>
      <c r="L13">
        <v>120</v>
      </c>
      <c r="M13">
        <v>360</v>
      </c>
      <c r="N13" s="5">
        <v>1111.1111111111111</v>
      </c>
      <c r="O13" s="5">
        <v>1500</v>
      </c>
      <c r="P13" s="5">
        <v>300</v>
      </c>
      <c r="Q13">
        <v>0.03</v>
      </c>
      <c r="R13">
        <v>2.5999999999999999E-2</v>
      </c>
      <c r="S13">
        <v>1.8199999999999997E-2</v>
      </c>
      <c r="T13">
        <v>8.9999999999999993E-3</v>
      </c>
      <c r="U13">
        <v>8.9999999999999993E-3</v>
      </c>
    </row>
    <row r="14" spans="1:21" x14ac:dyDescent="0.25">
      <c r="A14" t="s">
        <v>12</v>
      </c>
      <c r="B14" s="5">
        <v>1020</v>
      </c>
      <c r="C14" s="5">
        <v>1080</v>
      </c>
      <c r="D14" s="5">
        <v>900</v>
      </c>
      <c r="E14">
        <v>300</v>
      </c>
      <c r="F14" s="3">
        <v>0.08</v>
      </c>
      <c r="G14">
        <v>7000</v>
      </c>
      <c r="H14">
        <v>0.75</v>
      </c>
      <c r="I14" s="5" t="s">
        <v>80</v>
      </c>
      <c r="J14">
        <v>500</v>
      </c>
      <c r="K14">
        <v>0.1</v>
      </c>
      <c r="L14">
        <v>120</v>
      </c>
      <c r="M14">
        <v>360</v>
      </c>
      <c r="N14" s="5">
        <v>829.62962962962956</v>
      </c>
      <c r="O14" s="5">
        <v>1500</v>
      </c>
      <c r="P14" s="5">
        <v>300</v>
      </c>
      <c r="Q14">
        <v>0.03</v>
      </c>
      <c r="R14">
        <v>2.5999999999999999E-2</v>
      </c>
      <c r="S14">
        <v>1.8199999999999997E-2</v>
      </c>
      <c r="T14">
        <v>8.9999999999999993E-3</v>
      </c>
      <c r="U14">
        <v>8.9999999999999993E-3</v>
      </c>
    </row>
    <row r="15" spans="1:21" x14ac:dyDescent="0.25">
      <c r="A15" t="s">
        <v>13</v>
      </c>
      <c r="B15" s="5">
        <v>534</v>
      </c>
      <c r="C15" s="5">
        <v>1566</v>
      </c>
      <c r="D15" s="5">
        <v>900</v>
      </c>
      <c r="E15">
        <v>300</v>
      </c>
      <c r="F15" s="3">
        <v>0.1</v>
      </c>
      <c r="G15">
        <v>3000</v>
      </c>
      <c r="H15">
        <v>0.3</v>
      </c>
      <c r="I15" s="5" t="s">
        <v>80</v>
      </c>
      <c r="J15">
        <v>500</v>
      </c>
      <c r="K15">
        <v>0.1</v>
      </c>
      <c r="L15">
        <v>120</v>
      </c>
      <c r="M15">
        <v>450</v>
      </c>
      <c r="N15" s="5">
        <v>1111.1111111111111</v>
      </c>
      <c r="O15" s="5">
        <v>1500</v>
      </c>
      <c r="P15" s="5">
        <v>300</v>
      </c>
      <c r="Q15">
        <v>3.7999999999999999E-2</v>
      </c>
      <c r="R15">
        <v>3.5000000000000003E-2</v>
      </c>
      <c r="S15">
        <v>2.4500000000000001E-2</v>
      </c>
      <c r="T15">
        <v>8.9999999999999993E-3</v>
      </c>
      <c r="U15">
        <v>8.9999999999999993E-3</v>
      </c>
    </row>
    <row r="16" spans="1:21" x14ac:dyDescent="0.25">
      <c r="A16" t="s">
        <v>14</v>
      </c>
      <c r="B16" s="5">
        <v>678</v>
      </c>
      <c r="C16" s="5">
        <v>1422</v>
      </c>
      <c r="D16" s="5">
        <v>900</v>
      </c>
      <c r="E16">
        <v>300</v>
      </c>
      <c r="F16" s="3">
        <v>0.09</v>
      </c>
      <c r="G16">
        <v>5000</v>
      </c>
      <c r="H16">
        <v>0.45</v>
      </c>
      <c r="I16" s="5" t="s">
        <v>80</v>
      </c>
      <c r="J16">
        <v>500</v>
      </c>
      <c r="K16">
        <v>0.1</v>
      </c>
      <c r="L16">
        <v>120</v>
      </c>
      <c r="M16">
        <v>450</v>
      </c>
      <c r="N16" s="5">
        <v>1111.1111111111111</v>
      </c>
      <c r="O16" s="5">
        <v>1500</v>
      </c>
      <c r="P16" s="5">
        <v>300</v>
      </c>
      <c r="Q16">
        <v>3.7999999999999999E-2</v>
      </c>
      <c r="R16">
        <v>3.5000000000000003E-2</v>
      </c>
      <c r="S16">
        <v>2.4500000000000001E-2</v>
      </c>
      <c r="T16">
        <v>8.9999999999999993E-3</v>
      </c>
      <c r="U16">
        <v>8.9999999999999993E-3</v>
      </c>
    </row>
    <row r="17" spans="1:21" x14ac:dyDescent="0.25">
      <c r="A17" t="s">
        <v>15</v>
      </c>
      <c r="B17" s="5">
        <v>2001</v>
      </c>
      <c r="C17" s="5">
        <v>1299</v>
      </c>
      <c r="D17" s="5">
        <v>600</v>
      </c>
      <c r="E17">
        <v>300</v>
      </c>
      <c r="F17" s="3">
        <v>0.05</v>
      </c>
      <c r="G17">
        <v>5000</v>
      </c>
      <c r="H17">
        <v>0.8</v>
      </c>
      <c r="I17" s="5" t="s">
        <v>80</v>
      </c>
      <c r="J17">
        <v>500</v>
      </c>
      <c r="K17">
        <v>0.1</v>
      </c>
      <c r="L17">
        <v>120</v>
      </c>
      <c r="M17">
        <v>360</v>
      </c>
      <c r="N17" s="5">
        <v>347.22222222222223</v>
      </c>
      <c r="O17" s="5">
        <v>1950</v>
      </c>
      <c r="P17" s="5">
        <v>390</v>
      </c>
      <c r="Q17">
        <v>0.03</v>
      </c>
      <c r="R17">
        <v>2.5999999999999999E-2</v>
      </c>
      <c r="S17">
        <v>1.8199999999999997E-2</v>
      </c>
      <c r="T17">
        <v>8.9999999999999993E-3</v>
      </c>
      <c r="U17">
        <v>8.9999999999999993E-3</v>
      </c>
    </row>
    <row r="18" spans="1:21" x14ac:dyDescent="0.25">
      <c r="A18" t="s">
        <v>16</v>
      </c>
      <c r="B18" s="5">
        <v>950</v>
      </c>
      <c r="C18" s="5">
        <v>1150</v>
      </c>
      <c r="D18" s="5">
        <v>900</v>
      </c>
      <c r="E18">
        <v>300</v>
      </c>
      <c r="F18" s="3">
        <v>0.05</v>
      </c>
      <c r="G18">
        <v>2200</v>
      </c>
      <c r="H18">
        <v>0.7</v>
      </c>
      <c r="I18" s="5" t="s">
        <v>80</v>
      </c>
      <c r="J18">
        <v>500</v>
      </c>
      <c r="K18">
        <v>0.1</v>
      </c>
      <c r="L18">
        <v>120</v>
      </c>
      <c r="M18">
        <v>360</v>
      </c>
      <c r="N18" s="5">
        <v>174.60317460317461</v>
      </c>
      <c r="O18" s="5">
        <v>1500</v>
      </c>
      <c r="P18" s="5">
        <v>300</v>
      </c>
      <c r="Q18">
        <v>1.4999999999999999E-2</v>
      </c>
      <c r="R18">
        <v>0.03</v>
      </c>
      <c r="S18">
        <v>2.0999999999999998E-2</v>
      </c>
      <c r="T18">
        <v>8.9999999999999993E-3</v>
      </c>
      <c r="U18">
        <v>8.9999999999999993E-3</v>
      </c>
    </row>
    <row r="19" spans="1:21" x14ac:dyDescent="0.25">
      <c r="A19" t="s">
        <v>17</v>
      </c>
      <c r="B19" s="5">
        <v>568</v>
      </c>
      <c r="C19" s="5">
        <v>782</v>
      </c>
      <c r="D19" s="5">
        <v>300</v>
      </c>
      <c r="E19">
        <v>300</v>
      </c>
      <c r="F19" s="3">
        <v>0.21</v>
      </c>
      <c r="G19">
        <v>800</v>
      </c>
      <c r="H19">
        <v>0.45</v>
      </c>
      <c r="I19" s="5" t="s">
        <v>81</v>
      </c>
      <c r="J19">
        <v>700</v>
      </c>
      <c r="K19">
        <v>0.1</v>
      </c>
      <c r="L19">
        <v>60</v>
      </c>
      <c r="M19">
        <v>690</v>
      </c>
      <c r="N19" s="5">
        <v>414.81481481481478</v>
      </c>
      <c r="O19" s="5">
        <v>825</v>
      </c>
      <c r="P19" s="5">
        <v>165</v>
      </c>
      <c r="Q19">
        <v>0.03</v>
      </c>
      <c r="R19">
        <v>3.5000000000000003E-2</v>
      </c>
      <c r="S19">
        <v>2.4500000000000001E-2</v>
      </c>
      <c r="T19">
        <v>1.4999999999999999E-2</v>
      </c>
      <c r="U19">
        <v>1.4999999999999999E-2</v>
      </c>
    </row>
    <row r="20" spans="1:21" x14ac:dyDescent="0.25">
      <c r="A20" t="s">
        <v>18</v>
      </c>
      <c r="B20" s="5">
        <v>595</v>
      </c>
      <c r="C20" s="5">
        <v>755</v>
      </c>
      <c r="D20" s="5">
        <v>300</v>
      </c>
      <c r="E20">
        <v>300</v>
      </c>
      <c r="F20" s="3">
        <v>0.86</v>
      </c>
      <c r="G20">
        <v>350</v>
      </c>
      <c r="H20">
        <v>0.5</v>
      </c>
      <c r="I20" s="5" t="s">
        <v>81</v>
      </c>
      <c r="J20">
        <v>700</v>
      </c>
      <c r="K20">
        <v>0.1</v>
      </c>
      <c r="L20">
        <v>60</v>
      </c>
      <c r="M20">
        <v>690</v>
      </c>
      <c r="N20" s="5">
        <v>668.88888888888891</v>
      </c>
      <c r="O20" s="5">
        <v>825</v>
      </c>
      <c r="P20" s="5">
        <v>165</v>
      </c>
      <c r="Q20">
        <v>0.02</v>
      </c>
      <c r="R20">
        <v>3.5000000000000003E-2</v>
      </c>
      <c r="S20">
        <v>2.4500000000000001E-2</v>
      </c>
      <c r="T20">
        <v>1.4999999999999999E-2</v>
      </c>
      <c r="U20">
        <v>1.4999999999999999E-2</v>
      </c>
    </row>
    <row r="21" spans="1:21" x14ac:dyDescent="0.25">
      <c r="A21" t="s">
        <v>19</v>
      </c>
      <c r="B21" s="5">
        <v>595</v>
      </c>
      <c r="C21" s="5">
        <v>755</v>
      </c>
      <c r="D21" s="5">
        <v>300</v>
      </c>
      <c r="E21">
        <v>300</v>
      </c>
      <c r="F21" s="3">
        <v>0.86</v>
      </c>
      <c r="G21">
        <v>350</v>
      </c>
      <c r="H21">
        <v>0.5</v>
      </c>
      <c r="I21" s="5" t="s">
        <v>81</v>
      </c>
      <c r="J21">
        <v>700</v>
      </c>
      <c r="K21">
        <v>0.1</v>
      </c>
      <c r="L21">
        <v>60</v>
      </c>
      <c r="M21">
        <v>690</v>
      </c>
      <c r="N21" s="5">
        <v>668.88888888888891</v>
      </c>
      <c r="O21" s="5">
        <v>825</v>
      </c>
      <c r="P21" s="5">
        <v>165</v>
      </c>
      <c r="Q21">
        <v>0.02</v>
      </c>
      <c r="R21">
        <v>3.5000000000000003E-2</v>
      </c>
      <c r="S21">
        <v>2.4500000000000001E-2</v>
      </c>
      <c r="T21">
        <v>1.4999999999999999E-2</v>
      </c>
      <c r="U21">
        <v>1.4999999999999999E-2</v>
      </c>
    </row>
    <row r="22" spans="1:21" x14ac:dyDescent="0.25">
      <c r="A22" t="s">
        <v>20</v>
      </c>
      <c r="B22" s="5">
        <v>568</v>
      </c>
      <c r="C22" s="5">
        <v>782</v>
      </c>
      <c r="D22" s="5">
        <v>300</v>
      </c>
      <c r="E22">
        <v>300</v>
      </c>
      <c r="F22" s="3">
        <v>0.21</v>
      </c>
      <c r="G22">
        <v>800</v>
      </c>
      <c r="H22">
        <v>0.45</v>
      </c>
      <c r="I22" s="5" t="s">
        <v>81</v>
      </c>
      <c r="J22">
        <v>700</v>
      </c>
      <c r="K22">
        <v>0.1</v>
      </c>
      <c r="L22">
        <v>60</v>
      </c>
      <c r="M22">
        <v>690</v>
      </c>
      <c r="N22" s="5">
        <v>414.81481481481478</v>
      </c>
      <c r="O22" s="5">
        <v>825</v>
      </c>
      <c r="P22" s="5">
        <v>165</v>
      </c>
      <c r="Q22">
        <v>0.03</v>
      </c>
      <c r="R22">
        <v>3.5000000000000003E-2</v>
      </c>
      <c r="S22">
        <v>2.4500000000000001E-2</v>
      </c>
      <c r="T22">
        <v>1.4999999999999999E-2</v>
      </c>
      <c r="U22">
        <v>1.4999999999999999E-2</v>
      </c>
    </row>
    <row r="23" spans="1:21" x14ac:dyDescent="0.25">
      <c r="A23" t="s">
        <v>21</v>
      </c>
      <c r="B23" s="5">
        <v>595</v>
      </c>
      <c r="C23" s="5">
        <v>755</v>
      </c>
      <c r="D23" s="5">
        <v>300</v>
      </c>
      <c r="E23">
        <v>300</v>
      </c>
      <c r="F23" s="3">
        <v>0.86</v>
      </c>
      <c r="G23">
        <v>350</v>
      </c>
      <c r="H23">
        <v>0.5</v>
      </c>
      <c r="I23" s="5" t="s">
        <v>81</v>
      </c>
      <c r="J23">
        <v>700</v>
      </c>
      <c r="K23">
        <v>0.1</v>
      </c>
      <c r="L23">
        <v>60</v>
      </c>
      <c r="M23">
        <v>690</v>
      </c>
      <c r="N23" s="5">
        <v>668.88888888888891</v>
      </c>
      <c r="O23" s="5">
        <v>825</v>
      </c>
      <c r="P23" s="5">
        <v>165</v>
      </c>
      <c r="Q23">
        <v>0.02</v>
      </c>
      <c r="R23">
        <v>3.5000000000000003E-2</v>
      </c>
      <c r="S23">
        <v>2.4500000000000001E-2</v>
      </c>
      <c r="T23">
        <v>1.4999999999999999E-2</v>
      </c>
      <c r="U23">
        <v>1.4999999999999999E-2</v>
      </c>
    </row>
    <row r="24" spans="1:21" x14ac:dyDescent="0.25">
      <c r="A24" t="s">
        <v>22</v>
      </c>
      <c r="B24" s="5">
        <v>1234</v>
      </c>
      <c r="C24" s="5">
        <v>716</v>
      </c>
      <c r="D24" s="5">
        <v>750</v>
      </c>
      <c r="E24">
        <v>300</v>
      </c>
      <c r="F24" s="3">
        <v>0.23</v>
      </c>
      <c r="G24">
        <v>5000</v>
      </c>
      <c r="H24">
        <v>0.89</v>
      </c>
      <c r="I24" s="5" t="s">
        <v>80</v>
      </c>
      <c r="J24">
        <v>500</v>
      </c>
      <c r="K24">
        <v>0.1</v>
      </c>
      <c r="L24">
        <v>120</v>
      </c>
      <c r="M24">
        <v>690</v>
      </c>
      <c r="N24" s="5">
        <v>1435.7053682896378</v>
      </c>
      <c r="O24" s="5">
        <v>1350</v>
      </c>
      <c r="P24" s="5">
        <v>270</v>
      </c>
      <c r="Q24">
        <v>0.02</v>
      </c>
      <c r="R24">
        <v>1.7999999999999999E-2</v>
      </c>
      <c r="S24">
        <v>1.2599999999999998E-2</v>
      </c>
      <c r="T24">
        <v>0.01</v>
      </c>
      <c r="U24">
        <v>0.01</v>
      </c>
    </row>
    <row r="25" spans="1:21" x14ac:dyDescent="0.25">
      <c r="A25" t="s">
        <v>23</v>
      </c>
      <c r="B25" s="5">
        <v>1060</v>
      </c>
      <c r="C25" s="5">
        <v>590</v>
      </c>
      <c r="D25" s="5">
        <v>600</v>
      </c>
      <c r="E25">
        <v>300</v>
      </c>
      <c r="F25" s="3">
        <v>0.23</v>
      </c>
      <c r="G25">
        <v>5300</v>
      </c>
      <c r="H25">
        <v>0.89300000000000002</v>
      </c>
      <c r="I25" s="5" t="s">
        <v>80</v>
      </c>
      <c r="J25">
        <v>500</v>
      </c>
      <c r="K25">
        <v>0.1</v>
      </c>
      <c r="L25">
        <v>60</v>
      </c>
      <c r="M25">
        <v>690</v>
      </c>
      <c r="N25" s="5">
        <v>1516.7351001617519</v>
      </c>
      <c r="O25" s="5">
        <v>1125</v>
      </c>
      <c r="P25" s="5">
        <v>225</v>
      </c>
      <c r="Q25">
        <v>0.02</v>
      </c>
      <c r="R25">
        <v>1.7999999999999999E-2</v>
      </c>
      <c r="S25">
        <v>1.2599999999999998E-2</v>
      </c>
      <c r="T25">
        <v>0.01</v>
      </c>
      <c r="U25">
        <v>0.01</v>
      </c>
    </row>
    <row r="26" spans="1:21" x14ac:dyDescent="0.25">
      <c r="A26" t="s">
        <v>24</v>
      </c>
      <c r="B26" s="5">
        <v>1312</v>
      </c>
      <c r="C26" s="5">
        <v>638</v>
      </c>
      <c r="D26" s="5">
        <v>600</v>
      </c>
      <c r="E26">
        <v>300</v>
      </c>
      <c r="F26" s="3">
        <v>0.22</v>
      </c>
      <c r="G26">
        <v>6400</v>
      </c>
      <c r="H26">
        <v>0.90399999999999991</v>
      </c>
      <c r="I26" s="5" t="s">
        <v>80</v>
      </c>
      <c r="J26">
        <v>500</v>
      </c>
      <c r="K26">
        <v>0.1</v>
      </c>
      <c r="L26">
        <v>60</v>
      </c>
      <c r="M26">
        <v>690</v>
      </c>
      <c r="N26" s="5">
        <v>1730.5801376597838</v>
      </c>
      <c r="O26" s="5">
        <v>1275</v>
      </c>
      <c r="P26" s="5">
        <v>255</v>
      </c>
      <c r="Q26">
        <v>0.02</v>
      </c>
      <c r="R26">
        <v>1.7999999999999999E-2</v>
      </c>
      <c r="S26">
        <v>1.2599999999999998E-2</v>
      </c>
      <c r="T26">
        <v>0.01</v>
      </c>
      <c r="U26">
        <v>0.01</v>
      </c>
    </row>
    <row r="27" spans="1:21" x14ac:dyDescent="0.25">
      <c r="A27" t="s">
        <v>25</v>
      </c>
      <c r="B27" s="5">
        <v>1560</v>
      </c>
      <c r="C27" s="5">
        <v>690</v>
      </c>
      <c r="D27" s="5">
        <v>600</v>
      </c>
      <c r="E27">
        <v>300</v>
      </c>
      <c r="F27" s="3">
        <v>0.22</v>
      </c>
      <c r="G27">
        <v>7100</v>
      </c>
      <c r="H27">
        <v>0.91099999999999992</v>
      </c>
      <c r="I27" s="5" t="s">
        <v>80</v>
      </c>
      <c r="J27">
        <v>500</v>
      </c>
      <c r="K27">
        <v>0.1</v>
      </c>
      <c r="L27">
        <v>60</v>
      </c>
      <c r="M27">
        <v>690</v>
      </c>
      <c r="N27" s="5">
        <v>1905.1103793145508</v>
      </c>
      <c r="O27" s="5">
        <v>1425</v>
      </c>
      <c r="P27" s="5">
        <v>285</v>
      </c>
      <c r="Q27">
        <v>0.02</v>
      </c>
      <c r="R27">
        <v>1.7999999999999999E-2</v>
      </c>
      <c r="S27">
        <v>1.2599999999999998E-2</v>
      </c>
      <c r="T27">
        <v>0.01</v>
      </c>
      <c r="U27">
        <v>0.01</v>
      </c>
    </row>
    <row r="28" spans="1:21" x14ac:dyDescent="0.25">
      <c r="A28" t="s">
        <v>26</v>
      </c>
      <c r="B28" s="5">
        <v>1076</v>
      </c>
      <c r="C28" s="5">
        <v>874</v>
      </c>
      <c r="D28" s="5">
        <v>750</v>
      </c>
      <c r="E28">
        <v>300</v>
      </c>
      <c r="F28" s="3">
        <v>0.14000000000000001</v>
      </c>
      <c r="G28">
        <v>5500</v>
      </c>
      <c r="H28">
        <v>0.81499999999999995</v>
      </c>
      <c r="I28" s="5" t="s">
        <v>80</v>
      </c>
      <c r="J28">
        <v>500</v>
      </c>
      <c r="K28">
        <v>0.1</v>
      </c>
      <c r="L28">
        <v>120</v>
      </c>
      <c r="M28">
        <v>690</v>
      </c>
      <c r="N28" s="5">
        <v>1049.7614178595775</v>
      </c>
      <c r="O28" s="5">
        <v>1350</v>
      </c>
      <c r="P28" s="5">
        <v>270</v>
      </c>
      <c r="Q28">
        <v>0.02</v>
      </c>
      <c r="R28">
        <v>1.4999999999999999E-2</v>
      </c>
      <c r="S28">
        <v>1.0499999999999999E-2</v>
      </c>
      <c r="T28">
        <v>0.01</v>
      </c>
      <c r="U28">
        <v>0.01</v>
      </c>
    </row>
    <row r="29" spans="1:21" x14ac:dyDescent="0.25">
      <c r="A29" t="s">
        <v>27</v>
      </c>
      <c r="B29" s="5">
        <v>2045</v>
      </c>
      <c r="C29" s="5">
        <v>955</v>
      </c>
      <c r="D29" s="5">
        <v>750</v>
      </c>
      <c r="E29">
        <v>300</v>
      </c>
      <c r="F29" s="3">
        <v>0.12</v>
      </c>
      <c r="G29">
        <v>7000</v>
      </c>
      <c r="H29">
        <v>0.89999999999999991</v>
      </c>
      <c r="I29" s="5" t="s">
        <v>80</v>
      </c>
      <c r="J29">
        <v>500</v>
      </c>
      <c r="K29">
        <v>0.1</v>
      </c>
      <c r="L29">
        <v>120</v>
      </c>
      <c r="M29">
        <v>690</v>
      </c>
      <c r="N29" s="5">
        <v>1037.037037037037</v>
      </c>
      <c r="O29" s="5">
        <v>1875</v>
      </c>
      <c r="P29" s="5">
        <v>375</v>
      </c>
      <c r="Q29">
        <v>0.02</v>
      </c>
      <c r="R29">
        <v>0.01</v>
      </c>
      <c r="S29">
        <v>6.9999999999999993E-3</v>
      </c>
      <c r="T29">
        <v>0.01</v>
      </c>
      <c r="U29">
        <v>0.01</v>
      </c>
    </row>
    <row r="30" spans="1:21" x14ac:dyDescent="0.25">
      <c r="A30" t="s">
        <v>28</v>
      </c>
      <c r="B30" s="5">
        <v>1461</v>
      </c>
      <c r="C30" s="5">
        <v>489</v>
      </c>
      <c r="D30" s="5">
        <v>750</v>
      </c>
      <c r="E30">
        <v>300</v>
      </c>
      <c r="F30" s="3">
        <v>0.17</v>
      </c>
      <c r="G30">
        <v>4400</v>
      </c>
      <c r="H30">
        <v>0.95</v>
      </c>
      <c r="I30" s="5" t="s">
        <v>80</v>
      </c>
      <c r="J30">
        <v>500</v>
      </c>
      <c r="K30">
        <v>0.1</v>
      </c>
      <c r="L30">
        <v>120</v>
      </c>
      <c r="M30">
        <v>690</v>
      </c>
      <c r="N30" s="5">
        <v>874.85380116959061</v>
      </c>
      <c r="O30" s="5">
        <v>1350</v>
      </c>
      <c r="P30" s="5">
        <v>270</v>
      </c>
      <c r="Q30">
        <v>0.02</v>
      </c>
      <c r="R30">
        <v>1.4E-2</v>
      </c>
      <c r="S30">
        <v>9.7999999999999997E-3</v>
      </c>
      <c r="T30">
        <v>0.01</v>
      </c>
      <c r="U30">
        <v>0.01</v>
      </c>
    </row>
    <row r="31" spans="1:21" x14ac:dyDescent="0.25">
      <c r="A31" t="s">
        <v>29</v>
      </c>
      <c r="B31" s="5">
        <v>1159</v>
      </c>
      <c r="C31" s="5">
        <v>2141</v>
      </c>
      <c r="D31" s="5">
        <v>300</v>
      </c>
      <c r="E31">
        <v>300</v>
      </c>
      <c r="F31" s="3">
        <v>0.85</v>
      </c>
      <c r="G31">
        <v>60</v>
      </c>
      <c r="H31">
        <v>8.9999999999999983E-2</v>
      </c>
      <c r="I31" s="5" t="s">
        <v>82</v>
      </c>
      <c r="J31">
        <v>900</v>
      </c>
      <c r="K31">
        <v>0.1</v>
      </c>
      <c r="L31">
        <v>120</v>
      </c>
      <c r="M31">
        <v>750</v>
      </c>
      <c r="N31" s="5">
        <v>629.62962962962968</v>
      </c>
      <c r="O31" s="5">
        <v>1800</v>
      </c>
      <c r="P31" s="5">
        <v>360</v>
      </c>
      <c r="Q31">
        <v>0.04</v>
      </c>
      <c r="R31">
        <v>3.5000000000000003E-2</v>
      </c>
      <c r="S31">
        <v>2.4500000000000001E-2</v>
      </c>
      <c r="T31">
        <v>0.01</v>
      </c>
      <c r="U31">
        <v>0.01</v>
      </c>
    </row>
    <row r="32" spans="1:21" x14ac:dyDescent="0.25">
      <c r="A32" t="s">
        <v>30</v>
      </c>
      <c r="B32" s="5">
        <v>660</v>
      </c>
      <c r="C32" s="5">
        <v>1590</v>
      </c>
      <c r="D32" s="5">
        <v>450</v>
      </c>
      <c r="E32">
        <v>300</v>
      </c>
      <c r="F32" s="3">
        <v>0.85</v>
      </c>
      <c r="G32">
        <v>150</v>
      </c>
      <c r="H32">
        <v>0.10499999999999998</v>
      </c>
      <c r="I32" s="5" t="s">
        <v>81</v>
      </c>
      <c r="J32">
        <v>700</v>
      </c>
      <c r="K32">
        <v>0.1</v>
      </c>
      <c r="L32">
        <v>120</v>
      </c>
      <c r="M32">
        <v>540</v>
      </c>
      <c r="N32" s="5">
        <v>1349.2063492063494</v>
      </c>
      <c r="O32" s="5">
        <v>1350</v>
      </c>
      <c r="P32" s="5">
        <v>270</v>
      </c>
      <c r="Q32">
        <v>1.4999999999999999E-2</v>
      </c>
      <c r="R32">
        <v>1.4999999999999999E-2</v>
      </c>
      <c r="S32">
        <v>1.0499999999999999E-2</v>
      </c>
      <c r="T32">
        <v>0.01</v>
      </c>
      <c r="U32">
        <v>0.01</v>
      </c>
    </row>
    <row r="33" spans="1:21" x14ac:dyDescent="0.25">
      <c r="A33" t="s">
        <v>31</v>
      </c>
      <c r="B33" s="5">
        <v>551</v>
      </c>
      <c r="C33" s="5">
        <v>1249</v>
      </c>
      <c r="D33" s="5">
        <v>300</v>
      </c>
      <c r="E33">
        <v>300</v>
      </c>
      <c r="F33" s="3">
        <v>0.85</v>
      </c>
      <c r="G33">
        <v>60</v>
      </c>
      <c r="H33">
        <v>8.9999999999999983E-2</v>
      </c>
      <c r="I33" s="5" t="s">
        <v>82</v>
      </c>
      <c r="J33">
        <v>900</v>
      </c>
      <c r="K33">
        <v>0.1</v>
      </c>
      <c r="L33">
        <v>120</v>
      </c>
      <c r="M33">
        <v>300</v>
      </c>
      <c r="N33" s="5">
        <v>629.62962962962968</v>
      </c>
      <c r="O33" s="5">
        <v>1050</v>
      </c>
      <c r="P33" s="5">
        <v>210</v>
      </c>
      <c r="Q33">
        <v>0.04</v>
      </c>
      <c r="R33">
        <v>3.5000000000000003E-2</v>
      </c>
      <c r="S33">
        <v>2.4500000000000001E-2</v>
      </c>
      <c r="T33">
        <v>0.01</v>
      </c>
      <c r="U33">
        <v>0.01</v>
      </c>
    </row>
    <row r="34" spans="1:21" x14ac:dyDescent="0.25">
      <c r="A34" t="s">
        <v>32</v>
      </c>
      <c r="B34" s="5">
        <v>563</v>
      </c>
      <c r="C34" s="5">
        <v>1237</v>
      </c>
      <c r="D34" s="5">
        <v>300</v>
      </c>
      <c r="E34">
        <v>300</v>
      </c>
      <c r="F34" s="3">
        <v>0.85</v>
      </c>
      <c r="G34">
        <v>150</v>
      </c>
      <c r="H34">
        <v>0.10499999999999998</v>
      </c>
      <c r="I34" s="5" t="s">
        <v>81</v>
      </c>
      <c r="J34">
        <v>700</v>
      </c>
      <c r="K34">
        <v>0.1</v>
      </c>
      <c r="L34">
        <v>120</v>
      </c>
      <c r="M34">
        <v>300</v>
      </c>
      <c r="N34" s="5">
        <v>1349.2063492063494</v>
      </c>
      <c r="O34" s="5">
        <v>1050</v>
      </c>
      <c r="P34" s="5">
        <v>210</v>
      </c>
      <c r="Q34">
        <v>1.4999999999999999E-2</v>
      </c>
      <c r="R34">
        <v>1.4999999999999999E-2</v>
      </c>
      <c r="S34">
        <v>1.0499999999999999E-2</v>
      </c>
      <c r="T34">
        <v>0.01</v>
      </c>
      <c r="U34">
        <v>0.01</v>
      </c>
    </row>
    <row r="35" spans="1:21" x14ac:dyDescent="0.25">
      <c r="A35" t="s">
        <v>33</v>
      </c>
      <c r="B35" s="5">
        <v>706</v>
      </c>
      <c r="C35" s="5">
        <v>794</v>
      </c>
      <c r="D35" s="5">
        <v>300</v>
      </c>
      <c r="E35">
        <v>300</v>
      </c>
      <c r="F35" s="3">
        <v>0.5</v>
      </c>
      <c r="G35">
        <v>2500</v>
      </c>
      <c r="H35">
        <v>0.55000000000000004</v>
      </c>
      <c r="I35" s="5" t="s">
        <v>78</v>
      </c>
      <c r="J35">
        <v>1000</v>
      </c>
      <c r="K35">
        <v>0.1</v>
      </c>
      <c r="L35">
        <v>120</v>
      </c>
      <c r="M35">
        <v>540</v>
      </c>
      <c r="N35" s="5">
        <v>2525.2525252525252</v>
      </c>
      <c r="O35" s="5">
        <v>900</v>
      </c>
      <c r="P35" s="5">
        <v>180</v>
      </c>
      <c r="Q35">
        <v>8.9999999999999993E-3</v>
      </c>
      <c r="R35">
        <v>1.4E-2</v>
      </c>
      <c r="S35">
        <v>9.7999999999999997E-3</v>
      </c>
      <c r="T35">
        <v>7.0000000000000001E-3</v>
      </c>
      <c r="U35">
        <v>7.0000000000000001E-3</v>
      </c>
    </row>
    <row r="36" spans="1:21" x14ac:dyDescent="0.25">
      <c r="A36" t="s">
        <v>34</v>
      </c>
      <c r="B36" s="5">
        <v>1501</v>
      </c>
      <c r="C36" s="5">
        <v>899</v>
      </c>
      <c r="D36" s="5">
        <v>300</v>
      </c>
      <c r="E36">
        <v>300</v>
      </c>
      <c r="F36" s="3">
        <v>0.2</v>
      </c>
      <c r="G36">
        <v>2500</v>
      </c>
      <c r="H36">
        <v>0.8</v>
      </c>
      <c r="I36" s="5" t="s">
        <v>80</v>
      </c>
      <c r="J36">
        <v>500</v>
      </c>
      <c r="K36">
        <v>0.1</v>
      </c>
      <c r="L36">
        <v>90</v>
      </c>
      <c r="M36">
        <v>600</v>
      </c>
      <c r="N36" s="5">
        <v>694.44444444444446</v>
      </c>
      <c r="O36" s="5">
        <v>1350</v>
      </c>
      <c r="P36" s="5">
        <v>270</v>
      </c>
      <c r="Q36">
        <v>0.02</v>
      </c>
      <c r="R36">
        <v>0.02</v>
      </c>
      <c r="S36">
        <v>1.3999999999999999E-2</v>
      </c>
      <c r="T36">
        <v>0.01</v>
      </c>
      <c r="U36">
        <v>0.01</v>
      </c>
    </row>
    <row r="37" spans="1:21" x14ac:dyDescent="0.25">
      <c r="A37" t="s">
        <v>35</v>
      </c>
      <c r="B37" s="5">
        <v>1051</v>
      </c>
      <c r="C37" s="5">
        <v>899</v>
      </c>
      <c r="D37" s="5">
        <v>750</v>
      </c>
      <c r="E37">
        <v>300</v>
      </c>
      <c r="F37" s="3">
        <v>0.11</v>
      </c>
      <c r="G37">
        <v>7000</v>
      </c>
      <c r="H37">
        <v>0.8</v>
      </c>
      <c r="I37" s="5" t="s">
        <v>83</v>
      </c>
      <c r="J37">
        <v>400</v>
      </c>
      <c r="K37">
        <v>0.1</v>
      </c>
      <c r="L37">
        <v>120</v>
      </c>
      <c r="M37">
        <v>780</v>
      </c>
      <c r="N37" s="5">
        <v>1069.4444444444443</v>
      </c>
      <c r="O37" s="5">
        <v>1350</v>
      </c>
      <c r="P37" s="5">
        <v>270</v>
      </c>
      <c r="Q37">
        <v>0.02</v>
      </c>
      <c r="R37">
        <v>1.4E-2</v>
      </c>
      <c r="S37">
        <v>9.7999999999999997E-3</v>
      </c>
      <c r="T37">
        <v>0.01</v>
      </c>
      <c r="U37">
        <v>0.01</v>
      </c>
    </row>
    <row r="38" spans="1:21" x14ac:dyDescent="0.25">
      <c r="A38" t="s">
        <v>36</v>
      </c>
      <c r="B38" s="5">
        <v>714</v>
      </c>
      <c r="C38" s="5">
        <v>1236</v>
      </c>
      <c r="D38" s="5">
        <v>750</v>
      </c>
      <c r="E38">
        <v>300</v>
      </c>
      <c r="F38" s="3">
        <v>0.05</v>
      </c>
      <c r="G38">
        <v>10000</v>
      </c>
      <c r="H38">
        <v>0.5</v>
      </c>
      <c r="I38" s="5" t="s">
        <v>80</v>
      </c>
      <c r="J38">
        <v>500</v>
      </c>
      <c r="K38">
        <v>0.1</v>
      </c>
      <c r="L38">
        <v>120</v>
      </c>
      <c r="M38">
        <v>690</v>
      </c>
      <c r="N38" s="5">
        <v>1111.1111111111111</v>
      </c>
      <c r="O38" s="5">
        <v>1350</v>
      </c>
      <c r="P38" s="5">
        <v>270</v>
      </c>
      <c r="Q38">
        <v>0.02</v>
      </c>
      <c r="R38">
        <v>0.02</v>
      </c>
      <c r="S38">
        <v>1.3999999999999999E-2</v>
      </c>
      <c r="T38">
        <v>0.01</v>
      </c>
      <c r="U38">
        <v>0.01</v>
      </c>
    </row>
    <row r="39" spans="1:21" x14ac:dyDescent="0.25">
      <c r="A39" t="s">
        <v>37</v>
      </c>
      <c r="B39" s="5">
        <v>659</v>
      </c>
      <c r="C39" s="5">
        <v>1141</v>
      </c>
      <c r="D39" s="5">
        <v>0</v>
      </c>
      <c r="E39">
        <v>300</v>
      </c>
      <c r="F39" s="3">
        <v>1</v>
      </c>
      <c r="G39">
        <v>1000</v>
      </c>
      <c r="H39">
        <v>0</v>
      </c>
      <c r="I39" s="5" t="s">
        <v>78</v>
      </c>
      <c r="J39">
        <v>1000</v>
      </c>
      <c r="K39">
        <v>0.1</v>
      </c>
      <c r="L39">
        <v>120</v>
      </c>
      <c r="M39">
        <v>540</v>
      </c>
      <c r="N39" s="6">
        <v>1111.1111111111111</v>
      </c>
      <c r="O39" s="5">
        <v>900</v>
      </c>
      <c r="P39" s="5">
        <v>180</v>
      </c>
      <c r="Q39">
        <v>5.0000000000000001E-3</v>
      </c>
      <c r="R39">
        <v>1.2E-2</v>
      </c>
      <c r="S39">
        <v>8.3999999999999995E-3</v>
      </c>
      <c r="T39">
        <v>8.9999999999999993E-3</v>
      </c>
      <c r="U39">
        <v>8.9999999999999993E-3</v>
      </c>
    </row>
    <row r="40" spans="1:21" x14ac:dyDescent="0.25">
      <c r="A40" t="s">
        <v>38</v>
      </c>
      <c r="B40" s="5">
        <v>604</v>
      </c>
      <c r="C40" s="5">
        <v>1046</v>
      </c>
      <c r="D40" s="5">
        <v>0</v>
      </c>
      <c r="E40">
        <v>300</v>
      </c>
      <c r="F40" s="3">
        <v>1</v>
      </c>
      <c r="G40">
        <v>800</v>
      </c>
      <c r="H40">
        <v>0</v>
      </c>
      <c r="I40" s="5" t="s">
        <v>81</v>
      </c>
      <c r="J40">
        <v>700</v>
      </c>
      <c r="K40">
        <v>0.1</v>
      </c>
      <c r="L40">
        <v>60</v>
      </c>
      <c r="M40">
        <v>690</v>
      </c>
      <c r="N40" s="6">
        <v>888.88888888888891</v>
      </c>
      <c r="O40" s="5">
        <v>825</v>
      </c>
      <c r="P40" s="5">
        <v>165</v>
      </c>
      <c r="Q40">
        <v>0.03</v>
      </c>
      <c r="R40">
        <v>0.03</v>
      </c>
      <c r="S40">
        <v>2.0999999999999998E-2</v>
      </c>
      <c r="T40">
        <v>0.01</v>
      </c>
      <c r="U40">
        <v>0.01</v>
      </c>
    </row>
    <row r="41" spans="1:21" x14ac:dyDescent="0.25">
      <c r="A41" t="s">
        <v>39</v>
      </c>
      <c r="B41" s="5">
        <v>604</v>
      </c>
      <c r="C41" s="5">
        <v>1046</v>
      </c>
      <c r="D41" s="5">
        <v>0</v>
      </c>
      <c r="E41">
        <v>300</v>
      </c>
      <c r="F41" s="3">
        <v>1</v>
      </c>
      <c r="G41">
        <v>700</v>
      </c>
      <c r="H41">
        <v>0</v>
      </c>
      <c r="I41" s="5" t="s">
        <v>81</v>
      </c>
      <c r="J41">
        <v>700</v>
      </c>
      <c r="K41">
        <v>0.1</v>
      </c>
      <c r="L41">
        <v>60</v>
      </c>
      <c r="M41">
        <v>690</v>
      </c>
      <c r="N41" s="6">
        <v>777.77777777777771</v>
      </c>
      <c r="O41" s="5">
        <v>825</v>
      </c>
      <c r="P41" s="5">
        <v>165</v>
      </c>
      <c r="Q41">
        <v>0.03</v>
      </c>
      <c r="R41">
        <v>0.03</v>
      </c>
      <c r="S41">
        <v>2.0999999999999998E-2</v>
      </c>
      <c r="T41">
        <v>0.01</v>
      </c>
      <c r="U41">
        <v>0.01</v>
      </c>
    </row>
    <row r="42" spans="1:21" x14ac:dyDescent="0.25">
      <c r="A42" t="s">
        <v>40</v>
      </c>
      <c r="B42" s="5">
        <v>604</v>
      </c>
      <c r="C42" s="5">
        <v>1046</v>
      </c>
      <c r="D42" s="5">
        <v>0</v>
      </c>
      <c r="E42">
        <v>300</v>
      </c>
      <c r="F42" s="3">
        <v>1</v>
      </c>
      <c r="G42">
        <v>1200</v>
      </c>
      <c r="H42">
        <v>0</v>
      </c>
      <c r="I42" s="5" t="s">
        <v>81</v>
      </c>
      <c r="J42">
        <v>700</v>
      </c>
      <c r="K42">
        <v>0.1</v>
      </c>
      <c r="L42">
        <v>60</v>
      </c>
      <c r="M42">
        <v>690</v>
      </c>
      <c r="N42" s="6">
        <v>1333.3333333333333</v>
      </c>
      <c r="O42" s="5">
        <v>825</v>
      </c>
      <c r="P42" s="5">
        <v>165</v>
      </c>
      <c r="Q42">
        <v>0.03</v>
      </c>
      <c r="R42">
        <v>0.03</v>
      </c>
      <c r="S42">
        <v>2.0999999999999998E-2</v>
      </c>
      <c r="T42">
        <v>1.4999999999999999E-2</v>
      </c>
      <c r="U42">
        <v>1.4999999999999999E-2</v>
      </c>
    </row>
    <row r="43" spans="1:21" x14ac:dyDescent="0.25">
      <c r="A43" t="s">
        <v>41</v>
      </c>
      <c r="B43" s="5">
        <v>604</v>
      </c>
      <c r="C43" s="5">
        <v>1046</v>
      </c>
      <c r="D43" s="5">
        <v>0</v>
      </c>
      <c r="E43">
        <v>300</v>
      </c>
      <c r="F43" s="3">
        <v>1</v>
      </c>
      <c r="G43">
        <v>500</v>
      </c>
      <c r="H43">
        <v>0</v>
      </c>
      <c r="I43" s="5" t="s">
        <v>81</v>
      </c>
      <c r="J43">
        <v>700</v>
      </c>
      <c r="K43">
        <v>0.1</v>
      </c>
      <c r="L43">
        <v>60</v>
      </c>
      <c r="M43">
        <v>690</v>
      </c>
      <c r="N43" s="6">
        <v>555.55555555555554</v>
      </c>
      <c r="O43" s="5">
        <v>825</v>
      </c>
      <c r="P43" s="5">
        <v>165</v>
      </c>
      <c r="Q43">
        <v>0.03</v>
      </c>
      <c r="R43">
        <v>0.03</v>
      </c>
      <c r="S43">
        <v>2.0999999999999998E-2</v>
      </c>
      <c r="T43">
        <v>0.01</v>
      </c>
      <c r="U43">
        <v>0.01</v>
      </c>
    </row>
    <row r="44" spans="1:21" x14ac:dyDescent="0.25">
      <c r="A44" t="s">
        <v>42</v>
      </c>
      <c r="B44" s="5">
        <v>1598</v>
      </c>
      <c r="C44" s="5">
        <v>652</v>
      </c>
      <c r="D44" s="5">
        <v>1350</v>
      </c>
      <c r="E44">
        <v>300</v>
      </c>
      <c r="F44" s="3">
        <v>0.35</v>
      </c>
      <c r="G44">
        <v>5000</v>
      </c>
      <c r="H44">
        <v>0.95</v>
      </c>
      <c r="I44" s="5" t="s">
        <v>79</v>
      </c>
      <c r="J44">
        <v>1500</v>
      </c>
      <c r="K44">
        <v>0.1</v>
      </c>
      <c r="L44">
        <v>180</v>
      </c>
      <c r="M44">
        <v>960</v>
      </c>
      <c r="N44" s="5">
        <v>2046.7836257309941</v>
      </c>
      <c r="O44" s="5">
        <v>1800</v>
      </c>
      <c r="P44" s="5">
        <v>360</v>
      </c>
      <c r="Q44">
        <v>7.0000000000000001E-3</v>
      </c>
      <c r="R44">
        <v>1.4E-2</v>
      </c>
      <c r="S44">
        <v>9.7999999999999997E-3</v>
      </c>
      <c r="T44">
        <v>7.0000000000000001E-3</v>
      </c>
      <c r="U44">
        <v>7.0000000000000001E-3</v>
      </c>
    </row>
    <row r="45" spans="1:21" x14ac:dyDescent="0.25">
      <c r="A45" t="s">
        <v>0</v>
      </c>
      <c r="B45" s="5">
        <v>1174</v>
      </c>
      <c r="C45" s="5">
        <v>326</v>
      </c>
      <c r="D45" s="5">
        <v>300</v>
      </c>
      <c r="E45">
        <v>300</v>
      </c>
      <c r="F45" s="3">
        <v>0.4</v>
      </c>
      <c r="G45">
        <v>2000</v>
      </c>
      <c r="H45">
        <v>0.95</v>
      </c>
      <c r="I45" s="5" t="s">
        <v>79</v>
      </c>
      <c r="J45">
        <v>1500</v>
      </c>
      <c r="K45">
        <v>0.1</v>
      </c>
      <c r="L45">
        <v>120</v>
      </c>
      <c r="M45">
        <v>540</v>
      </c>
      <c r="N45" s="5">
        <v>935.67251461988303</v>
      </c>
      <c r="O45" s="5">
        <v>900</v>
      </c>
      <c r="P45" s="5">
        <v>180</v>
      </c>
      <c r="Q45">
        <v>5.0000000000000001E-3</v>
      </c>
      <c r="R45">
        <v>1.2999999999999999E-2</v>
      </c>
      <c r="S45">
        <v>9.0999999999999987E-3</v>
      </c>
      <c r="T45">
        <v>8.9999999999999993E-3</v>
      </c>
      <c r="U45">
        <v>8.9999999999999993E-3</v>
      </c>
    </row>
    <row r="46" spans="1:21" x14ac:dyDescent="0.25">
      <c r="A46" t="s">
        <v>43</v>
      </c>
      <c r="B46" s="5">
        <v>1174</v>
      </c>
      <c r="C46" s="5">
        <v>326</v>
      </c>
      <c r="D46" s="5">
        <v>300</v>
      </c>
      <c r="E46">
        <v>300</v>
      </c>
      <c r="F46" s="3">
        <v>0.4</v>
      </c>
      <c r="G46">
        <v>2000</v>
      </c>
      <c r="H46">
        <v>0.95</v>
      </c>
      <c r="I46" s="5" t="s">
        <v>79</v>
      </c>
      <c r="J46">
        <v>1500</v>
      </c>
      <c r="K46">
        <v>0.1</v>
      </c>
      <c r="L46">
        <v>120</v>
      </c>
      <c r="M46">
        <v>540</v>
      </c>
      <c r="N46" s="5">
        <v>935.67251461988303</v>
      </c>
      <c r="O46" s="5">
        <v>900</v>
      </c>
      <c r="P46" s="5">
        <v>180</v>
      </c>
      <c r="Q46">
        <v>5.0000000000000001E-3</v>
      </c>
      <c r="R46">
        <v>1.2999999999999999E-2</v>
      </c>
      <c r="S46">
        <v>9.0999999999999987E-3</v>
      </c>
      <c r="T46">
        <v>8.9999999999999993E-3</v>
      </c>
      <c r="U46">
        <v>8.9999999999999993E-3</v>
      </c>
    </row>
    <row r="47" spans="1:21" x14ac:dyDescent="0.25">
      <c r="A47" t="s">
        <v>44</v>
      </c>
      <c r="B47" s="5">
        <v>1857</v>
      </c>
      <c r="C47" s="5">
        <v>543</v>
      </c>
      <c r="D47" s="5">
        <v>600</v>
      </c>
      <c r="E47">
        <v>300</v>
      </c>
      <c r="F47" s="3">
        <v>0.4</v>
      </c>
      <c r="G47">
        <v>3000</v>
      </c>
      <c r="H47">
        <v>0.95</v>
      </c>
      <c r="I47" s="5" t="s">
        <v>79</v>
      </c>
      <c r="J47">
        <v>1500</v>
      </c>
      <c r="K47">
        <v>0.1</v>
      </c>
      <c r="L47">
        <v>120</v>
      </c>
      <c r="M47">
        <v>540</v>
      </c>
      <c r="N47" s="5">
        <v>1403.5087719298244</v>
      </c>
      <c r="O47" s="5">
        <v>1500</v>
      </c>
      <c r="P47" s="5">
        <v>300</v>
      </c>
      <c r="Q47">
        <v>5.0000000000000001E-3</v>
      </c>
      <c r="R47">
        <v>1.2999999999999999E-2</v>
      </c>
      <c r="S47">
        <v>9.0999999999999987E-3</v>
      </c>
      <c r="T47">
        <v>8.9999999999999993E-3</v>
      </c>
      <c r="U47">
        <v>8.9999999999999993E-3</v>
      </c>
    </row>
    <row r="48" spans="1:21" x14ac:dyDescent="0.25">
      <c r="A48" t="s">
        <v>45</v>
      </c>
      <c r="B48" s="5">
        <v>1174</v>
      </c>
      <c r="C48" s="5">
        <v>326</v>
      </c>
      <c r="D48" s="5">
        <v>300</v>
      </c>
      <c r="E48">
        <v>300</v>
      </c>
      <c r="F48" s="3">
        <v>0.4</v>
      </c>
      <c r="G48">
        <v>2000</v>
      </c>
      <c r="H48">
        <v>0.95</v>
      </c>
      <c r="I48" s="5" t="s">
        <v>79</v>
      </c>
      <c r="J48">
        <v>1500</v>
      </c>
      <c r="K48">
        <v>0.1</v>
      </c>
      <c r="L48">
        <v>120</v>
      </c>
      <c r="M48">
        <v>540</v>
      </c>
      <c r="N48" s="5">
        <v>935.67251461988303</v>
      </c>
      <c r="O48" s="5">
        <v>900</v>
      </c>
      <c r="P48" s="5">
        <v>180</v>
      </c>
      <c r="Q48">
        <v>5.0000000000000001E-3</v>
      </c>
      <c r="R48">
        <v>1.2999999999999999E-2</v>
      </c>
      <c r="S48">
        <v>9.0999999999999987E-3</v>
      </c>
      <c r="T48">
        <v>8.9999999999999993E-3</v>
      </c>
      <c r="U48">
        <v>8.9999999999999993E-3</v>
      </c>
    </row>
    <row r="49" spans="1:21" x14ac:dyDescent="0.25">
      <c r="A49" t="s">
        <v>46</v>
      </c>
      <c r="B49" s="5">
        <v>1857</v>
      </c>
      <c r="C49" s="5">
        <v>543</v>
      </c>
      <c r="D49" s="5">
        <v>600</v>
      </c>
      <c r="E49">
        <v>300</v>
      </c>
      <c r="F49" s="3">
        <v>0.4</v>
      </c>
      <c r="G49">
        <v>3000</v>
      </c>
      <c r="H49">
        <v>0.95</v>
      </c>
      <c r="I49" s="5" t="s">
        <v>79</v>
      </c>
      <c r="J49">
        <v>1500</v>
      </c>
      <c r="K49">
        <v>0.1</v>
      </c>
      <c r="L49">
        <v>120</v>
      </c>
      <c r="M49">
        <v>540</v>
      </c>
      <c r="N49" s="5">
        <v>1403.5087719298244</v>
      </c>
      <c r="O49" s="5">
        <v>1500</v>
      </c>
      <c r="P49" s="5">
        <v>300</v>
      </c>
      <c r="Q49">
        <v>5.0000000000000001E-3</v>
      </c>
      <c r="R49">
        <v>1.2999999999999999E-2</v>
      </c>
      <c r="S49">
        <v>9.0999999999999987E-3</v>
      </c>
      <c r="T49">
        <v>8.9999999999999993E-3</v>
      </c>
      <c r="U49">
        <v>8.9999999999999993E-3</v>
      </c>
    </row>
    <row r="50" spans="1:21" x14ac:dyDescent="0.25">
      <c r="A50" t="s">
        <v>4</v>
      </c>
      <c r="B50" s="5">
        <v>1174</v>
      </c>
      <c r="C50" s="5">
        <v>326</v>
      </c>
      <c r="D50" s="5">
        <v>300</v>
      </c>
      <c r="E50">
        <v>300</v>
      </c>
      <c r="F50" s="3">
        <v>0.4</v>
      </c>
      <c r="G50">
        <v>2000</v>
      </c>
      <c r="H50">
        <v>0.95</v>
      </c>
      <c r="I50" s="5" t="s">
        <v>79</v>
      </c>
      <c r="J50">
        <v>1500</v>
      </c>
      <c r="K50">
        <v>0.1</v>
      </c>
      <c r="L50">
        <v>120</v>
      </c>
      <c r="M50">
        <v>540</v>
      </c>
      <c r="N50" s="5">
        <v>935.67251461988303</v>
      </c>
      <c r="O50" s="5">
        <v>900</v>
      </c>
      <c r="P50" s="5">
        <v>180</v>
      </c>
      <c r="Q50">
        <v>5.0000000000000001E-3</v>
      </c>
      <c r="R50">
        <v>1.2999999999999999E-2</v>
      </c>
      <c r="S50">
        <v>9.0999999999999987E-3</v>
      </c>
      <c r="T50">
        <v>8.9999999999999993E-3</v>
      </c>
      <c r="U50">
        <v>8.9999999999999993E-3</v>
      </c>
    </row>
    <row r="51" spans="1:21" ht="15.75" thickBot="1" x14ac:dyDescent="0.3">
      <c r="A51" t="s">
        <v>5</v>
      </c>
      <c r="B51" s="5">
        <v>1857</v>
      </c>
      <c r="C51" s="5">
        <v>543</v>
      </c>
      <c r="D51" s="5">
        <v>600</v>
      </c>
      <c r="E51">
        <v>300</v>
      </c>
      <c r="F51" s="4">
        <v>0.4</v>
      </c>
      <c r="G51">
        <v>3000</v>
      </c>
      <c r="H51">
        <v>0.95</v>
      </c>
      <c r="I51" s="5" t="s">
        <v>79</v>
      </c>
      <c r="J51">
        <v>1500</v>
      </c>
      <c r="K51">
        <v>0.1</v>
      </c>
      <c r="L51">
        <v>120</v>
      </c>
      <c r="M51">
        <v>540</v>
      </c>
      <c r="N51" s="5">
        <v>1403.5087719298244</v>
      </c>
      <c r="O51" s="5">
        <v>1500</v>
      </c>
      <c r="P51" s="5">
        <v>300</v>
      </c>
      <c r="Q51">
        <v>5.0000000000000001E-3</v>
      </c>
      <c r="R51">
        <v>1.2999999999999999E-2</v>
      </c>
      <c r="S51">
        <v>9.0999999999999987E-3</v>
      </c>
      <c r="T51">
        <v>8.9999999999999993E-3</v>
      </c>
      <c r="U51">
        <v>8.9999999999999993E-3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Workings</vt:lpstr>
      <vt:lpstr>CoreParams</vt:lpstr>
      <vt:lpstr>AllParams</vt:lpstr>
    </vt:vector>
  </TitlesOfParts>
  <Company>Plant &amp; Food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cflhxb</cp:lastModifiedBy>
  <dcterms:created xsi:type="dcterms:W3CDTF">2015-11-16T23:04:33Z</dcterms:created>
  <dcterms:modified xsi:type="dcterms:W3CDTF">2017-03-01T21:52:31Z</dcterms:modified>
</cp:coreProperties>
</file>