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Master" sheetId="1" state="visible" r:id="rId2"/>
    <sheet name="McMaster #1" sheetId="2" state="visible" r:id="rId3"/>
    <sheet name="Online Metals" sheetId="3" state="visible" r:id="rId4"/>
    <sheet name="Tim #1" sheetId="4" state="visible" r:id="rId5"/>
    <sheet name="Michael #1" sheetId="5" state="visible" r:id="rId6"/>
    <sheet name="Jacobs Online #1" sheetId="6" state="visible" r:id="rId7"/>
  </sheets>
  <definedNames>
    <definedName function="false" hidden="false" localSheetId="0" name="_xlnm.Print_Area" vbProcedure="false">Master!$A$1:$R$35</definedName>
    <definedName function="false" hidden="false" name="XFR3024E" vbProcedure="false">Master!$L$32</definedName>
    <definedName function="false" hidden="false" localSheetId="0" name="Print_Area_0" vbProcedure="false">Master!$A$1:$R$35</definedName>
    <definedName function="false" hidden="false" localSheetId="0" name="Print_Area_0_0" vbProcedure="false">Master!$A$1:$R$35</definedName>
    <definedName function="false" hidden="false" localSheetId="0" name="_xlnm.Print_Area" vbProcedure="false">Master!$A$1:$R$35</definedName>
    <definedName function="false" hidden="false" localSheetId="0" name="_xlnm.Print_Area_0" vbProcedure="false">Master!$A$1:$R$35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<sst xmlns="http://schemas.openxmlformats.org/spreadsheetml/2006/main" count="512" uniqueCount="199">
  <si>
    <t>Bill of Materials</t>
  </si>
  <si>
    <t>Michael Gallant</t>
  </si>
  <si>
    <t>SAMM</t>
  </si>
  <si>
    <t>David Sugarman</t>
  </si>
  <si>
    <t>Wensky Azard</t>
  </si>
  <si>
    <t>Francisco Santos</t>
  </si>
  <si>
    <t>Timothy Johnson</t>
  </si>
  <si>
    <t>Revision</t>
  </si>
  <si>
    <t>Date</t>
  </si>
  <si>
    <t>Author(s)</t>
  </si>
  <si>
    <t>Description</t>
  </si>
  <si>
    <t>THJ</t>
  </si>
  <si>
    <t>Document Created</t>
  </si>
  <si>
    <t>Update/Materials Added</t>
  </si>
  <si>
    <t>Control Circuit Materials Added</t>
  </si>
  <si>
    <t>Changed Transformer</t>
  </si>
  <si>
    <t>Lid Assembly Added</t>
  </si>
  <si>
    <t>LED/Source</t>
  </si>
  <si>
    <t>MAG</t>
  </si>
  <si>
    <t>Top Frame/Hinge Modded</t>
  </si>
  <si>
    <t>Shipping Added/ supplier edits</t>
  </si>
  <si>
    <t>FAS</t>
  </si>
  <si>
    <t>Replacement of parts and prices</t>
  </si>
  <si>
    <t>DMS</t>
  </si>
  <si>
    <t>Supplier edits</t>
  </si>
  <si>
    <t>TJH</t>
  </si>
  <si>
    <t>Added warning labels</t>
  </si>
  <si>
    <t>Parts Update</t>
  </si>
  <si>
    <t>Costs update</t>
  </si>
  <si>
    <t>Parts update</t>
  </si>
  <si>
    <t>Part #</t>
  </si>
  <si>
    <t>Dimension</t>
  </si>
  <si>
    <t>Code</t>
  </si>
  <si>
    <t>Vendor</t>
  </si>
  <si>
    <t>Vendor Part ID #</t>
  </si>
  <si>
    <t>Cost</t>
  </si>
  <si>
    <t>Unit</t>
  </si>
  <si>
    <t>Quantity</t>
  </si>
  <si>
    <t>Shipp</t>
  </si>
  <si>
    <t>Total ($)</t>
  </si>
  <si>
    <t>Silicone Foam</t>
  </si>
  <si>
    <t>ME_474_SAM_A_001</t>
  </si>
  <si>
    <t>McMASTER</t>
  </si>
  <si>
    <t>8645K57</t>
  </si>
  <si>
    <t>$</t>
  </si>
  <si>
    <t>Aluminum 6061 T6511 Bar</t>
  </si>
  <si>
    <t>1"x2"x5'</t>
  </si>
  <si>
    <t>ME_474_SAM_A_002</t>
  </si>
  <si>
    <t>Online Metals</t>
  </si>
  <si>
    <t>Frosted Acrylic Sheet</t>
  </si>
  <si>
    <t>ME_474_SAM_A_003</t>
  </si>
  <si>
    <t>eBay</t>
  </si>
  <si>
    <t>N/A</t>
  </si>
  <si>
    <t>Stainless 2B Sheet 304 Annealed</t>
  </si>
  <si>
    <t>12”x24”x0.048”</t>
  </si>
  <si>
    <t>ME_474_SAM_A_004</t>
  </si>
  <si>
    <t>Bolt 1</t>
  </si>
  <si>
    <t>5-40x1/4"</t>
  </si>
  <si>
    <t>ME_474_SAM_A_005</t>
  </si>
  <si>
    <t>98164A436</t>
  </si>
  <si>
    <t>Bolt 2</t>
  </si>
  <si>
    <t>5-40x1/2"</t>
  </si>
  <si>
    <t>ME_474_SAM_A_006</t>
  </si>
  <si>
    <t>98164A438</t>
  </si>
  <si>
    <t>On-delay Relay</t>
  </si>
  <si>
    <t>ME_474_SAM_A_007</t>
  </si>
  <si>
    <t>Amazon</t>
  </si>
  <si>
    <t>REF</t>
  </si>
  <si>
    <t>Transformer</t>
  </si>
  <si>
    <t>ME_474_SAM_A_008</t>
  </si>
  <si>
    <t>Jacobs Online</t>
  </si>
  <si>
    <t>XFR3018E</t>
  </si>
  <si>
    <t>Dimmer</t>
  </si>
  <si>
    <t>ME_474_SAM_A_009</t>
  </si>
  <si>
    <t>5' Al U-Chan</t>
  </si>
  <si>
    <t>0.75”x0.75”x0.125”</t>
  </si>
  <si>
    <t>ME_474_SAM_A_010</t>
  </si>
  <si>
    <t>3"x1.5"x0.125"</t>
  </si>
  <si>
    <t>ME_474_SAM_A_011</t>
  </si>
  <si>
    <t>Steel Handle</t>
  </si>
  <si>
    <t>ME_474_SAM_A_012</t>
  </si>
  <si>
    <t>Snap-acting Switch</t>
  </si>
  <si>
    <t>ME_474_SAM_A_013</t>
  </si>
  <si>
    <t>7090K47</t>
  </si>
  <si>
    <t>LED Strip</t>
  </si>
  <si>
    <t>ME_474_SAM_A_014</t>
  </si>
  <si>
    <t>D.C. Power Suply</t>
  </si>
  <si>
    <t>ME_474_SAM_A_015</t>
  </si>
  <si>
    <t>LED Connectors</t>
  </si>
  <si>
    <t>ME_474_SAM_A_016</t>
  </si>
  <si>
    <t>Cold finish stainless steel round 304/304L</t>
  </si>
  <si>
    <t>.5”x36”</t>
  </si>
  <si>
    <t>ME_474_SAM_A_017</t>
  </si>
  <si>
    <t>2' Multipurpose 6061 Aluminum T beam</t>
  </si>
  <si>
    <t>1”x1”x0.125”</t>
  </si>
  <si>
    <t>ME_474_SAM_A_018</t>
  </si>
  <si>
    <t>2' Ultra-Corrosion-Resistant 1100 Aluminum</t>
  </si>
  <si>
    <t>1"x.125"</t>
  </si>
  <si>
    <t>ME_474_SAM_A_019</t>
  </si>
  <si>
    <t>Spring LH</t>
  </si>
  <si>
    <t>ME_474_SAM_A_021</t>
  </si>
  <si>
    <t>9271K589</t>
  </si>
  <si>
    <t>Spring RH</t>
  </si>
  <si>
    <t>ME_474_SAM_A_022</t>
  </si>
  <si>
    <t>9271K655</t>
  </si>
  <si>
    <t>PTFE</t>
  </si>
  <si>
    <t>10yd x 1.5”</t>
  </si>
  <si>
    <t>ME_474_SAM_A_023</t>
  </si>
  <si>
    <t>Compression Spring x6</t>
  </si>
  <si>
    <t>ME_474_SAM_A_024</t>
  </si>
  <si>
    <t>1986K18</t>
  </si>
  <si>
    <t>Stainless Steel Strip x4</t>
  </si>
  <si>
    <t>23.25"x0.5"x0.048"</t>
  </si>
  <si>
    <t>ME_474_SAM_A_025</t>
  </si>
  <si>
    <t>Nichrome ribbon wire</t>
  </si>
  <si>
    <t>0.0938"x0.0045"x25'</t>
  </si>
  <si>
    <t>ME_474_SAM_A_026</t>
  </si>
  <si>
    <t>RW332045025</t>
  </si>
  <si>
    <t>Shoulder Washer</t>
  </si>
  <si>
    <t>ME_474_SAM_A_027</t>
  </si>
  <si>
    <t>Grainger</t>
  </si>
  <si>
    <t>4DCJ3</t>
  </si>
  <si>
    <t>#8-32 Screw</t>
  </si>
  <si>
    <t>5/8"</t>
  </si>
  <si>
    <t>ME_474_SAM_A_028</t>
  </si>
  <si>
    <t>91735A196</t>
  </si>
  <si>
    <t>#8 Nylon Washer</t>
  </si>
  <si>
    <t>ME_474_SAM_A_029</t>
  </si>
  <si>
    <t>90295A414</t>
  </si>
  <si>
    <t>#8-32 Nut</t>
  </si>
  <si>
    <t>1/4"x3/32"</t>
  </si>
  <si>
    <t>ME_474_SAM_A_030</t>
  </si>
  <si>
    <t>90730A009</t>
  </si>
  <si>
    <t>Nichrome Ribbon Wire</t>
  </si>
  <si>
    <t>3/16"x25'</t>
  </si>
  <si>
    <t>ME_474_SAM_A_031</t>
  </si>
  <si>
    <t>RW31603502</t>
  </si>
  <si>
    <t>Nichrome 60 Wire</t>
  </si>
  <si>
    <t>20ga, 30'</t>
  </si>
  <si>
    <t>ME_474_SAM_A_032</t>
  </si>
  <si>
    <t>NW20030</t>
  </si>
  <si>
    <t>Push-in bumper</t>
  </si>
  <si>
    <t>1/4" hole</t>
  </si>
  <si>
    <t>ME_474_SAM_A_033</t>
  </si>
  <si>
    <t>9544K22</t>
  </si>
  <si>
    <t>Light Duty Dry-Running Flanged Sleeve Bearings</t>
  </si>
  <si>
    <t>ME_474_SAM_A_034</t>
  </si>
  <si>
    <t>6294K444 </t>
  </si>
  <si>
    <t>Light Duty Dry-Running Sleeve Bearing</t>
  </si>
  <si>
    <t>1/2" Shaft Diameter, 5/8" OD, 3/8" Length</t>
  </si>
  <si>
    <t>ME_474_SAM_A_035</t>
  </si>
  <si>
    <t>6389K355</t>
  </si>
  <si>
    <t>Corrugated Sheet</t>
  </si>
  <si>
    <t>24"x24"</t>
  </si>
  <si>
    <t>ME_474_SAM_A_036</t>
  </si>
  <si>
    <t>20585T26</t>
  </si>
  <si>
    <t>Mil. Spec External Retaining Rings</t>
  </si>
  <si>
    <t>1/2" for Shaft Diameter</t>
  </si>
  <si>
    <t>ME_474_SAM_A_037</t>
  </si>
  <si>
    <t>95304A251</t>
  </si>
  <si>
    <t>Silicone Tape</t>
  </si>
  <si>
    <t>ME_474_SAM_A_038</t>
  </si>
  <si>
    <t>7665K12</t>
  </si>
  <si>
    <t>Button-head cap screw</t>
  </si>
  <si>
    <t>10-32 thread, 3.5" long</t>
  </si>
  <si>
    <t>ME_474_SAM_A_039</t>
  </si>
  <si>
    <t>92949A830</t>
  </si>
  <si>
    <t>Hex nuts</t>
  </si>
  <si>
    <t>10-32 thread</t>
  </si>
  <si>
    <t>ME_474_SAM_A_040</t>
  </si>
  <si>
    <t>91841A195</t>
  </si>
  <si>
    <t>Stainless steel cup point set screw</t>
  </si>
  <si>
    <t>4-40 thread, 1-1/4"</t>
  </si>
  <si>
    <t>ME_474_SAM_A_041</t>
  </si>
  <si>
    <t>92311A319</t>
  </si>
  <si>
    <t>4-40 thread</t>
  </si>
  <si>
    <t>ME_474_SAM_A_042</t>
  </si>
  <si>
    <t>90730A005</t>
  </si>
  <si>
    <t>Spray-on liquid tape</t>
  </si>
  <si>
    <t>ME_474_SAM_A_043</t>
  </si>
  <si>
    <t>Silicone foam</t>
  </si>
  <si>
    <t>1/2" W x 1/4" D</t>
  </si>
  <si>
    <t>ME_474_SAM_A_044</t>
  </si>
  <si>
    <t>8645K59</t>
  </si>
  <si>
    <t>Total</t>
  </si>
  <si>
    <t>Silicone tape</t>
  </si>
  <si>
    <t>1/2" W x 3/32" D</t>
  </si>
  <si>
    <t>ME_474_SAM_A_045</t>
  </si>
  <si>
    <t>93755K4</t>
  </si>
  <si>
    <t>LCD Digital Voltage Readout</t>
  </si>
  <si>
    <t>ME_474_SAM_A_046</t>
  </si>
  <si>
    <t>McMaster Order #1</t>
  </si>
  <si>
    <t>Online Metals Order</t>
  </si>
  <si>
    <t>Subtotal</t>
  </si>
  <si>
    <t>Actual cost</t>
  </si>
  <si>
    <t>Net "shipping"</t>
  </si>
  <si>
    <t>Tim Order #1</t>
  </si>
  <si>
    <t>Michael #1</t>
  </si>
  <si>
    <t>Jacobs Online #1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</si>
</sst>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M/D/YYYY"/>
    <numFmt numFmtId="167" formatCode="0.00"/>
    <numFmt numFmtId="168" formatCode="\$#,##0.00_);[RED]&quot;($&quot;#,##0.00\)"/>
  </numFmts>
  <fonts count="10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  <font>
      <u val="single"/>
      <sz val="10"/>
      <color rgb="FF0563C1"/>
      <name val="DejaVu Sans"/>
      <family val="2"/>
      <charset val="1"/>
    </font>
    <font>
      <u val="single"/>
      <sz val="10"/>
      <color rgb="FF0000FF"/>
      <name val="DejaVu Sans"/>
      <family val="2"/>
      <charset val="1"/>
    </font>
    <font>
      <sz val="10"/>
      <color rgb="FF333333"/>
      <name val="DejaVu Sans"/>
      <family val="2"/>
      <charset val="1"/>
    </font>
    <font>
      <sz val="7"/>
      <color rgb="FF333333"/>
      <name val="Arial"/>
      <family val="2"/>
      <charset val="1"/>
    </font>
    <font>
      <sz val="11"/>
      <color rgb="FF33663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C000"/>
        <bgColor rgb="FFFFCC00"/>
      </patternFill>
    </fill>
    <fill>
      <patternFill patternType="solid">
        <fgColor rgb="FF92D050"/>
        <bgColor rgb="FFC0C0C0"/>
      </patternFill>
    </fill>
    <fill>
      <patternFill patternType="solid">
        <fgColor rgb="FFFFCC00"/>
        <bgColor rgb="FFFFC000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medium">
        <color rgb="FFC0C0C0"/>
      </right>
      <top style="medium">
        <color rgb="FFC0C0C0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32400</xdr:colOff>
      <xdr:row>5</xdr:row>
      <xdr:rowOff>57600</xdr:rowOff>
    </xdr:from>
    <xdr:to>
      <xdr:col>15</xdr:col>
      <xdr:colOff>595080</xdr:colOff>
      <xdr:row>19</xdr:row>
      <xdr:rowOff>78840</xdr:rowOff>
    </xdr:to>
    <xdr:pic>
      <xdr:nvPicPr>
        <xdr:cNvPr id="0" name="Picture 1" descr=""/>
        <xdr:cNvPicPr/>
      </xdr:nvPicPr>
      <xdr:blipFill>
        <a:blip r:embed="rId1"/>
        <a:srcRect l="8471" t="16394" r="41482" b="12394"/>
        <a:stretch/>
      </xdr:blipFill>
      <xdr:spPr>
        <a:xfrm>
          <a:off x="7795800" y="866880"/>
          <a:ext cx="3234600" cy="2417760"/>
        </a:xfrm>
        <a:prstGeom prst="rect">
          <a:avLst/>
        </a:prstGeom>
        <a:ln w="12600">
          <a:solidFill>
            <a:srgbClr val="ffffff"/>
          </a:solidFill>
          <a:round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ebay.com/itm/361401085343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www.amazon.com/Power-Delay-Timer-Relay-Second/dp/B0087ZTOQ6/ref=sr_1_10?ie=UTF8&amp;qid=1445298671&amp;sr=8-10&amp;keywords=on+delay+relay+1-30s" TargetMode="External"/><Relationship Id="rId6" Type="http://schemas.openxmlformats.org/officeDocument/2006/relationships/hyperlink" Target="http://jacobs-online.biz/transformers.htm" TargetMode="External"/><Relationship Id="rId7" Type="http://schemas.openxmlformats.org/officeDocument/2006/relationships/hyperlink" Target="http://jacobs-online.biz/transformers.htm" TargetMode="External"/><Relationship Id="rId8" Type="http://schemas.openxmlformats.org/officeDocument/2006/relationships/hyperlink" Target="http://www.ebay.com/itm/Solid-Stainless-Steel-Bar-Pull-Handle-For-Drawer-Kitchen-Cabinet-Hardware-2-24-/271464326481?var=570314421590" TargetMode="External"/><Relationship Id="rId9" Type="http://schemas.openxmlformats.org/officeDocument/2006/relationships/hyperlink" Target="http://www.mcmaster.com/" TargetMode="External"/><Relationship Id="rId10" Type="http://schemas.openxmlformats.org/officeDocument/2006/relationships/hyperlink" Target="http://www.amazon.com/AMARS-Waterproof-Brightness-Livingroom-Decoration/dp/B00S1L6KKO/ref=pd_sim_sbs_60_4?ie=UTF8&amp;refRID=137B3KSDXM1KR2277NN6&amp;dpID=41KK6wYAW6L&amp;dpSrc=sims&amp;preST=_AC_UL160_SR160,160_" TargetMode="External"/><Relationship Id="rId11" Type="http://schemas.openxmlformats.org/officeDocument/2006/relationships/hyperlink" Target="http://www.amazon.com/QUANS-Universal-Regulated-Switching-Supply/dp/B00UHI3NGS/ref=sr_1_20?ie=UTF8&amp;qid=1445298139&amp;sr=8-20&amp;keywords=%2212v%22+%225a%22+power" TargetMode="External"/><Relationship Id="rId12" Type="http://schemas.openxmlformats.org/officeDocument/2006/relationships/hyperlink" Target="http://www.amazon.com/HeroNeo-Connector-Adapter-Single-Welding/dp/B00GTGLCXI/ref=pd_bxgy_60_img_y" TargetMode="External"/><Relationship Id="rId13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15" Type="http://schemas.openxmlformats.org/officeDocument/2006/relationships/hyperlink" Target="http://www.amazon.com/Coated-Fiberglass-Fabric-Adhesive-Brown/dp/B00DOBSK5E/ref=sr_1_15?ie=UTF8&amp;qid=1445383575&amp;sr=8-15&amp;keywords=ptfe+cloth+2%22" TargetMode="External"/><Relationship Id="rId16" Type="http://schemas.openxmlformats.org/officeDocument/2006/relationships/hyperlink" Target="http://www.mcmaster.com/" TargetMode="External"/><Relationship Id="rId17" Type="http://schemas.openxmlformats.org/officeDocument/2006/relationships/hyperlink" Target="http://www.onlinemetals.com/merchant.cfm?pid=6827&amp;step=4&amp;showunits=inches&amp;id=233&amp;top_cat=1" TargetMode="External"/><Relationship Id="rId18" Type="http://schemas.openxmlformats.org/officeDocument/2006/relationships/hyperlink" Target="http://jacobs-online.biz/nichrome_ribbon_wire.htm" TargetMode="External"/><Relationship Id="rId19" Type="http://schemas.openxmlformats.org/officeDocument/2006/relationships/hyperlink" Target="http://www.grainger.com/product/MICRO-PLASTICS-Shoulder-Washer-4DCJ3?nls=3&amp;ssf=3&amp;searchQuery=4dcj3" TargetMode="External"/><Relationship Id="rId20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29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1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3" Type="http://schemas.openxmlformats.org/officeDocument/2006/relationships/hyperlink" Target="http://www.amazon.com/gp/product/B00827Z26K?keywords=gardner%20bender%20lts&amp;qid=1447799264&amp;ref_=sr_ph&amp;sr=1" TargetMode="External"/><Relationship Id="rId34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36" Type="http://schemas.openxmlformats.org/officeDocument/2006/relationships/hyperlink" Target="http://www.amazon.com/RioRand-Digital-Voltage-Voltmeter-7-5V-20V/dp/B005UWD2J4/ref=sr_1_sc_1?ie=UTF8&amp;qid=1447979517&amp;sr=8-1-spell&amp;keywords=riorand+lcd+digial+volt+voltage+panel+meter" TargetMode="External"/><Relationship Id="rId3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onlinemetals.com/merchant.cfm?pid=6827&amp;step=4&amp;showunits=inches&amp;id=233&amp;top_cat=1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amazon.com/Power-Delay-Timer-Relay-Second/dp/B0087ZTOQ6/ref=sr_1_10?ie=UTF8&amp;qid=1445298671&amp;sr=8-10&amp;keywords=on+delay+relay+1-30s" TargetMode="External"/><Relationship Id="rId2" Type="http://schemas.openxmlformats.org/officeDocument/2006/relationships/hyperlink" Target="http://www.amazon.com/AMARS-Waterproof-Brightness-Livingroom-Decoration/dp/B00S1L6KKO/ref=pd_sim_sbs_60_4?ie=UTF8&amp;refRID=137B3KSDXM1KR2277NN6&amp;dpID=41KK6wYAW6L&amp;dpSrc=sims&amp;preST=_AC_UL160_SR160,160_" TargetMode="External"/><Relationship Id="rId3" Type="http://schemas.openxmlformats.org/officeDocument/2006/relationships/hyperlink" Target="http://www.amazon.com/QUANS-Universal-Regulated-Switching-Supply/dp/B00UHI3NGS/ref=sr_1_20?ie=UTF8&amp;qid=1445298139&amp;sr=8-20&amp;keywords=%2212v%22+%225a%22+power" TargetMode="External"/><Relationship Id="rId4" Type="http://schemas.openxmlformats.org/officeDocument/2006/relationships/hyperlink" Target="http://www.amazon.com/HeroNeo-Connector-Adapter-Single-Welding/dp/B00GTGLCXI/ref=pd_bxgy_60_img_y" TargetMode="External"/><Relationship Id="rId5" Type="http://schemas.openxmlformats.org/officeDocument/2006/relationships/hyperlink" Target="http://www.amazon.com/Coated-Fiberglass-Fabric-Adhesive-Brown/dp/B00DOBSK5E/ref=sr_1_15?ie=UTF8&amp;qid=1445383575&amp;sr=8-15&amp;keywords=ptfe+cloth+2%22" TargetMode="External"/><Relationship Id="rId6" Type="http://schemas.openxmlformats.org/officeDocument/2006/relationships/hyperlink" Target="http://www.ebay.com/itm/361401085343" TargetMode="External"/><Relationship Id="rId7" Type="http://schemas.openxmlformats.org/officeDocument/2006/relationships/hyperlink" Target="http://www.ebay.com/itm/Solid-Stainless-Steel-Bar-Pull-Handle-For-Drawer-Kitchen-Cabinet-Hardware-2-24-/271464326481?var=570314421590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jacobs-online.biz/transformers.htm" TargetMode="External"/><Relationship Id="rId2" Type="http://schemas.openxmlformats.org/officeDocument/2006/relationships/hyperlink" Target="http://jacobs-online.biz/transformers.htm" TargetMode="External"/><Relationship Id="rId3" Type="http://schemas.openxmlformats.org/officeDocument/2006/relationships/hyperlink" Target="http://jacobs-online.biz/nichrome_ribbon_wire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9"/>
  <sheetViews>
    <sheetView windowProtection="false"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H64" activeCellId="0" sqref="H64"/>
    </sheetView>
  </sheetViews>
  <sheetFormatPr defaultRowHeight="12.75"/>
  <cols>
    <col collapsed="false" hidden="false" max="1" min="1" style="0" width="8.28571428571429"/>
    <col collapsed="false" hidden="false" max="2" min="2" style="0" width="10.1428571428571"/>
    <col collapsed="false" hidden="false" max="4" min="3" style="0" width="8.28571428571429"/>
    <col collapsed="false" hidden="false" max="5" min="5" style="0" width="8.57589285714286"/>
    <col collapsed="false" hidden="false" max="8" min="6" style="0" width="8.28571428571429"/>
    <col collapsed="false" hidden="false" max="9" min="9" style="0" width="11.2857142857143"/>
    <col collapsed="false" hidden="false" max="1025" min="10" style="0" width="8.28571428571429"/>
  </cols>
  <sheetData>
    <row r="1" customFormat="false" ht="12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J1" s="2"/>
      <c r="K1" s="2"/>
      <c r="L1" s="2"/>
      <c r="M1" s="2"/>
      <c r="N1" s="2"/>
      <c r="O1" s="2"/>
      <c r="P1" s="2"/>
      <c r="Q1" s="2"/>
      <c r="R1" s="2"/>
      <c r="S1" s="3" t="s">
        <v>1</v>
      </c>
    </row>
    <row r="2" customFormat="false" ht="12.75" hidden="false" customHeight="false" outlineLevel="0" collapsed="false">
      <c r="A2" s="0" t="s">
        <v>2</v>
      </c>
      <c r="B2" s="2"/>
      <c r="C2" s="2"/>
      <c r="D2" s="2"/>
      <c r="E2" s="2"/>
      <c r="F2" s="2"/>
      <c r="G2" s="2"/>
      <c r="J2" s="2"/>
      <c r="K2" s="2"/>
      <c r="L2" s="2"/>
      <c r="M2" s="2"/>
      <c r="N2" s="2"/>
      <c r="O2" s="2"/>
      <c r="P2" s="2"/>
      <c r="Q2" s="2"/>
      <c r="R2" s="2"/>
      <c r="S2" s="3" t="s">
        <v>3</v>
      </c>
    </row>
    <row r="3" customFormat="false" ht="12.75" hidden="false" customHeight="false" outlineLevel="0" collapsed="false">
      <c r="B3" s="2"/>
      <c r="C3" s="2"/>
      <c r="D3" s="2"/>
      <c r="E3" s="2"/>
      <c r="F3" s="2"/>
      <c r="G3" s="2"/>
      <c r="J3" s="2"/>
      <c r="K3" s="2"/>
      <c r="L3" s="2"/>
      <c r="M3" s="2"/>
      <c r="N3" s="2"/>
      <c r="O3" s="2"/>
      <c r="P3" s="2"/>
      <c r="Q3" s="2"/>
      <c r="R3" s="2"/>
      <c r="S3" s="3" t="s">
        <v>4</v>
      </c>
    </row>
    <row r="4" customFormat="false" ht="12.75" hidden="false" customHeight="false" outlineLevel="0" collapsed="false">
      <c r="B4" s="2"/>
      <c r="C4" s="2"/>
      <c r="D4" s="2"/>
      <c r="E4" s="2"/>
      <c r="F4" s="2"/>
      <c r="G4" s="2"/>
      <c r="J4" s="2"/>
      <c r="K4" s="2"/>
      <c r="L4" s="2"/>
      <c r="M4" s="2"/>
      <c r="N4" s="2"/>
      <c r="O4" s="2"/>
      <c r="P4" s="2"/>
      <c r="Q4" s="2"/>
      <c r="R4" s="2"/>
      <c r="S4" s="3" t="s">
        <v>5</v>
      </c>
    </row>
    <row r="5" customFormat="false" ht="12.75" hidden="false" customHeight="false" outlineLevel="0" collapsed="false">
      <c r="A5" s="4"/>
      <c r="B5" s="5"/>
      <c r="C5" s="5"/>
      <c r="D5" s="5"/>
      <c r="E5" s="5"/>
      <c r="F5" s="5"/>
      <c r="G5" s="5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6" t="s">
        <v>6</v>
      </c>
    </row>
    <row r="7" customFormat="false" ht="12.75" hidden="false" customHeight="false" outlineLevel="0" collapsed="false">
      <c r="A7" s="7" t="s">
        <v>7</v>
      </c>
      <c r="B7" s="8" t="s">
        <v>8</v>
      </c>
      <c r="C7" s="8" t="s">
        <v>9</v>
      </c>
      <c r="D7" s="9"/>
      <c r="E7" s="10" t="s">
        <v>10</v>
      </c>
      <c r="F7" s="11"/>
      <c r="G7" s="12"/>
    </row>
    <row r="8" customFormat="false" ht="12.75" hidden="false" customHeight="false" outlineLevel="0" collapsed="false">
      <c r="A8" s="13" t="n">
        <v>0</v>
      </c>
      <c r="B8" s="14" t="n">
        <v>42126</v>
      </c>
      <c r="C8" s="15" t="s">
        <v>11</v>
      </c>
      <c r="D8" s="16"/>
      <c r="E8" s="0" t="s">
        <v>12</v>
      </c>
      <c r="G8" s="17"/>
    </row>
    <row r="9" customFormat="false" ht="12.75" hidden="false" customHeight="false" outlineLevel="0" collapsed="false">
      <c r="A9" s="13" t="n">
        <v>3</v>
      </c>
      <c r="B9" s="14" t="n">
        <v>42265</v>
      </c>
      <c r="C9" s="15" t="s">
        <v>11</v>
      </c>
      <c r="D9" s="16"/>
      <c r="E9" s="0" t="s">
        <v>13</v>
      </c>
      <c r="G9" s="17"/>
    </row>
    <row r="10" customFormat="false" ht="12.75" hidden="false" customHeight="false" outlineLevel="0" collapsed="false">
      <c r="A10" s="13" t="n">
        <v>4</v>
      </c>
      <c r="B10" s="14" t="n">
        <v>42288</v>
      </c>
      <c r="C10" s="15" t="s">
        <v>11</v>
      </c>
      <c r="D10" s="16"/>
      <c r="E10" s="0" t="s">
        <v>14</v>
      </c>
      <c r="G10" s="17"/>
    </row>
    <row r="11" customFormat="false" ht="12.75" hidden="false" customHeight="false" outlineLevel="0" collapsed="false">
      <c r="A11" s="13" t="n">
        <v>5</v>
      </c>
      <c r="B11" s="14" t="n">
        <v>42288</v>
      </c>
      <c r="C11" s="15" t="s">
        <v>11</v>
      </c>
      <c r="D11" s="16"/>
      <c r="E11" s="0" t="s">
        <v>15</v>
      </c>
      <c r="G11" s="17"/>
    </row>
    <row r="12" customFormat="false" ht="12.75" hidden="false" customHeight="false" outlineLevel="0" collapsed="false">
      <c r="A12" s="13" t="n">
        <v>6</v>
      </c>
      <c r="B12" s="14" t="n">
        <v>42289</v>
      </c>
      <c r="C12" s="15" t="s">
        <v>11</v>
      </c>
      <c r="D12" s="16"/>
      <c r="E12" s="0" t="s">
        <v>16</v>
      </c>
      <c r="G12" s="17"/>
    </row>
    <row r="13" customFormat="false" ht="12.75" hidden="false" customHeight="false" outlineLevel="0" collapsed="false">
      <c r="A13" s="13" t="n">
        <v>7</v>
      </c>
      <c r="B13" s="14" t="n">
        <v>42289</v>
      </c>
      <c r="C13" s="15" t="s">
        <v>11</v>
      </c>
      <c r="D13" s="16"/>
      <c r="E13" s="0" t="s">
        <v>17</v>
      </c>
      <c r="G13" s="17"/>
    </row>
    <row r="14" customFormat="false" ht="14.45" hidden="false" customHeight="true" outlineLevel="0" collapsed="false">
      <c r="A14" s="13" t="n">
        <v>8</v>
      </c>
      <c r="B14" s="18" t="n">
        <v>42290</v>
      </c>
      <c r="C14" s="15" t="s">
        <v>18</v>
      </c>
      <c r="D14" s="16"/>
      <c r="E14" s="0" t="s">
        <v>19</v>
      </c>
      <c r="G14" s="17"/>
    </row>
    <row r="15" customFormat="false" ht="14.45" hidden="false" customHeight="true" outlineLevel="0" collapsed="false">
      <c r="A15" s="13" t="n">
        <v>10</v>
      </c>
      <c r="B15" s="14" t="n">
        <v>42296</v>
      </c>
      <c r="C15" s="15" t="s">
        <v>11</v>
      </c>
      <c r="D15" s="16"/>
      <c r="E15" s="0" t="s">
        <v>20</v>
      </c>
      <c r="G15" s="17"/>
    </row>
    <row r="16" customFormat="false" ht="14.45" hidden="false" customHeight="true" outlineLevel="0" collapsed="false">
      <c r="A16" s="13" t="n">
        <v>11</v>
      </c>
      <c r="B16" s="14" t="n">
        <v>42297</v>
      </c>
      <c r="C16" s="15" t="s">
        <v>21</v>
      </c>
      <c r="D16" s="16"/>
      <c r="E16" s="0" t="s">
        <v>22</v>
      </c>
      <c r="G16" s="17"/>
    </row>
    <row r="17" customFormat="false" ht="14.45" hidden="false" customHeight="true" outlineLevel="0" collapsed="false">
      <c r="A17" s="13" t="n">
        <v>12</v>
      </c>
      <c r="B17" s="14" t="n">
        <v>42297</v>
      </c>
      <c r="C17" s="15" t="s">
        <v>23</v>
      </c>
      <c r="D17" s="16"/>
      <c r="E17" s="0" t="s">
        <v>24</v>
      </c>
      <c r="G17" s="17"/>
    </row>
    <row r="18" customFormat="false" ht="14.45" hidden="false" customHeight="true" outlineLevel="0" collapsed="false">
      <c r="A18" s="13" t="n">
        <v>13</v>
      </c>
      <c r="B18" s="14" t="n">
        <v>42297</v>
      </c>
      <c r="C18" s="15" t="s">
        <v>23</v>
      </c>
      <c r="D18" s="16"/>
      <c r="E18" s="0" t="s">
        <v>24</v>
      </c>
      <c r="G18" s="17"/>
    </row>
    <row r="19" customFormat="false" ht="14.45" hidden="false" customHeight="true" outlineLevel="0" collapsed="false">
      <c r="A19" s="13" t="n">
        <v>14</v>
      </c>
      <c r="B19" s="14" t="n">
        <v>42297</v>
      </c>
      <c r="C19" s="15" t="s">
        <v>25</v>
      </c>
      <c r="D19" s="16"/>
      <c r="E19" s="0" t="s">
        <v>24</v>
      </c>
      <c r="G19" s="17"/>
    </row>
    <row r="20" customFormat="false" ht="14.45" hidden="false" customHeight="true" outlineLevel="0" collapsed="false">
      <c r="A20" s="13" t="n">
        <v>15</v>
      </c>
      <c r="B20" s="18" t="n">
        <v>42304</v>
      </c>
      <c r="C20" s="15" t="s">
        <v>23</v>
      </c>
      <c r="D20" s="16"/>
      <c r="E20" s="0" t="s">
        <v>26</v>
      </c>
      <c r="G20" s="17"/>
    </row>
    <row r="21" customFormat="false" ht="14.45" hidden="false" customHeight="true" outlineLevel="0" collapsed="false">
      <c r="A21" s="19" t="n">
        <v>16</v>
      </c>
      <c r="B21" s="20" t="n">
        <v>42306</v>
      </c>
      <c r="C21" s="15" t="s">
        <v>21</v>
      </c>
      <c r="D21" s="21"/>
      <c r="E21" s="0" t="s">
        <v>27</v>
      </c>
      <c r="G21" s="17"/>
    </row>
    <row r="22" customFormat="false" ht="14.45" hidden="false" customHeight="true" outlineLevel="0" collapsed="false">
      <c r="A22" s="19" t="n">
        <v>17</v>
      </c>
      <c r="B22" s="20" t="n">
        <v>42307</v>
      </c>
      <c r="C22" s="15" t="s">
        <v>23</v>
      </c>
      <c r="D22" s="21"/>
      <c r="E22" s="0" t="s">
        <v>28</v>
      </c>
      <c r="G22" s="17"/>
    </row>
    <row r="23" customFormat="false" ht="14.45" hidden="false" customHeight="true" outlineLevel="0" collapsed="false">
      <c r="A23" s="19" t="n">
        <v>18</v>
      </c>
      <c r="B23" s="20" t="n">
        <v>42315</v>
      </c>
      <c r="C23" s="15" t="s">
        <v>21</v>
      </c>
      <c r="D23" s="21"/>
      <c r="E23" s="0" t="s">
        <v>29</v>
      </c>
      <c r="G23" s="17"/>
    </row>
    <row r="24" customFormat="false" ht="14.45" hidden="false" customHeight="true" outlineLevel="0" collapsed="false">
      <c r="A24" s="22" t="s">
        <v>30</v>
      </c>
      <c r="B24" s="23" t="s">
        <v>10</v>
      </c>
      <c r="C24" s="9"/>
      <c r="D24" s="9"/>
      <c r="E24" s="24"/>
      <c r="F24" s="10" t="s">
        <v>31</v>
      </c>
      <c r="G24" s="25"/>
      <c r="H24" s="26" t="s">
        <v>32</v>
      </c>
      <c r="I24" s="26"/>
      <c r="J24" s="27" t="s">
        <v>33</v>
      </c>
      <c r="K24" s="25"/>
      <c r="L24" s="10" t="s">
        <v>34</v>
      </c>
      <c r="M24" s="10"/>
      <c r="N24" s="8" t="s">
        <v>35</v>
      </c>
      <c r="O24" s="8" t="s">
        <v>36</v>
      </c>
      <c r="P24" s="8" t="s">
        <v>37</v>
      </c>
      <c r="Q24" s="8" t="s">
        <v>36</v>
      </c>
      <c r="R24" s="8" t="s">
        <v>38</v>
      </c>
      <c r="S24" s="25" t="s">
        <v>39</v>
      </c>
    </row>
    <row r="25" s="30" customFormat="true" ht="14.45" hidden="false" customHeight="true" outlineLevel="0" collapsed="false">
      <c r="A25" s="28" t="n">
        <v>1</v>
      </c>
      <c r="B25" s="29" t="s">
        <v>40</v>
      </c>
      <c r="E25" s="31"/>
      <c r="G25" s="32"/>
      <c r="H25" s="33" t="s">
        <v>41</v>
      </c>
      <c r="I25" s="34"/>
      <c r="J25" s="29" t="s">
        <v>42</v>
      </c>
      <c r="K25" s="32"/>
      <c r="L25" s="35" t="s">
        <v>43</v>
      </c>
      <c r="N25" s="36" t="n">
        <v>16.01</v>
      </c>
      <c r="O25" s="37" t="s">
        <v>44</v>
      </c>
      <c r="P25" s="37" t="n">
        <v>1</v>
      </c>
      <c r="Q25" s="37"/>
      <c r="R25" s="36"/>
      <c r="S25" s="38" t="n">
        <f aca="false">N25*P25+R25</f>
        <v>16.01</v>
      </c>
    </row>
    <row r="26" s="41" customFormat="true" ht="14.45" hidden="false" customHeight="true" outlineLevel="0" collapsed="false">
      <c r="A26" s="39" t="n">
        <v>2</v>
      </c>
      <c r="B26" s="40" t="s">
        <v>45</v>
      </c>
      <c r="E26" s="42"/>
      <c r="F26" s="43" t="s">
        <v>46</v>
      </c>
      <c r="G26" s="44"/>
      <c r="H26" s="45" t="s">
        <v>47</v>
      </c>
      <c r="I26" s="42"/>
      <c r="J26" s="40" t="s">
        <v>48</v>
      </c>
      <c r="K26" s="42"/>
      <c r="L26" s="46" t="str">
        <f aca="false">HYPERLINK("http://www.onlinemetals.com/merchant.cfm?pid=1186&amp;step=4&amp;showunits=inches&amp;id=997&amp;top_cat=60", "N/A")</f>
        <v>N/A</v>
      </c>
      <c r="M26" s="47"/>
      <c r="N26" s="48" t="n">
        <v>48.35</v>
      </c>
      <c r="O26" s="49" t="s">
        <v>44</v>
      </c>
      <c r="P26" s="49" t="n">
        <v>2</v>
      </c>
      <c r="Q26" s="49"/>
      <c r="R26" s="42" t="n">
        <v>-17.33</v>
      </c>
      <c r="S26" s="50" t="n">
        <f aca="false">N26*P26+R26</f>
        <v>79.37</v>
      </c>
    </row>
    <row r="27" s="51" customFormat="true" ht="14.45" hidden="false" customHeight="true" outlineLevel="0" collapsed="false">
      <c r="A27" s="39" t="n">
        <v>3</v>
      </c>
      <c r="B27" s="40" t="s">
        <v>49</v>
      </c>
      <c r="E27" s="42"/>
      <c r="G27" s="52"/>
      <c r="H27" s="45" t="s">
        <v>50</v>
      </c>
      <c r="I27" s="42"/>
      <c r="J27" s="40" t="s">
        <v>51</v>
      </c>
      <c r="K27" s="52"/>
      <c r="L27" s="46" t="s">
        <v>52</v>
      </c>
      <c r="N27" s="53" t="n">
        <v>35.76</v>
      </c>
      <c r="O27" s="49" t="s">
        <v>44</v>
      </c>
      <c r="P27" s="54" t="n">
        <v>1</v>
      </c>
      <c r="Q27" s="49"/>
      <c r="R27" s="55"/>
      <c r="S27" s="50" t="n">
        <f aca="false">N27*P27+R27</f>
        <v>35.76</v>
      </c>
    </row>
    <row r="28" customFormat="false" ht="14.45" hidden="false" customHeight="true" outlineLevel="0" collapsed="false">
      <c r="A28" s="39" t="n">
        <v>4</v>
      </c>
      <c r="B28" s="40" t="s">
        <v>53</v>
      </c>
      <c r="C28" s="51"/>
      <c r="D28" s="51"/>
      <c r="E28" s="42"/>
      <c r="F28" s="51" t="s">
        <v>54</v>
      </c>
      <c r="G28" s="52"/>
      <c r="H28" s="45" t="s">
        <v>55</v>
      </c>
      <c r="I28" s="42"/>
      <c r="J28" s="40" t="s">
        <v>48</v>
      </c>
      <c r="K28" s="52"/>
      <c r="L28" s="46" t="str">
        <f aca="false">HYPERLINK("http://www.onlinemetals.com/merchant.cfm?pid=6827&amp;step=4&amp;showunits=inches&amp;id=233&amp;top_cat=1","N/A")</f>
        <v>N/A</v>
      </c>
      <c r="M28" s="51"/>
      <c r="N28" s="48" t="n">
        <v>20.48</v>
      </c>
      <c r="O28" s="49" t="s">
        <v>44</v>
      </c>
      <c r="P28" s="49" t="n">
        <v>1</v>
      </c>
      <c r="Q28" s="49"/>
      <c r="R28" s="42"/>
      <c r="S28" s="50" t="n">
        <f aca="false">N28*P28+R28</f>
        <v>20.48</v>
      </c>
    </row>
    <row r="29" customFormat="false" ht="14.45" hidden="false" customHeight="true" outlineLevel="0" collapsed="false">
      <c r="A29" s="39" t="n">
        <v>5</v>
      </c>
      <c r="B29" s="40" t="s">
        <v>56</v>
      </c>
      <c r="C29" s="51"/>
      <c r="D29" s="51"/>
      <c r="E29" s="42"/>
      <c r="F29" s="51" t="s">
        <v>57</v>
      </c>
      <c r="G29" s="44"/>
      <c r="H29" s="45" t="s">
        <v>58</v>
      </c>
      <c r="I29" s="42"/>
      <c r="J29" s="40" t="s">
        <v>42</v>
      </c>
      <c r="K29" s="44"/>
      <c r="L29" s="56" t="s">
        <v>59</v>
      </c>
      <c r="N29" s="53" t="n">
        <v>4.69</v>
      </c>
      <c r="O29" s="49" t="s">
        <v>44</v>
      </c>
      <c r="P29" s="54" t="n">
        <v>1</v>
      </c>
      <c r="Q29" s="49"/>
      <c r="R29" s="53"/>
      <c r="S29" s="50" t="n">
        <f aca="false">N29*P29+R29</f>
        <v>4.69</v>
      </c>
    </row>
    <row r="30" customFormat="false" ht="14.45" hidden="false" customHeight="true" outlineLevel="0" collapsed="false">
      <c r="A30" s="39" t="n">
        <v>6</v>
      </c>
      <c r="B30" s="40" t="s">
        <v>60</v>
      </c>
      <c r="C30" s="51"/>
      <c r="D30" s="51"/>
      <c r="E30" s="42"/>
      <c r="F30" s="51" t="s">
        <v>61</v>
      </c>
      <c r="G30" s="44"/>
      <c r="H30" s="57" t="s">
        <v>62</v>
      </c>
      <c r="I30" s="42"/>
      <c r="J30" s="40" t="s">
        <v>42</v>
      </c>
      <c r="K30" s="44"/>
      <c r="L30" s="56" t="s">
        <v>63</v>
      </c>
      <c r="N30" s="48" t="n">
        <v>6.83</v>
      </c>
      <c r="O30" s="49" t="s">
        <v>44</v>
      </c>
      <c r="P30" s="49" t="n">
        <v>1</v>
      </c>
      <c r="Q30" s="49"/>
      <c r="R30" s="48"/>
      <c r="S30" s="50" t="n">
        <f aca="false">N30*P30+R30</f>
        <v>6.83</v>
      </c>
    </row>
    <row r="31" customFormat="false" ht="14.45" hidden="false" customHeight="true" outlineLevel="0" collapsed="false">
      <c r="A31" s="39" t="n">
        <v>7</v>
      </c>
      <c r="B31" s="45" t="s">
        <v>64</v>
      </c>
      <c r="C31" s="51"/>
      <c r="D31" s="51"/>
      <c r="E31" s="42"/>
      <c r="G31" s="52"/>
      <c r="H31" s="57" t="s">
        <v>65</v>
      </c>
      <c r="I31" s="42"/>
      <c r="J31" s="40" t="s">
        <v>66</v>
      </c>
      <c r="K31" s="52"/>
      <c r="L31" s="58" t="s">
        <v>67</v>
      </c>
      <c r="N31" s="48" t="n">
        <v>11</v>
      </c>
      <c r="O31" s="49" t="s">
        <v>44</v>
      </c>
      <c r="P31" s="49" t="n">
        <v>1</v>
      </c>
      <c r="Q31" s="49"/>
      <c r="R31" s="48" t="n">
        <v>0</v>
      </c>
      <c r="S31" s="50" t="n">
        <f aca="false">N31*P31+R31</f>
        <v>11</v>
      </c>
    </row>
    <row r="32" customFormat="false" ht="14.45" hidden="false" customHeight="true" outlineLevel="0" collapsed="false">
      <c r="A32" s="39" t="n">
        <v>8</v>
      </c>
      <c r="B32" s="45" t="s">
        <v>68</v>
      </c>
      <c r="C32" s="51"/>
      <c r="D32" s="51"/>
      <c r="E32" s="42"/>
      <c r="G32" s="52"/>
      <c r="H32" s="45" t="s">
        <v>69</v>
      </c>
      <c r="I32" s="42"/>
      <c r="J32" s="40" t="s">
        <v>70</v>
      </c>
      <c r="K32" s="52"/>
      <c r="L32" s="59" t="s">
        <v>71</v>
      </c>
      <c r="N32" s="60" t="n">
        <v>76.75</v>
      </c>
      <c r="O32" s="49" t="s">
        <v>44</v>
      </c>
      <c r="P32" s="49" t="n">
        <v>1</v>
      </c>
      <c r="Q32" s="49"/>
      <c r="R32" s="53"/>
      <c r="S32" s="50" t="n">
        <f aca="false">N32*P32+R32</f>
        <v>76.75</v>
      </c>
    </row>
    <row r="33" customFormat="false" ht="14.45" hidden="false" customHeight="true" outlineLevel="0" collapsed="false">
      <c r="A33" s="39" t="n">
        <v>9</v>
      </c>
      <c r="B33" s="45" t="s">
        <v>72</v>
      </c>
      <c r="C33" s="51"/>
      <c r="D33" s="51"/>
      <c r="E33" s="42"/>
      <c r="G33" s="52"/>
      <c r="H33" s="45" t="s">
        <v>73</v>
      </c>
      <c r="I33" s="42"/>
      <c r="J33" s="40" t="s">
        <v>70</v>
      </c>
      <c r="K33" s="52"/>
      <c r="L33" s="59" t="s">
        <v>71</v>
      </c>
      <c r="N33" s="60" t="s">
        <v>52</v>
      </c>
      <c r="O33" s="49"/>
      <c r="P33" s="49"/>
      <c r="Q33" s="49"/>
      <c r="R33" s="53"/>
      <c r="S33" s="50"/>
    </row>
    <row r="34" customFormat="false" ht="14.45" hidden="false" customHeight="true" outlineLevel="0" collapsed="false">
      <c r="A34" s="39" t="n">
        <v>10</v>
      </c>
      <c r="B34" s="51" t="s">
        <v>74</v>
      </c>
      <c r="C34" s="51"/>
      <c r="D34" s="51"/>
      <c r="E34" s="42"/>
      <c r="F34" s="51" t="s">
        <v>75</v>
      </c>
      <c r="G34" s="52"/>
      <c r="H34" s="45" t="s">
        <v>76</v>
      </c>
      <c r="I34" s="42"/>
      <c r="J34" s="40" t="s">
        <v>48</v>
      </c>
      <c r="K34" s="52"/>
      <c r="L34" s="61" t="str">
        <f aca="false">HYPERLINK("https://www.onlinemetals.com/merchant.cfm?pid=6890&amp;step=4&amp;showunits=inches&amp;id=297&amp;top_cat=60","N/A")</f>
        <v>N/A</v>
      </c>
      <c r="M34" s="42"/>
      <c r="N34" s="62" t="n">
        <v>7.37</v>
      </c>
      <c r="O34" s="49" t="s">
        <v>44</v>
      </c>
      <c r="P34" s="51" t="n">
        <v>2</v>
      </c>
      <c r="Q34" s="49"/>
      <c r="R34" s="48"/>
      <c r="S34" s="50" t="n">
        <f aca="false">N34*P34+R34</f>
        <v>14.74</v>
      </c>
    </row>
    <row r="35" customFormat="false" ht="14.45" hidden="false" customHeight="true" outlineLevel="0" collapsed="false">
      <c r="A35" s="39" t="n">
        <v>11</v>
      </c>
      <c r="B35" s="51" t="s">
        <v>74</v>
      </c>
      <c r="C35" s="51"/>
      <c r="D35" s="51"/>
      <c r="E35" s="42"/>
      <c r="F35" s="44" t="s">
        <v>77</v>
      </c>
      <c r="G35" s="52"/>
      <c r="H35" s="45" t="s">
        <v>78</v>
      </c>
      <c r="I35" s="42"/>
      <c r="J35" s="40" t="s">
        <v>48</v>
      </c>
      <c r="K35" s="52"/>
      <c r="L35" s="61" t="str">
        <f aca="false">HYPERLINK("https://www.onlinemetals.com/merchant.cfm?pid=9712&amp;step=4&amp;showunits=inches&amp;id=297&amp;top_cat=60","N/A")</f>
        <v>N/A</v>
      </c>
      <c r="M35" s="42"/>
      <c r="N35" s="62" t="n">
        <v>18.52</v>
      </c>
      <c r="O35" s="49" t="s">
        <v>44</v>
      </c>
      <c r="P35" s="51" t="n">
        <v>2</v>
      </c>
      <c r="Q35" s="49"/>
      <c r="R35" s="48"/>
      <c r="S35" s="50" t="n">
        <f aca="false">N35*P35+R35</f>
        <v>37.04</v>
      </c>
    </row>
    <row r="36" customFormat="false" ht="14.45" hidden="false" customHeight="true" outlineLevel="0" collapsed="false">
      <c r="A36" s="39" t="n">
        <v>12</v>
      </c>
      <c r="B36" s="51" t="s">
        <v>79</v>
      </c>
      <c r="C36" s="51"/>
      <c r="D36" s="51"/>
      <c r="E36" s="42"/>
      <c r="H36" s="57" t="s">
        <v>80</v>
      </c>
      <c r="I36" s="42"/>
      <c r="J36" s="40" t="s">
        <v>51</v>
      </c>
      <c r="K36" s="52"/>
      <c r="L36" s="46" t="s">
        <v>52</v>
      </c>
      <c r="M36" s="42"/>
      <c r="N36" s="62" t="n">
        <v>2.29</v>
      </c>
      <c r="O36" s="49" t="s">
        <v>44</v>
      </c>
      <c r="P36" s="51" t="n">
        <v>1</v>
      </c>
      <c r="Q36" s="49"/>
      <c r="R36" s="48" t="n">
        <v>1.99</v>
      </c>
      <c r="S36" s="50" t="n">
        <f aca="false">N36*P36+R36</f>
        <v>4.28</v>
      </c>
    </row>
    <row r="37" customFormat="false" ht="14.45" hidden="false" customHeight="true" outlineLevel="0" collapsed="false">
      <c r="A37" s="39" t="n">
        <v>13</v>
      </c>
      <c r="B37" s="51" t="s">
        <v>81</v>
      </c>
      <c r="C37" s="51"/>
      <c r="D37" s="51"/>
      <c r="E37" s="42"/>
      <c r="H37" s="57" t="s">
        <v>82</v>
      </c>
      <c r="I37" s="42"/>
      <c r="J37" s="40" t="s">
        <v>42</v>
      </c>
      <c r="K37" s="52"/>
      <c r="L37" s="63" t="s">
        <v>83</v>
      </c>
      <c r="M37" s="42"/>
      <c r="N37" s="62" t="n">
        <v>10.55</v>
      </c>
      <c r="O37" s="49" t="s">
        <v>44</v>
      </c>
      <c r="P37" s="51" t="n">
        <v>1</v>
      </c>
      <c r="Q37" s="49"/>
      <c r="R37" s="48"/>
      <c r="S37" s="50" t="n">
        <f aca="false">N37*P37+R37</f>
        <v>10.55</v>
      </c>
    </row>
    <row r="38" customFormat="false" ht="14.45" hidden="false" customHeight="true" outlineLevel="0" collapsed="false">
      <c r="A38" s="39" t="n">
        <v>14</v>
      </c>
      <c r="B38" s="51" t="s">
        <v>84</v>
      </c>
      <c r="C38" s="51"/>
      <c r="D38" s="51"/>
      <c r="E38" s="42"/>
      <c r="H38" s="45" t="s">
        <v>85</v>
      </c>
      <c r="I38" s="42"/>
      <c r="J38" s="40" t="s">
        <v>66</v>
      </c>
      <c r="K38" s="52"/>
      <c r="L38" s="63" t="s">
        <v>67</v>
      </c>
      <c r="M38" s="42"/>
      <c r="N38" s="62" t="n">
        <v>17.99</v>
      </c>
      <c r="O38" s="49" t="s">
        <v>44</v>
      </c>
      <c r="P38" s="51" t="n">
        <v>1</v>
      </c>
      <c r="Q38" s="49"/>
      <c r="R38" s="48" t="n">
        <v>0</v>
      </c>
      <c r="S38" s="50" t="n">
        <f aca="false">N38*P38+R38</f>
        <v>17.99</v>
      </c>
    </row>
    <row r="39" customFormat="false" ht="14.45" hidden="false" customHeight="true" outlineLevel="0" collapsed="false">
      <c r="A39" s="39" t="n">
        <v>15</v>
      </c>
      <c r="B39" s="51" t="s">
        <v>86</v>
      </c>
      <c r="C39" s="51"/>
      <c r="D39" s="51"/>
      <c r="E39" s="42"/>
      <c r="H39" s="45" t="s">
        <v>87</v>
      </c>
      <c r="I39" s="42"/>
      <c r="J39" s="40" t="s">
        <v>66</v>
      </c>
      <c r="K39" s="52"/>
      <c r="L39" s="63" t="s">
        <v>67</v>
      </c>
      <c r="M39" s="42"/>
      <c r="N39" s="64" t="n">
        <v>11</v>
      </c>
      <c r="O39" s="49" t="s">
        <v>44</v>
      </c>
      <c r="P39" s="51" t="n">
        <v>1</v>
      </c>
      <c r="Q39" s="49"/>
      <c r="R39" s="48" t="n">
        <v>0</v>
      </c>
      <c r="S39" s="50" t="n">
        <f aca="false">N39*P39+R39</f>
        <v>11</v>
      </c>
    </row>
    <row r="40" customFormat="false" ht="14.45" hidden="false" customHeight="true" outlineLevel="0" collapsed="false">
      <c r="A40" s="39" t="n">
        <v>16</v>
      </c>
      <c r="B40" s="51" t="s">
        <v>88</v>
      </c>
      <c r="C40" s="51"/>
      <c r="D40" s="51"/>
      <c r="E40" s="42"/>
      <c r="H40" s="45" t="s">
        <v>89</v>
      </c>
      <c r="I40" s="42"/>
      <c r="J40" s="40" t="s">
        <v>66</v>
      </c>
      <c r="K40" s="52"/>
      <c r="L40" s="63" t="s">
        <v>67</v>
      </c>
      <c r="M40" s="42"/>
      <c r="N40" s="62" t="n">
        <v>2.95</v>
      </c>
      <c r="O40" s="49" t="s">
        <v>44</v>
      </c>
      <c r="P40" s="51" t="n">
        <v>1</v>
      </c>
      <c r="Q40" s="49"/>
      <c r="R40" s="48" t="n">
        <v>0</v>
      </c>
      <c r="S40" s="50" t="n">
        <f aca="false">N40*P40+R40</f>
        <v>2.95</v>
      </c>
    </row>
    <row r="41" customFormat="false" ht="14.45" hidden="false" customHeight="true" outlineLevel="0" collapsed="false">
      <c r="A41" s="39" t="n">
        <v>17</v>
      </c>
      <c r="B41" s="51" t="s">
        <v>90</v>
      </c>
      <c r="C41" s="51"/>
      <c r="D41" s="51"/>
      <c r="E41" s="42"/>
      <c r="F41" s="51" t="s">
        <v>91</v>
      </c>
      <c r="G41" s="42"/>
      <c r="H41" s="45" t="s">
        <v>92</v>
      </c>
      <c r="I41" s="42"/>
      <c r="J41" s="40" t="s">
        <v>48</v>
      </c>
      <c r="L41" s="65" t="str">
        <f aca="false">HYPERLINK("https://www.onlinemetals.com/merchant.cfm?pid=78&amp;step=4&amp;showunits=inches&amp;id=6&amp;top_cat=1","N/A")</f>
        <v>N/A</v>
      </c>
      <c r="M41" s="42"/>
      <c r="N41" s="62" t="n">
        <v>10.88</v>
      </c>
      <c r="O41" s="49" t="s">
        <v>44</v>
      </c>
      <c r="P41" s="66" t="n">
        <v>1</v>
      </c>
      <c r="Q41" s="49"/>
      <c r="R41" s="48"/>
      <c r="S41" s="50" t="n">
        <f aca="false">N41*P41+R41</f>
        <v>10.88</v>
      </c>
    </row>
    <row r="42" customFormat="false" ht="14.45" hidden="false" customHeight="true" outlineLevel="0" collapsed="false">
      <c r="A42" s="39" t="n">
        <v>18</v>
      </c>
      <c r="B42" s="51" t="s">
        <v>93</v>
      </c>
      <c r="C42" s="51"/>
      <c r="D42" s="51"/>
      <c r="E42" s="42"/>
      <c r="F42" s="51" t="s">
        <v>94</v>
      </c>
      <c r="G42" s="42"/>
      <c r="H42" s="57" t="s">
        <v>95</v>
      </c>
      <c r="J42" s="40" t="s">
        <v>48</v>
      </c>
      <c r="L42" s="66" t="str">
        <f aca="false">HYPERLINK("https://www.onlinemetals.com/merchant.cfm?pid=21873&amp;step=4&amp;showunits=inches&amp;id=929&amp;top_cat=60","N/A")</f>
        <v>N/A</v>
      </c>
      <c r="M42" s="42"/>
      <c r="N42" s="62" t="n">
        <v>3.62</v>
      </c>
      <c r="O42" s="51" t="s">
        <v>44</v>
      </c>
      <c r="P42" s="66" t="n">
        <v>1</v>
      </c>
      <c r="Q42" s="49"/>
      <c r="R42" s="48"/>
      <c r="S42" s="50" t="n">
        <f aca="false">N42*P42+R42</f>
        <v>3.62</v>
      </c>
    </row>
    <row r="43" customFormat="false" ht="14.45" hidden="false" customHeight="true" outlineLevel="0" collapsed="false">
      <c r="A43" s="39" t="n">
        <v>19</v>
      </c>
      <c r="B43" s="51" t="s">
        <v>96</v>
      </c>
      <c r="C43" s="51"/>
      <c r="D43" s="51"/>
      <c r="E43" s="42"/>
      <c r="F43" s="51" t="s">
        <v>97</v>
      </c>
      <c r="G43" s="42"/>
      <c r="H43" s="57" t="s">
        <v>98</v>
      </c>
      <c r="I43" s="42"/>
      <c r="J43" s="51" t="s">
        <v>48</v>
      </c>
      <c r="L43" s="66" t="str">
        <f aca="false">HYPERLINK("https://www.onlinemetals.com/merchant.cfm?pid=1125&amp;step=4&amp;showunits=inches&amp;id=997&amp;top_cat=60","N/A")</f>
        <v>N/A</v>
      </c>
      <c r="M43" s="42"/>
      <c r="N43" s="62" t="n">
        <v>1.52</v>
      </c>
      <c r="O43" s="51" t="s">
        <v>44</v>
      </c>
      <c r="P43" s="66" t="n">
        <v>1</v>
      </c>
      <c r="Q43" s="49"/>
      <c r="R43" s="48"/>
      <c r="S43" s="50" t="n">
        <f aca="false">N43*P43+R43</f>
        <v>1.52</v>
      </c>
    </row>
    <row r="44" customFormat="false" ht="14.45" hidden="false" customHeight="true" outlineLevel="0" collapsed="false">
      <c r="A44" s="39" t="n">
        <v>21</v>
      </c>
      <c r="B44" s="51" t="s">
        <v>99</v>
      </c>
      <c r="C44" s="51"/>
      <c r="D44" s="51"/>
      <c r="E44" s="42"/>
      <c r="G44" s="42"/>
      <c r="H44" s="45" t="s">
        <v>100</v>
      </c>
      <c r="I44" s="42"/>
      <c r="J44" s="51" t="s">
        <v>42</v>
      </c>
      <c r="K44" s="42"/>
      <c r="L44" s="61" t="s">
        <v>101</v>
      </c>
      <c r="M44" s="67"/>
      <c r="N44" s="68" t="n">
        <v>1.94</v>
      </c>
      <c r="O44" s="51" t="s">
        <v>44</v>
      </c>
      <c r="P44" s="66" t="n">
        <v>1</v>
      </c>
      <c r="Q44" s="49"/>
      <c r="R44" s="48"/>
      <c r="S44" s="50" t="n">
        <f aca="false">N44*P44+R44</f>
        <v>1.94</v>
      </c>
    </row>
    <row r="45" customFormat="false" ht="13.5" hidden="false" customHeight="false" outlineLevel="0" collapsed="false">
      <c r="A45" s="39" t="n">
        <v>22</v>
      </c>
      <c r="B45" s="51" t="s">
        <v>102</v>
      </c>
      <c r="C45" s="51"/>
      <c r="D45" s="51"/>
      <c r="E45" s="42"/>
      <c r="G45" s="42"/>
      <c r="H45" s="45" t="s">
        <v>103</v>
      </c>
      <c r="I45" s="42"/>
      <c r="J45" s="51" t="s">
        <v>42</v>
      </c>
      <c r="K45" s="42"/>
      <c r="L45" s="61" t="s">
        <v>104</v>
      </c>
      <c r="M45" s="42"/>
      <c r="N45" s="68" t="n">
        <v>1.94</v>
      </c>
      <c r="O45" s="51" t="s">
        <v>44</v>
      </c>
      <c r="P45" s="66" t="n">
        <v>1</v>
      </c>
      <c r="Q45" s="49"/>
      <c r="R45" s="48"/>
      <c r="S45" s="50" t="n">
        <f aca="false">N45*P45+R45</f>
        <v>1.94</v>
      </c>
    </row>
    <row r="46" customFormat="false" ht="13.5" hidden="false" customHeight="false" outlineLevel="0" collapsed="false">
      <c r="A46" s="39" t="n">
        <v>23</v>
      </c>
      <c r="B46" s="51" t="s">
        <v>105</v>
      </c>
      <c r="C46" s="51"/>
      <c r="D46" s="51"/>
      <c r="E46" s="42"/>
      <c r="F46" s="43" t="s">
        <v>106</v>
      </c>
      <c r="G46" s="42"/>
      <c r="H46" s="45" t="s">
        <v>107</v>
      </c>
      <c r="I46" s="42"/>
      <c r="J46" s="51" t="s">
        <v>66</v>
      </c>
      <c r="K46" s="42"/>
      <c r="L46" s="69" t="s">
        <v>67</v>
      </c>
      <c r="M46" s="42"/>
      <c r="N46" s="68" t="n">
        <v>17.99</v>
      </c>
      <c r="O46" s="51" t="s">
        <v>44</v>
      </c>
      <c r="P46" s="66" t="n">
        <v>1</v>
      </c>
      <c r="Q46" s="49"/>
      <c r="R46" s="48" t="n">
        <v>0</v>
      </c>
      <c r="S46" s="50" t="n">
        <f aca="false">N46*P46+R46</f>
        <v>17.99</v>
      </c>
    </row>
    <row r="47" customFormat="false" ht="13.5" hidden="false" customHeight="false" outlineLevel="0" collapsed="false">
      <c r="A47" s="39" t="n">
        <v>24</v>
      </c>
      <c r="B47" s="51" t="s">
        <v>108</v>
      </c>
      <c r="C47" s="51"/>
      <c r="D47" s="51"/>
      <c r="E47" s="42"/>
      <c r="G47" s="42"/>
      <c r="H47" s="57" t="s">
        <v>109</v>
      </c>
      <c r="I47" s="42"/>
      <c r="J47" s="51" t="s">
        <v>42</v>
      </c>
      <c r="K47" s="42"/>
      <c r="L47" s="69" t="s">
        <v>110</v>
      </c>
      <c r="M47" s="42"/>
      <c r="N47" s="68" t="n">
        <v>10.92</v>
      </c>
      <c r="O47" s="51" t="s">
        <v>44</v>
      </c>
      <c r="P47" s="66" t="n">
        <v>1</v>
      </c>
      <c r="Q47" s="49"/>
      <c r="R47" s="48"/>
      <c r="S47" s="50" t="n">
        <f aca="false">N47*P47+R47</f>
        <v>10.92</v>
      </c>
    </row>
    <row r="48" customFormat="false" ht="13.5" hidden="false" customHeight="false" outlineLevel="0" collapsed="false">
      <c r="A48" s="39" t="n">
        <v>25</v>
      </c>
      <c r="B48" s="51" t="s">
        <v>111</v>
      </c>
      <c r="C48" s="51"/>
      <c r="D48" s="51"/>
      <c r="E48" s="42"/>
      <c r="F48" s="51" t="s">
        <v>112</v>
      </c>
      <c r="G48" s="42"/>
      <c r="H48" s="57" t="s">
        <v>113</v>
      </c>
      <c r="I48" s="42"/>
      <c r="J48" s="51" t="s">
        <v>48</v>
      </c>
      <c r="K48" s="42"/>
      <c r="L48" s="69" t="s">
        <v>52</v>
      </c>
      <c r="M48" s="42"/>
      <c r="N48" s="68" t="n">
        <v>5.58</v>
      </c>
      <c r="O48" s="51" t="s">
        <v>44</v>
      </c>
      <c r="P48" s="66" t="n">
        <v>1</v>
      </c>
      <c r="Q48" s="49"/>
      <c r="R48" s="48"/>
      <c r="S48" s="50" t="n">
        <f aca="false">N48*P48+R48</f>
        <v>5.58</v>
      </c>
    </row>
    <row r="49" customFormat="false" ht="12.75" hidden="false" customHeight="false" outlineLevel="0" collapsed="false">
      <c r="A49" s="39" t="n">
        <v>26</v>
      </c>
      <c r="B49" s="51" t="s">
        <v>114</v>
      </c>
      <c r="C49" s="51"/>
      <c r="D49" s="51"/>
      <c r="E49" s="42"/>
      <c r="F49" s="51" t="s">
        <v>115</v>
      </c>
      <c r="G49" s="42"/>
      <c r="H49" s="45" t="s">
        <v>116</v>
      </c>
      <c r="I49" s="42"/>
      <c r="J49" s="51" t="s">
        <v>70</v>
      </c>
      <c r="K49" s="42"/>
      <c r="L49" s="69" t="s">
        <v>117</v>
      </c>
      <c r="M49" s="42"/>
      <c r="N49" s="68" t="n">
        <v>10.5</v>
      </c>
      <c r="O49" s="51" t="s">
        <v>44</v>
      </c>
      <c r="P49" s="66" t="n">
        <v>1</v>
      </c>
      <c r="Q49" s="49"/>
      <c r="R49" s="48"/>
      <c r="S49" s="50" t="n">
        <f aca="false">N49*P49+R49</f>
        <v>10.5</v>
      </c>
    </row>
    <row r="50" customFormat="false" ht="12.75" hidden="false" customHeight="false" outlineLevel="0" collapsed="false">
      <c r="A50" s="39" t="n">
        <v>27</v>
      </c>
      <c r="B50" s="62" t="s">
        <v>118</v>
      </c>
      <c r="C50" s="51"/>
      <c r="D50" s="51"/>
      <c r="E50" s="42"/>
      <c r="G50" s="42"/>
      <c r="H50" s="45" t="s">
        <v>119</v>
      </c>
      <c r="I50" s="42"/>
      <c r="J50" s="51" t="s">
        <v>120</v>
      </c>
      <c r="K50" s="42"/>
      <c r="L50" s="46" t="s">
        <v>121</v>
      </c>
      <c r="M50" s="42"/>
      <c r="N50" s="70" t="n">
        <v>4.77</v>
      </c>
      <c r="O50" s="51" t="s">
        <v>44</v>
      </c>
      <c r="P50" s="66" t="n">
        <v>1</v>
      </c>
      <c r="Q50" s="49"/>
      <c r="R50" s="48"/>
      <c r="S50" s="50" t="n">
        <f aca="false">N50*P50+R50</f>
        <v>4.77</v>
      </c>
    </row>
    <row r="51" customFormat="false" ht="12.75" hidden="false" customHeight="false" outlineLevel="0" collapsed="false">
      <c r="A51" s="39" t="n">
        <v>28</v>
      </c>
      <c r="B51" s="62" t="s">
        <v>122</v>
      </c>
      <c r="C51" s="51"/>
      <c r="D51" s="51"/>
      <c r="E51" s="42"/>
      <c r="F51" s="51" t="s">
        <v>123</v>
      </c>
      <c r="G51" s="42"/>
      <c r="H51" s="45" t="s">
        <v>124</v>
      </c>
      <c r="I51" s="42"/>
      <c r="J51" s="51" t="s">
        <v>42</v>
      </c>
      <c r="K51" s="42"/>
      <c r="L51" s="46" t="s">
        <v>125</v>
      </c>
      <c r="M51" s="42"/>
      <c r="N51" s="70" t="n">
        <v>8.11</v>
      </c>
      <c r="O51" s="51" t="s">
        <v>44</v>
      </c>
      <c r="P51" s="66" t="n">
        <v>1</v>
      </c>
      <c r="Q51" s="49"/>
      <c r="R51" s="48"/>
      <c r="S51" s="50" t="n">
        <f aca="false">N51*P51+R51</f>
        <v>8.11</v>
      </c>
    </row>
    <row r="52" customFormat="false" ht="12.75" hidden="false" customHeight="false" outlineLevel="0" collapsed="false">
      <c r="A52" s="39" t="n">
        <v>29</v>
      </c>
      <c r="B52" s="62" t="s">
        <v>126</v>
      </c>
      <c r="C52" s="51"/>
      <c r="D52" s="51"/>
      <c r="E52" s="42"/>
      <c r="G52" s="42"/>
      <c r="H52" s="45" t="s">
        <v>127</v>
      </c>
      <c r="I52" s="42"/>
      <c r="J52" s="51" t="s">
        <v>42</v>
      </c>
      <c r="K52" s="42"/>
      <c r="L52" s="46" t="s">
        <v>128</v>
      </c>
      <c r="M52" s="42"/>
      <c r="N52" s="70" t="n">
        <v>6.87</v>
      </c>
      <c r="O52" s="51" t="s">
        <v>44</v>
      </c>
      <c r="P52" s="66" t="n">
        <v>1</v>
      </c>
      <c r="Q52" s="49"/>
      <c r="R52" s="48"/>
      <c r="S52" s="50" t="n">
        <f aca="false">N52*P52+R52</f>
        <v>6.87</v>
      </c>
    </row>
    <row r="53" customFormat="false" ht="12.75" hidden="false" customHeight="false" outlineLevel="0" collapsed="false">
      <c r="A53" s="39" t="n">
        <v>30</v>
      </c>
      <c r="B53" s="71" t="s">
        <v>129</v>
      </c>
      <c r="C53" s="71"/>
      <c r="D53" s="71"/>
      <c r="E53" s="71"/>
      <c r="F53" s="51" t="s">
        <v>130</v>
      </c>
      <c r="H53" s="45" t="s">
        <v>131</v>
      </c>
      <c r="J53" s="51" t="s">
        <v>42</v>
      </c>
      <c r="L53" s="46" t="s">
        <v>132</v>
      </c>
      <c r="N53" s="51" t="n">
        <v>4.11</v>
      </c>
      <c r="O53" s="51" t="s">
        <v>44</v>
      </c>
      <c r="P53" s="66" t="n">
        <v>1</v>
      </c>
      <c r="S53" s="50" t="n">
        <f aca="false">N53*P53+R53</f>
        <v>4.11</v>
      </c>
    </row>
    <row r="54" customFormat="false" ht="12.75" hidden="false" customHeight="false" outlineLevel="0" collapsed="false">
      <c r="A54" s="39" t="n">
        <v>31</v>
      </c>
      <c r="B54" s="43" t="s">
        <v>133</v>
      </c>
      <c r="C54" s="43"/>
      <c r="D54" s="43"/>
      <c r="E54" s="43"/>
      <c r="F54" s="51" t="s">
        <v>134</v>
      </c>
      <c r="H54" s="45" t="s">
        <v>135</v>
      </c>
      <c r="J54" s="51" t="s">
        <v>70</v>
      </c>
      <c r="L54" s="51" t="s">
        <v>136</v>
      </c>
      <c r="N54" s="51" t="n">
        <v>15.5</v>
      </c>
      <c r="O54" s="51" t="s">
        <v>44</v>
      </c>
      <c r="P54" s="66" t="n">
        <v>1</v>
      </c>
      <c r="S54" s="50" t="n">
        <f aca="false">N54*P54+R54</f>
        <v>15.5</v>
      </c>
    </row>
    <row r="55" customFormat="false" ht="12.75" hidden="false" customHeight="false" outlineLevel="0" collapsed="false">
      <c r="A55" s="39" t="n">
        <v>32</v>
      </c>
      <c r="B55" s="62" t="s">
        <v>137</v>
      </c>
      <c r="F55" s="51" t="s">
        <v>138</v>
      </c>
      <c r="H55" s="45" t="s">
        <v>139</v>
      </c>
      <c r="J55" s="44" t="s">
        <v>70</v>
      </c>
      <c r="L55" s="51" t="s">
        <v>140</v>
      </c>
      <c r="N55" s="51" t="n">
        <v>9</v>
      </c>
      <c r="O55" s="51" t="s">
        <v>44</v>
      </c>
      <c r="P55" s="66" t="n">
        <v>1</v>
      </c>
      <c r="S55" s="50" t="n">
        <f aca="false">N55*P55+R55</f>
        <v>9</v>
      </c>
    </row>
    <row r="56" customFormat="false" ht="12.75" hidden="false" customHeight="false" outlineLevel="0" collapsed="false">
      <c r="A56" s="39" t="n">
        <v>33</v>
      </c>
      <c r="B56" s="51" t="s">
        <v>141</v>
      </c>
      <c r="F56" s="51" t="s">
        <v>142</v>
      </c>
      <c r="H56" s="45" t="s">
        <v>143</v>
      </c>
      <c r="J56" s="44" t="s">
        <v>42</v>
      </c>
      <c r="L56" s="46" t="s">
        <v>144</v>
      </c>
      <c r="N56" s="51" t="n">
        <v>6.59</v>
      </c>
      <c r="O56" s="51" t="s">
        <v>44</v>
      </c>
      <c r="P56" s="66" t="n">
        <v>1</v>
      </c>
      <c r="S56" s="50" t="n">
        <f aca="false">N56*P56+R56</f>
        <v>6.59</v>
      </c>
    </row>
    <row r="57" customFormat="false" ht="12.75" hidden="false" customHeight="false" outlineLevel="0" collapsed="false">
      <c r="A57" s="39" t="n">
        <v>34</v>
      </c>
      <c r="B57" s="71" t="s">
        <v>145</v>
      </c>
      <c r="C57" s="71"/>
      <c r="D57" s="71"/>
      <c r="E57" s="71"/>
      <c r="H57" s="45" t="s">
        <v>146</v>
      </c>
      <c r="J57" s="44" t="s">
        <v>42</v>
      </c>
      <c r="L57" s="46" t="s">
        <v>147</v>
      </c>
      <c r="N57" s="72" t="n">
        <v>1.36</v>
      </c>
      <c r="O57" s="51" t="s">
        <v>44</v>
      </c>
      <c r="P57" s="66" t="n">
        <v>2</v>
      </c>
      <c r="S57" s="50" t="n">
        <f aca="false">N57*P57+R57</f>
        <v>2.72</v>
      </c>
    </row>
    <row r="58" customFormat="false" ht="12.75" hidden="false" customHeight="false" outlineLevel="0" collapsed="false">
      <c r="A58" s="39" t="n">
        <v>35</v>
      </c>
      <c r="B58" s="51" t="s">
        <v>148</v>
      </c>
      <c r="F58" s="73" t="s">
        <v>149</v>
      </c>
      <c r="G58" s="73"/>
      <c r="H58" s="45" t="s">
        <v>150</v>
      </c>
      <c r="J58" s="44" t="s">
        <v>42</v>
      </c>
      <c r="L58" s="46" t="s">
        <v>151</v>
      </c>
      <c r="N58" s="72" t="n">
        <v>0.81</v>
      </c>
      <c r="O58" s="51" t="s">
        <v>44</v>
      </c>
      <c r="P58" s="66" t="n">
        <v>2</v>
      </c>
      <c r="S58" s="50" t="n">
        <f aca="false">N58*P58+R58</f>
        <v>1.62</v>
      </c>
    </row>
    <row r="59" customFormat="false" ht="12.75" hidden="false" customHeight="false" outlineLevel="0" collapsed="false">
      <c r="A59" s="39" t="n">
        <v>36</v>
      </c>
      <c r="B59" s="51" t="s">
        <v>152</v>
      </c>
      <c r="F59" s="51" t="s">
        <v>153</v>
      </c>
      <c r="H59" s="45" t="s">
        <v>154</v>
      </c>
      <c r="J59" s="44" t="s">
        <v>42</v>
      </c>
      <c r="L59" s="46" t="s">
        <v>155</v>
      </c>
      <c r="N59" s="51" t="n">
        <v>4.78</v>
      </c>
      <c r="O59" s="51" t="s">
        <v>44</v>
      </c>
      <c r="P59" s="66" t="n">
        <v>1</v>
      </c>
      <c r="S59" s="50" t="n">
        <f aca="false">N59*P59+R59</f>
        <v>4.78</v>
      </c>
    </row>
    <row r="60" s="76" customFormat="true" ht="14.15" hidden="false" customHeight="false" outlineLevel="0" collapsed="false">
      <c r="A60" s="74" t="n">
        <v>37</v>
      </c>
      <c r="B60" s="75" t="s">
        <v>156</v>
      </c>
      <c r="F60" s="75" t="s">
        <v>157</v>
      </c>
      <c r="H60" s="77" t="s">
        <v>158</v>
      </c>
      <c r="J60" s="78" t="s">
        <v>42</v>
      </c>
      <c r="L60" s="79" t="s">
        <v>159</v>
      </c>
      <c r="N60" s="80" t="n">
        <v>5.93</v>
      </c>
      <c r="O60" s="75" t="s">
        <v>44</v>
      </c>
      <c r="P60" s="81" t="n">
        <v>1</v>
      </c>
      <c r="S60" s="82" t="n">
        <f aca="false">N60*P60+R60</f>
        <v>5.93</v>
      </c>
    </row>
    <row r="61" s="30" customFormat="true" ht="12.8" hidden="false" customHeight="false" outlineLevel="0" collapsed="false">
      <c r="A61" s="28" t="n">
        <v>38</v>
      </c>
      <c r="B61" s="30" t="s">
        <v>160</v>
      </c>
      <c r="H61" s="83" t="s">
        <v>161</v>
      </c>
      <c r="J61" s="84" t="s">
        <v>42</v>
      </c>
      <c r="L61" s="85" t="s">
        <v>162</v>
      </c>
      <c r="N61" s="30" t="n">
        <v>3.67</v>
      </c>
      <c r="P61" s="84" t="n">
        <v>4</v>
      </c>
      <c r="S61" s="86" t="n">
        <f aca="false">N61*P61+R61</f>
        <v>14.68</v>
      </c>
    </row>
    <row r="62" s="51" customFormat="true" ht="12.75" hidden="false" customHeight="false" outlineLevel="0" collapsed="false">
      <c r="A62" s="87" t="n">
        <v>39</v>
      </c>
      <c r="B62" s="51" t="s">
        <v>163</v>
      </c>
      <c r="F62" s="88" t="s">
        <v>164</v>
      </c>
      <c r="G62" s="88"/>
      <c r="H62" s="45" t="s">
        <v>165</v>
      </c>
      <c r="J62" s="44" t="s">
        <v>42</v>
      </c>
      <c r="L62" s="46" t="s">
        <v>166</v>
      </c>
      <c r="N62" s="51" t="n">
        <v>5.55</v>
      </c>
      <c r="O62" s="51" t="s">
        <v>44</v>
      </c>
      <c r="P62" s="51" t="n">
        <v>1</v>
      </c>
      <c r="S62" s="89" t="n">
        <f aca="false">N62*P62</f>
        <v>5.55</v>
      </c>
    </row>
    <row r="63" customFormat="false" ht="12.75" hidden="false" customHeight="false" outlineLevel="0" collapsed="false">
      <c r="A63" s="87" t="n">
        <v>40</v>
      </c>
      <c r="B63" s="51" t="s">
        <v>167</v>
      </c>
      <c r="C63" s="51"/>
      <c r="D63" s="51"/>
      <c r="E63" s="51"/>
      <c r="F63" s="90" t="s">
        <v>168</v>
      </c>
      <c r="G63" s="90"/>
      <c r="H63" s="45" t="s">
        <v>169</v>
      </c>
      <c r="J63" s="44" t="s">
        <v>42</v>
      </c>
      <c r="L63" s="46" t="s">
        <v>170</v>
      </c>
      <c r="N63" s="51" t="n">
        <v>3.98</v>
      </c>
      <c r="O63" s="51" t="s">
        <v>44</v>
      </c>
      <c r="P63" s="51" t="n">
        <v>1</v>
      </c>
      <c r="S63" s="89" t="n">
        <f aca="false">N63*P63</f>
        <v>3.98</v>
      </c>
    </row>
    <row r="64" customFormat="false" ht="12.8" hidden="false" customHeight="false" outlineLevel="0" collapsed="false">
      <c r="A64" s="19" t="n">
        <v>41</v>
      </c>
      <c r="B64" s="0" t="s">
        <v>171</v>
      </c>
      <c r="F64" s="0" t="s">
        <v>172</v>
      </c>
      <c r="H64" s="91" t="s">
        <v>173</v>
      </c>
      <c r="J64" s="92" t="s">
        <v>42</v>
      </c>
      <c r="L64" s="93" t="s">
        <v>174</v>
      </c>
      <c r="N64" s="0" t="n">
        <v>5.08</v>
      </c>
      <c r="P64" s="92" t="n">
        <v>1</v>
      </c>
      <c r="S64" s="94" t="n">
        <f aca="false">N64*P64+R64</f>
        <v>5.08</v>
      </c>
    </row>
    <row r="65" customFormat="false" ht="12.8" hidden="false" customHeight="false" outlineLevel="0" collapsed="false">
      <c r="A65" s="19" t="n">
        <v>42</v>
      </c>
      <c r="B65" s="0" t="s">
        <v>167</v>
      </c>
      <c r="F65" s="0" t="s">
        <v>175</v>
      </c>
      <c r="H65" s="91" t="s">
        <v>176</v>
      </c>
      <c r="J65" s="92" t="s">
        <v>42</v>
      </c>
      <c r="L65" s="93" t="s">
        <v>177</v>
      </c>
      <c r="N65" s="0" t="n">
        <v>3.17</v>
      </c>
      <c r="P65" s="92" t="n">
        <v>1</v>
      </c>
      <c r="S65" s="95" t="n">
        <f aca="false">N65*P65+R65</f>
        <v>3.17</v>
      </c>
    </row>
    <row r="66" customFormat="false" ht="12.8" hidden="false" customHeight="false" outlineLevel="0" collapsed="false">
      <c r="A66" s="96" t="n">
        <v>43</v>
      </c>
      <c r="B66" s="0" t="s">
        <v>178</v>
      </c>
      <c r="H66" s="91" t="s">
        <v>179</v>
      </c>
      <c r="J66" s="92" t="s">
        <v>66</v>
      </c>
      <c r="L66" s="93" t="s">
        <v>67</v>
      </c>
      <c r="N66" s="0" t="n">
        <v>7.47</v>
      </c>
      <c r="P66" s="92" t="n">
        <v>1</v>
      </c>
      <c r="S66" s="95" t="n">
        <f aca="false">N66*P66</f>
        <v>7.47</v>
      </c>
    </row>
    <row r="67" customFormat="false" ht="12.8" hidden="false" customHeight="false" outlineLevel="0" collapsed="false">
      <c r="A67" s="19" t="n">
        <v>44</v>
      </c>
      <c r="B67" s="0" t="s">
        <v>180</v>
      </c>
      <c r="F67" s="0" t="s">
        <v>181</v>
      </c>
      <c r="H67" s="91" t="s">
        <v>182</v>
      </c>
      <c r="J67" s="92" t="s">
        <v>42</v>
      </c>
      <c r="L67" s="93" t="s">
        <v>183</v>
      </c>
      <c r="N67" s="0" t="n">
        <v>29.1</v>
      </c>
      <c r="P67" s="92" t="n">
        <v>1</v>
      </c>
      <c r="R67" s="0" t="s">
        <v>184</v>
      </c>
      <c r="S67" s="97" t="n">
        <f aca="false">SUM(S25:S66)</f>
        <v>524.26</v>
      </c>
    </row>
    <row r="68" customFormat="false" ht="12.8" hidden="false" customHeight="false" outlineLevel="0" collapsed="false">
      <c r="A68" s="19" t="n">
        <v>45</v>
      </c>
      <c r="B68" s="0" t="s">
        <v>185</v>
      </c>
      <c r="F68" s="0" t="s">
        <v>186</v>
      </c>
      <c r="H68" s="91" t="s">
        <v>187</v>
      </c>
      <c r="J68" s="92" t="s">
        <v>42</v>
      </c>
      <c r="L68" s="93" t="s">
        <v>188</v>
      </c>
      <c r="N68" s="0" t="n">
        <v>4.93</v>
      </c>
      <c r="P68" s="0" t="n">
        <v>4</v>
      </c>
    </row>
    <row r="69" customFormat="false" ht="12.8" hidden="false" customHeight="false" outlineLevel="0" collapsed="false">
      <c r="A69" s="96" t="n">
        <v>46</v>
      </c>
      <c r="B69" s="0" t="s">
        <v>189</v>
      </c>
      <c r="H69" s="91" t="s">
        <v>190</v>
      </c>
      <c r="J69" s="92" t="s">
        <v>66</v>
      </c>
      <c r="L69" s="93" t="s">
        <v>67</v>
      </c>
      <c r="N69" s="0" t="n">
        <v>7.5</v>
      </c>
      <c r="P69" s="0" t="n">
        <v>1</v>
      </c>
    </row>
  </sheetData>
  <mergeCells count="4">
    <mergeCell ref="B53:E53"/>
    <mergeCell ref="B57:E57"/>
    <mergeCell ref="F58:G58"/>
    <mergeCell ref="F62:G62"/>
  </mergeCells>
  <hyperlinks>
    <hyperlink ref="L25" r:id="rId1" location="8645K57" display="8645K57"/>
    <hyperlink ref="L27" r:id="rId2" display="N/A"/>
    <hyperlink ref="L29" r:id="rId3" location="98164A436" display="98164A436"/>
    <hyperlink ref="L30" r:id="rId4" location="98164A438" display="98164A438"/>
    <hyperlink ref="L31" r:id="rId5" display="REF"/>
    <hyperlink ref="L32" r:id="rId6" display="XFR3018E"/>
    <hyperlink ref="L33" r:id="rId7" display="XFR3018E"/>
    <hyperlink ref="L36" r:id="rId8" display="N/A"/>
    <hyperlink ref="L37" r:id="rId9" location="7090K47" display="7090K47"/>
    <hyperlink ref="L38" r:id="rId10" display="REF"/>
    <hyperlink ref="L39" r:id="rId11" display="REF"/>
    <hyperlink ref="L40" r:id="rId12" display="REF"/>
    <hyperlink ref="L44" r:id="rId13" location="9271K589" display="9271K589"/>
    <hyperlink ref="L45" r:id="rId14" location="9271K655" display="9271K655"/>
    <hyperlink ref="L46" r:id="rId15" display="REF"/>
    <hyperlink ref="L47" r:id="rId16" location="1986k18/=zqimos" display="1986K18"/>
    <hyperlink ref="L48" r:id="rId17" display="N/A"/>
    <hyperlink ref="L49" r:id="rId18" display="RW332045025"/>
    <hyperlink ref="L50" r:id="rId19" display="4DCJ3"/>
    <hyperlink ref="L51" r:id="rId20" location="91735a196/=zp69sz" display="91735A196"/>
    <hyperlink ref="L52" r:id="rId21" location="90295a414/=zp6a96" display="90295A414"/>
    <hyperlink ref="L53" r:id="rId22" location="90730a009/=zp6aim" display="90730A009"/>
    <hyperlink ref="L56" r:id="rId23" location="9544k22/=zlehe1" display="9544K22"/>
    <hyperlink ref="L57" r:id="rId24" location="6294K442" display="6294K444 "/>
    <hyperlink ref="L58" r:id="rId25" location="6389K355" display="6389K355"/>
    <hyperlink ref="L59" r:id="rId26" location="20585t26/=zoyv9b" display="20585T26"/>
    <hyperlink ref="L60" r:id="rId27" location="95304A251" display="95304A251"/>
    <hyperlink ref="L61" r:id="rId28" location="7665k12/=zqiemb" display="7665K12"/>
    <hyperlink ref="L62" r:id="rId29" location="92949a830/=zqm2fd" display="92949A830"/>
    <hyperlink ref="L63" r:id="rId30" location="91841a195/=zqm68p" display="91841A195"/>
    <hyperlink ref="L64" r:id="rId31" location="92311a319/=zvr3t9" display="92311A319"/>
    <hyperlink ref="L65" r:id="rId32" location="90730a005/=zvr3wb" display="90730A005"/>
    <hyperlink ref="L66" r:id="rId33" display="REF"/>
    <hyperlink ref="L67" r:id="rId34" location="8645k59/=zvrvfo" display="8645K59"/>
    <hyperlink ref="L68" r:id="rId35" location="93755k41/=zvrzs1" display="93755K4"/>
    <hyperlink ref="L69" r:id="rId36" display="REF"/>
  </hyperlinks>
  <printOptions headings="false" gridLines="false" gridLinesSet="true" horizontalCentered="false" verticalCentered="false"/>
  <pageMargins left="0.7875" right="0.7875" top="0.7875" bottom="1.02638888888889" header="0.51180555555555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>&amp;CPage &amp;P</oddFooter>
  </headerFooter>
  <drawing r:id="rId3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RowHeight="12.75"/>
  <cols>
    <col collapsed="false" hidden="false" max="1025" min="1" style="0" width="8.63839285714286"/>
  </cols>
  <sheetData>
    <row r="1" customFormat="false" ht="12.75" hidden="false" customHeight="false" outlineLevel="0" collapsed="false">
      <c r="A1" s="0" t="s">
        <v>191</v>
      </c>
    </row>
    <row r="2" customFormat="false" ht="14.45" hidden="false" customHeight="true" outlineLevel="0" collapsed="false">
      <c r="A2" s="19" t="n">
        <v>1</v>
      </c>
      <c r="B2" s="98" t="s">
        <v>40</v>
      </c>
      <c r="E2" s="16"/>
      <c r="G2" s="17"/>
      <c r="H2" s="99" t="s">
        <v>41</v>
      </c>
      <c r="I2" s="100"/>
      <c r="J2" s="98" t="s">
        <v>42</v>
      </c>
      <c r="K2" s="17"/>
      <c r="L2" s="101" t="s">
        <v>43</v>
      </c>
      <c r="N2" s="102" t="n">
        <v>16.01</v>
      </c>
      <c r="O2" s="103" t="s">
        <v>44</v>
      </c>
      <c r="P2" s="103" t="n">
        <v>1</v>
      </c>
      <c r="Q2" s="103"/>
      <c r="R2" s="102"/>
      <c r="S2" s="94" t="n">
        <v>16.01</v>
      </c>
    </row>
    <row r="3" customFormat="false" ht="14.45" hidden="false" customHeight="true" outlineLevel="0" collapsed="false">
      <c r="A3" s="19" t="n">
        <v>5</v>
      </c>
      <c r="B3" s="98" t="s">
        <v>56</v>
      </c>
      <c r="E3" s="16"/>
      <c r="F3" s="0" t="s">
        <v>57</v>
      </c>
      <c r="G3" s="21"/>
      <c r="H3" s="91" t="s">
        <v>58</v>
      </c>
      <c r="I3" s="16"/>
      <c r="J3" s="98" t="s">
        <v>42</v>
      </c>
      <c r="K3" s="21"/>
      <c r="L3" s="104" t="s">
        <v>59</v>
      </c>
      <c r="N3" s="105" t="n">
        <v>4.69</v>
      </c>
      <c r="O3" s="103" t="s">
        <v>44</v>
      </c>
      <c r="P3" s="106" t="n">
        <v>1</v>
      </c>
      <c r="Q3" s="103"/>
      <c r="R3" s="105"/>
      <c r="S3" s="94" t="n">
        <v>4.69</v>
      </c>
    </row>
    <row r="4" customFormat="false" ht="14.45" hidden="false" customHeight="true" outlineLevel="0" collapsed="false">
      <c r="A4" s="19" t="n">
        <v>6</v>
      </c>
      <c r="B4" s="98" t="s">
        <v>60</v>
      </c>
      <c r="E4" s="16"/>
      <c r="F4" s="0" t="s">
        <v>61</v>
      </c>
      <c r="G4" s="21"/>
      <c r="H4" s="99" t="s">
        <v>62</v>
      </c>
      <c r="I4" s="16"/>
      <c r="J4" s="98" t="s">
        <v>42</v>
      </c>
      <c r="K4" s="21"/>
      <c r="L4" s="104" t="s">
        <v>63</v>
      </c>
      <c r="N4" s="102" t="n">
        <v>6.83</v>
      </c>
      <c r="O4" s="103" t="s">
        <v>44</v>
      </c>
      <c r="P4" s="103" t="n">
        <v>1</v>
      </c>
      <c r="Q4" s="103"/>
      <c r="R4" s="102"/>
      <c r="S4" s="94" t="n">
        <v>6.83</v>
      </c>
    </row>
    <row r="5" customFormat="false" ht="14.45" hidden="false" customHeight="true" outlineLevel="0" collapsed="false">
      <c r="A5" s="19" t="n">
        <v>13</v>
      </c>
      <c r="B5" s="0" t="s">
        <v>81</v>
      </c>
      <c r="E5" s="16"/>
      <c r="H5" s="99" t="s">
        <v>82</v>
      </c>
      <c r="I5" s="16"/>
      <c r="J5" s="98" t="s">
        <v>42</v>
      </c>
      <c r="K5" s="17"/>
      <c r="L5" s="101" t="s">
        <v>83</v>
      </c>
      <c r="M5" s="16"/>
      <c r="N5" s="107" t="n">
        <v>10.55</v>
      </c>
      <c r="O5" s="103" t="s">
        <v>44</v>
      </c>
      <c r="P5" s="0" t="n">
        <v>1</v>
      </c>
      <c r="Q5" s="103"/>
      <c r="R5" s="102"/>
      <c r="S5" s="94" t="n">
        <v>10.55</v>
      </c>
    </row>
    <row r="6" customFormat="false" ht="14.45" hidden="false" customHeight="true" outlineLevel="0" collapsed="false">
      <c r="A6" s="19" t="n">
        <v>21</v>
      </c>
      <c r="B6" s="0" t="s">
        <v>99</v>
      </c>
      <c r="E6" s="16"/>
      <c r="G6" s="16"/>
      <c r="H6" s="91" t="s">
        <v>100</v>
      </c>
      <c r="I6" s="16"/>
      <c r="J6" s="0" t="s">
        <v>42</v>
      </c>
      <c r="K6" s="16"/>
      <c r="L6" s="93" t="s">
        <v>101</v>
      </c>
      <c r="M6" s="108"/>
      <c r="N6" s="109" t="n">
        <v>1.94</v>
      </c>
      <c r="O6" s="0" t="s">
        <v>44</v>
      </c>
      <c r="P6" s="110" t="n">
        <v>1</v>
      </c>
      <c r="Q6" s="103"/>
      <c r="R6" s="102"/>
      <c r="S6" s="94" t="n">
        <f aca="false">N6*P6+R6</f>
        <v>1.94</v>
      </c>
    </row>
    <row r="7" customFormat="false" ht="13.5" hidden="false" customHeight="false" outlineLevel="0" collapsed="false">
      <c r="A7" s="19" t="n">
        <v>22</v>
      </c>
      <c r="B7" s="0" t="s">
        <v>102</v>
      </c>
      <c r="E7" s="16"/>
      <c r="G7" s="16"/>
      <c r="H7" s="91" t="s">
        <v>103</v>
      </c>
      <c r="I7" s="16"/>
      <c r="J7" s="0" t="s">
        <v>42</v>
      </c>
      <c r="K7" s="16"/>
      <c r="L7" s="93" t="s">
        <v>104</v>
      </c>
      <c r="M7" s="16"/>
      <c r="N7" s="109" t="n">
        <v>1.94</v>
      </c>
      <c r="O7" s="0" t="s">
        <v>44</v>
      </c>
      <c r="P7" s="110" t="n">
        <v>1</v>
      </c>
      <c r="Q7" s="103"/>
      <c r="R7" s="102"/>
      <c r="S7" s="94" t="n">
        <f aca="false">N7*P7+R7</f>
        <v>1.94</v>
      </c>
    </row>
    <row r="8" customFormat="false" ht="12.75" hidden="false" customHeight="false" outlineLevel="0" collapsed="false">
      <c r="A8" s="19" t="n">
        <v>24</v>
      </c>
      <c r="B8" s="0" t="s">
        <v>108</v>
      </c>
      <c r="E8" s="16"/>
      <c r="G8" s="16"/>
      <c r="H8" s="99" t="s">
        <v>109</v>
      </c>
      <c r="I8" s="16"/>
      <c r="J8" s="0" t="s">
        <v>42</v>
      </c>
      <c r="K8" s="16"/>
      <c r="L8" s="111" t="s">
        <v>110</v>
      </c>
      <c r="M8" s="16"/>
      <c r="N8" s="109" t="n">
        <v>10.92</v>
      </c>
      <c r="O8" s="0" t="s">
        <v>44</v>
      </c>
      <c r="P8" s="110" t="n">
        <v>1</v>
      </c>
      <c r="Q8" s="103"/>
      <c r="R8" s="102"/>
      <c r="S8" s="94" t="n">
        <v>10.92</v>
      </c>
    </row>
    <row r="9" customFormat="false" ht="12.75" hidden="false" customHeight="false" outlineLevel="0" collapsed="false">
      <c r="A9" s="19" t="n">
        <v>28</v>
      </c>
      <c r="B9" s="112" t="s">
        <v>122</v>
      </c>
      <c r="E9" s="16"/>
      <c r="F9" s="0" t="s">
        <v>123</v>
      </c>
      <c r="G9" s="16"/>
      <c r="H9" s="91" t="s">
        <v>124</v>
      </c>
      <c r="I9" s="16"/>
      <c r="J9" s="112" t="s">
        <v>42</v>
      </c>
      <c r="K9" s="16"/>
      <c r="L9" s="93" t="s">
        <v>125</v>
      </c>
      <c r="M9" s="16"/>
      <c r="N9" s="113" t="n">
        <v>8.11</v>
      </c>
      <c r="O9" s="0" t="s">
        <v>44</v>
      </c>
      <c r="P9" s="110" t="n">
        <v>1</v>
      </c>
      <c r="Q9" s="103"/>
      <c r="R9" s="102"/>
      <c r="S9" s="94" t="n">
        <v>8.11</v>
      </c>
    </row>
    <row r="10" customFormat="false" ht="12.75" hidden="false" customHeight="false" outlineLevel="0" collapsed="false">
      <c r="A10" s="19" t="n">
        <v>29</v>
      </c>
      <c r="B10" s="112" t="s">
        <v>126</v>
      </c>
      <c r="E10" s="16"/>
      <c r="G10" s="16"/>
      <c r="H10" s="91" t="s">
        <v>127</v>
      </c>
      <c r="I10" s="16"/>
      <c r="J10" s="112" t="s">
        <v>42</v>
      </c>
      <c r="K10" s="16"/>
      <c r="L10" s="93" t="s">
        <v>128</v>
      </c>
      <c r="M10" s="16"/>
      <c r="N10" s="113" t="n">
        <v>6.87</v>
      </c>
      <c r="O10" s="0" t="s">
        <v>44</v>
      </c>
      <c r="P10" s="110" t="n">
        <v>1</v>
      </c>
      <c r="Q10" s="103"/>
      <c r="R10" s="102"/>
      <c r="S10" s="94" t="n">
        <v>6.87</v>
      </c>
    </row>
    <row r="11" customFormat="false" ht="12.75" hidden="false" customHeight="false" outlineLevel="0" collapsed="false">
      <c r="A11" s="19" t="n">
        <v>30</v>
      </c>
      <c r="B11" s="114" t="s">
        <v>129</v>
      </c>
      <c r="C11" s="114"/>
      <c r="D11" s="114"/>
      <c r="E11" s="114"/>
      <c r="F11" s="0" t="s">
        <v>130</v>
      </c>
      <c r="H11" s="91" t="s">
        <v>131</v>
      </c>
      <c r="J11" s="112" t="s">
        <v>42</v>
      </c>
      <c r="L11" s="93" t="s">
        <v>132</v>
      </c>
      <c r="N11" s="0" t="n">
        <v>4.11</v>
      </c>
      <c r="O11" s="0" t="s">
        <v>44</v>
      </c>
      <c r="P11" s="110" t="n">
        <v>1</v>
      </c>
      <c r="S11" s="94" t="n">
        <v>4.11</v>
      </c>
    </row>
    <row r="12" customFormat="false" ht="12.75" hidden="false" customHeight="false" outlineLevel="0" collapsed="false">
      <c r="A12" s="19" t="n">
        <v>33</v>
      </c>
      <c r="B12" s="0" t="s">
        <v>141</v>
      </c>
      <c r="F12" s="0" t="s">
        <v>142</v>
      </c>
      <c r="H12" s="91" t="s">
        <v>143</v>
      </c>
      <c r="J12" s="115" t="s">
        <v>42</v>
      </c>
      <c r="L12" s="93" t="s">
        <v>144</v>
      </c>
      <c r="N12" s="0" t="n">
        <v>6.59</v>
      </c>
      <c r="O12" s="0" t="s">
        <v>44</v>
      </c>
      <c r="P12" s="110" t="n">
        <v>1</v>
      </c>
      <c r="S12" s="94" t="n">
        <v>6.59</v>
      </c>
    </row>
    <row r="13" customFormat="false" ht="12.75" hidden="false" customHeight="false" outlineLevel="0" collapsed="false">
      <c r="A13" s="19" t="n">
        <v>34</v>
      </c>
      <c r="B13" s="114" t="s">
        <v>145</v>
      </c>
      <c r="C13" s="114"/>
      <c r="D13" s="114"/>
      <c r="E13" s="114"/>
      <c r="H13" s="91" t="s">
        <v>146</v>
      </c>
      <c r="J13" s="115" t="s">
        <v>42</v>
      </c>
      <c r="L13" s="93" t="s">
        <v>147</v>
      </c>
      <c r="N13" s="116" t="n">
        <v>1.36</v>
      </c>
      <c r="O13" s="0" t="s">
        <v>44</v>
      </c>
      <c r="P13" s="110" t="n">
        <v>2</v>
      </c>
      <c r="S13" s="94" t="n">
        <v>2.72</v>
      </c>
    </row>
    <row r="14" customFormat="false" ht="12.75" hidden="false" customHeight="false" outlineLevel="0" collapsed="false">
      <c r="A14" s="19" t="n">
        <v>35</v>
      </c>
      <c r="B14" s="0" t="s">
        <v>148</v>
      </c>
      <c r="F14" s="117" t="s">
        <v>149</v>
      </c>
      <c r="G14" s="117"/>
      <c r="H14" s="91" t="s">
        <v>150</v>
      </c>
      <c r="J14" s="115" t="s">
        <v>42</v>
      </c>
      <c r="L14" s="93" t="s">
        <v>151</v>
      </c>
      <c r="N14" s="116" t="n">
        <v>0.81</v>
      </c>
      <c r="O14" s="0" t="s">
        <v>44</v>
      </c>
      <c r="P14" s="110" t="n">
        <v>2</v>
      </c>
      <c r="S14" s="94" t="n">
        <v>1.62</v>
      </c>
    </row>
    <row r="15" customFormat="false" ht="12.75" hidden="false" customHeight="false" outlineLevel="0" collapsed="false">
      <c r="A15" s="19" t="n">
        <v>36</v>
      </c>
      <c r="B15" s="0" t="s">
        <v>152</v>
      </c>
      <c r="F15" s="0" t="s">
        <v>153</v>
      </c>
      <c r="H15" s="91" t="s">
        <v>154</v>
      </c>
      <c r="J15" s="115" t="s">
        <v>42</v>
      </c>
      <c r="L15" s="93" t="s">
        <v>155</v>
      </c>
      <c r="N15" s="0" t="n">
        <v>4.78</v>
      </c>
      <c r="O15" s="0" t="s">
        <v>44</v>
      </c>
      <c r="P15" s="110" t="n">
        <v>1</v>
      </c>
      <c r="S15" s="94" t="n">
        <v>4.78</v>
      </c>
    </row>
    <row r="16" customFormat="false" ht="14.25" hidden="false" customHeight="false" outlineLevel="0" collapsed="false">
      <c r="A16" s="19" t="n">
        <v>37</v>
      </c>
      <c r="B16" s="0" t="s">
        <v>156</v>
      </c>
      <c r="F16" s="0" t="s">
        <v>157</v>
      </c>
      <c r="H16" s="91" t="s">
        <v>158</v>
      </c>
      <c r="J16" s="115" t="s">
        <v>42</v>
      </c>
      <c r="L16" s="93" t="s">
        <v>159</v>
      </c>
      <c r="N16" s="118" t="n">
        <v>5.93</v>
      </c>
      <c r="O16" s="0" t="s">
        <v>44</v>
      </c>
      <c r="P16" s="119" t="n">
        <v>1</v>
      </c>
      <c r="S16" s="94" t="n">
        <v>5.93</v>
      </c>
    </row>
    <row r="17" customFormat="false" ht="12.75" hidden="false" customHeight="false" outlineLevel="0" collapsed="false">
      <c r="A17" s="19" t="n">
        <v>38</v>
      </c>
      <c r="B17" s="0" t="s">
        <v>160</v>
      </c>
      <c r="H17" s="91" t="s">
        <v>161</v>
      </c>
      <c r="J17" s="115" t="s">
        <v>42</v>
      </c>
      <c r="L17" s="93" t="s">
        <v>162</v>
      </c>
      <c r="N17" s="0" t="n">
        <v>3.67</v>
      </c>
      <c r="P17" s="92" t="n">
        <v>4</v>
      </c>
      <c r="S17" s="95" t="n">
        <f aca="false">N17*P17+R17</f>
        <v>14.68</v>
      </c>
    </row>
    <row r="18" customFormat="false" ht="12.75" hidden="false" customHeight="false" outlineLevel="0" collapsed="false">
      <c r="A18" s="96" t="n">
        <v>39</v>
      </c>
      <c r="B18" s="0" t="s">
        <v>163</v>
      </c>
      <c r="F18" s="120" t="s">
        <v>164</v>
      </c>
      <c r="G18" s="120"/>
      <c r="H18" s="91" t="s">
        <v>165</v>
      </c>
      <c r="J18" s="115" t="s">
        <v>42</v>
      </c>
      <c r="L18" s="93" t="s">
        <v>166</v>
      </c>
      <c r="N18" s="0" t="n">
        <v>5.55</v>
      </c>
      <c r="O18" s="0" t="s">
        <v>44</v>
      </c>
      <c r="P18" s="0" t="n">
        <v>1</v>
      </c>
      <c r="S18" s="95" t="n">
        <f aca="false">N18*P18</f>
        <v>5.55</v>
      </c>
    </row>
    <row r="19" customFormat="false" ht="12.75" hidden="false" customHeight="false" outlineLevel="0" collapsed="false">
      <c r="A19" s="96" t="n">
        <v>40</v>
      </c>
      <c r="B19" s="0" t="s">
        <v>167</v>
      </c>
      <c r="F19" s="15" t="s">
        <v>168</v>
      </c>
      <c r="G19" s="15"/>
      <c r="H19" s="91" t="s">
        <v>169</v>
      </c>
      <c r="J19" s="115" t="s">
        <v>42</v>
      </c>
      <c r="L19" s="93" t="s">
        <v>170</v>
      </c>
      <c r="N19" s="0" t="n">
        <v>3.98</v>
      </c>
      <c r="O19" s="0" t="s">
        <v>44</v>
      </c>
      <c r="P19" s="0" t="n">
        <v>1</v>
      </c>
      <c r="S19" s="95" t="n">
        <f aca="false">N19*P19</f>
        <v>3.98</v>
      </c>
    </row>
  </sheetData>
  <mergeCells count="4">
    <mergeCell ref="B11:E11"/>
    <mergeCell ref="B13:E13"/>
    <mergeCell ref="F14:G14"/>
    <mergeCell ref="F18:G18"/>
  </mergeCells>
  <hyperlinks>
    <hyperlink ref="L2" r:id="rId1" location="8645K57" display="8645K57"/>
    <hyperlink ref="L3" r:id="rId2" location="98164A436" display="98164A436"/>
    <hyperlink ref="L4" r:id="rId3" location="98164A438" display="98164A438"/>
    <hyperlink ref="L5" r:id="rId4" location="7090K47" display="7090K47"/>
    <hyperlink ref="L6" r:id="rId5" location="9271K589" display="9271K589"/>
    <hyperlink ref="L7" r:id="rId6" location="9271K655" display="9271K655"/>
    <hyperlink ref="L8" r:id="rId7" location="1986k18/=zqimos" display="1986K18"/>
    <hyperlink ref="L9" r:id="rId8" location="91735a196/=zp69sz" display="91735A196"/>
    <hyperlink ref="L10" r:id="rId9" location="90295a414/=zp6a96" display="90295A414"/>
    <hyperlink ref="L11" r:id="rId10" location="90730a009/=zp6aim" display="90730A009"/>
    <hyperlink ref="L12" r:id="rId11" location="9544k22/=zlehe1" display="9544K22"/>
    <hyperlink ref="L13" r:id="rId12" location="6294K442" display="6294K444 "/>
    <hyperlink ref="L14" r:id="rId13" location="6389K355" display="6389K355"/>
    <hyperlink ref="L15" r:id="rId14" location="20585t26/=zoyv9b" display="20585T26"/>
    <hyperlink ref="L16" r:id="rId15" location="95304A251" display="95304A251"/>
    <hyperlink ref="L17" r:id="rId16" location="7665k12/=zqiemb" display="7665K12"/>
    <hyperlink ref="L18" r:id="rId17" location="92949a830/=zqm2fd" display="92949A830"/>
    <hyperlink ref="L19" r:id="rId18" location="91841a195/=zqm68p" display="91841A19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75"/>
  <cols>
    <col collapsed="false" hidden="false" max="8" min="1" style="0" width="8.63839285714286"/>
    <col collapsed="false" hidden="false" max="9" min="9" style="0" width="11.1428571428571"/>
    <col collapsed="false" hidden="false" max="1025" min="10" style="0" width="8.63839285714286"/>
  </cols>
  <sheetData>
    <row r="1" customFormat="false" ht="12.75" hidden="false" customHeight="false" outlineLevel="0" collapsed="false">
      <c r="A1" s="0" t="s">
        <v>192</v>
      </c>
    </row>
    <row r="2" s="41" customFormat="true" ht="14.45" hidden="false" customHeight="true" outlineLevel="0" collapsed="false">
      <c r="A2" s="39" t="n">
        <v>2</v>
      </c>
      <c r="B2" s="40" t="s">
        <v>45</v>
      </c>
      <c r="E2" s="42"/>
      <c r="F2" s="43" t="s">
        <v>46</v>
      </c>
      <c r="G2" s="44"/>
      <c r="H2" s="45" t="s">
        <v>47</v>
      </c>
      <c r="I2" s="42"/>
      <c r="J2" s="40" t="s">
        <v>48</v>
      </c>
      <c r="K2" s="42"/>
      <c r="L2" s="46" t="s">
        <v>52</v>
      </c>
      <c r="M2" s="47"/>
      <c r="N2" s="48" t="n">
        <v>48.35</v>
      </c>
      <c r="O2" s="49" t="s">
        <v>44</v>
      </c>
      <c r="P2" s="49" t="n">
        <v>2</v>
      </c>
      <c r="Q2" s="49"/>
      <c r="R2" s="42"/>
      <c r="S2" s="50" t="n">
        <v>96.7</v>
      </c>
    </row>
    <row r="3" s="51" customFormat="true" ht="14.45" hidden="false" customHeight="true" outlineLevel="0" collapsed="false">
      <c r="A3" s="39" t="n">
        <v>4</v>
      </c>
      <c r="B3" s="40" t="s">
        <v>53</v>
      </c>
      <c r="E3" s="42"/>
      <c r="F3" s="51" t="s">
        <v>54</v>
      </c>
      <c r="G3" s="52"/>
      <c r="H3" s="45" t="s">
        <v>55</v>
      </c>
      <c r="I3" s="42"/>
      <c r="J3" s="40" t="s">
        <v>48</v>
      </c>
      <c r="K3" s="52"/>
      <c r="L3" s="46" t="s">
        <v>52</v>
      </c>
      <c r="N3" s="48" t="n">
        <v>20.48</v>
      </c>
      <c r="O3" s="49" t="s">
        <v>44</v>
      </c>
      <c r="P3" s="49" t="n">
        <v>1</v>
      </c>
      <c r="Q3" s="49"/>
      <c r="R3" s="42"/>
      <c r="S3" s="50" t="n">
        <v>20.48</v>
      </c>
    </row>
    <row r="4" customFormat="false" ht="14.45" hidden="false" customHeight="true" outlineLevel="0" collapsed="false">
      <c r="A4" s="39" t="n">
        <v>10</v>
      </c>
      <c r="B4" s="51" t="s">
        <v>74</v>
      </c>
      <c r="C4" s="51"/>
      <c r="D4" s="51"/>
      <c r="E4" s="42"/>
      <c r="F4" s="51" t="s">
        <v>75</v>
      </c>
      <c r="G4" s="52"/>
      <c r="H4" s="45" t="s">
        <v>76</v>
      </c>
      <c r="I4" s="42"/>
      <c r="J4" s="40" t="s">
        <v>48</v>
      </c>
      <c r="K4" s="52"/>
      <c r="L4" s="61" t="s">
        <v>52</v>
      </c>
      <c r="M4" s="42"/>
      <c r="N4" s="62" t="n">
        <v>7.37</v>
      </c>
      <c r="O4" s="49" t="s">
        <v>44</v>
      </c>
      <c r="P4" s="51" t="n">
        <v>2</v>
      </c>
      <c r="Q4" s="49"/>
      <c r="R4" s="48"/>
      <c r="S4" s="50" t="n">
        <v>14.74</v>
      </c>
    </row>
    <row r="5" customFormat="false" ht="14.45" hidden="false" customHeight="true" outlineLevel="0" collapsed="false">
      <c r="A5" s="39" t="n">
        <v>11</v>
      </c>
      <c r="B5" s="51" t="s">
        <v>74</v>
      </c>
      <c r="C5" s="51"/>
      <c r="D5" s="51"/>
      <c r="E5" s="42"/>
      <c r="F5" s="44" t="s">
        <v>77</v>
      </c>
      <c r="G5" s="52"/>
      <c r="H5" s="45" t="s">
        <v>78</v>
      </c>
      <c r="I5" s="42"/>
      <c r="J5" s="40" t="s">
        <v>48</v>
      </c>
      <c r="K5" s="52"/>
      <c r="L5" s="61" t="s">
        <v>52</v>
      </c>
      <c r="M5" s="42"/>
      <c r="N5" s="62" t="n">
        <v>18.52</v>
      </c>
      <c r="O5" s="49" t="s">
        <v>44</v>
      </c>
      <c r="P5" s="51" t="n">
        <v>2</v>
      </c>
      <c r="Q5" s="49"/>
      <c r="R5" s="48"/>
      <c r="S5" s="50" t="n">
        <v>37.04</v>
      </c>
    </row>
    <row r="6" customFormat="false" ht="14.45" hidden="false" customHeight="true" outlineLevel="0" collapsed="false">
      <c r="A6" s="39" t="n">
        <v>17</v>
      </c>
      <c r="B6" s="51" t="s">
        <v>90</v>
      </c>
      <c r="C6" s="51"/>
      <c r="D6" s="51"/>
      <c r="E6" s="42"/>
      <c r="F6" s="51" t="s">
        <v>91</v>
      </c>
      <c r="G6" s="42"/>
      <c r="H6" s="45" t="s">
        <v>92</v>
      </c>
      <c r="I6" s="42"/>
      <c r="J6" s="40" t="s">
        <v>48</v>
      </c>
      <c r="L6" s="65" t="s">
        <v>52</v>
      </c>
      <c r="M6" s="42"/>
      <c r="N6" s="62" t="n">
        <v>10.88</v>
      </c>
      <c r="O6" s="49" t="s">
        <v>44</v>
      </c>
      <c r="P6" s="66" t="n">
        <v>1</v>
      </c>
      <c r="Q6" s="49"/>
      <c r="R6" s="48"/>
      <c r="S6" s="50" t="n">
        <v>10.88</v>
      </c>
    </row>
    <row r="7" customFormat="false" ht="14.45" hidden="false" customHeight="true" outlineLevel="0" collapsed="false">
      <c r="A7" s="39" t="n">
        <v>18</v>
      </c>
      <c r="B7" s="51" t="s">
        <v>93</v>
      </c>
      <c r="E7" s="42"/>
      <c r="F7" s="51" t="s">
        <v>94</v>
      </c>
      <c r="G7" s="42"/>
      <c r="H7" s="57" t="s">
        <v>95</v>
      </c>
      <c r="J7" s="40" t="s">
        <v>48</v>
      </c>
      <c r="L7" s="66" t="s">
        <v>52</v>
      </c>
      <c r="M7" s="42"/>
      <c r="N7" s="62" t="n">
        <v>3.62</v>
      </c>
      <c r="O7" s="51" t="s">
        <v>44</v>
      </c>
      <c r="P7" s="66" t="n">
        <v>1</v>
      </c>
      <c r="Q7" s="49"/>
      <c r="R7" s="48"/>
      <c r="S7" s="50" t="n">
        <v>3.62</v>
      </c>
    </row>
    <row r="8" customFormat="false" ht="14.45" hidden="false" customHeight="true" outlineLevel="0" collapsed="false">
      <c r="A8" s="39" t="n">
        <v>19</v>
      </c>
      <c r="B8" s="51" t="s">
        <v>96</v>
      </c>
      <c r="E8" s="42"/>
      <c r="F8" s="51" t="s">
        <v>97</v>
      </c>
      <c r="G8" s="42"/>
      <c r="H8" s="57" t="s">
        <v>98</v>
      </c>
      <c r="I8" s="42"/>
      <c r="J8" s="51" t="s">
        <v>48</v>
      </c>
      <c r="L8" s="66" t="s">
        <v>52</v>
      </c>
      <c r="M8" s="42"/>
      <c r="N8" s="62" t="n">
        <v>1.52</v>
      </c>
      <c r="O8" s="51" t="s">
        <v>44</v>
      </c>
      <c r="P8" s="66" t="n">
        <v>1</v>
      </c>
      <c r="Q8" s="49"/>
      <c r="R8" s="48"/>
      <c r="S8" s="50" t="n">
        <v>1.52</v>
      </c>
    </row>
    <row r="9" customFormat="false" ht="12.75" hidden="false" customHeight="false" outlineLevel="0" collapsed="false">
      <c r="A9" s="39" t="n">
        <v>25</v>
      </c>
      <c r="B9" s="51" t="s">
        <v>111</v>
      </c>
      <c r="E9" s="42"/>
      <c r="F9" s="51" t="s">
        <v>112</v>
      </c>
      <c r="G9" s="42"/>
      <c r="H9" s="57" t="s">
        <v>113</v>
      </c>
      <c r="I9" s="42"/>
      <c r="J9" s="51" t="s">
        <v>48</v>
      </c>
      <c r="K9" s="42"/>
      <c r="L9" s="69" t="s">
        <v>52</v>
      </c>
      <c r="M9" s="42"/>
      <c r="N9" s="68" t="n">
        <v>5.58</v>
      </c>
      <c r="O9" s="51" t="s">
        <v>44</v>
      </c>
      <c r="P9" s="66" t="n">
        <v>1</v>
      </c>
      <c r="Q9" s="49"/>
      <c r="R9" s="48"/>
      <c r="S9" s="50" t="n">
        <v>5.58</v>
      </c>
    </row>
    <row r="10" customFormat="false" ht="12.75" hidden="false" customHeight="false" outlineLevel="0" collapsed="false">
      <c r="R10" s="0" t="s">
        <v>193</v>
      </c>
      <c r="S10" s="97" t="n">
        <f aca="false">SUM(S2:S9)</f>
        <v>190.56</v>
      </c>
    </row>
    <row r="11" customFormat="false" ht="12.75" hidden="false" customHeight="false" outlineLevel="0" collapsed="false">
      <c r="R11" s="0" t="s">
        <v>194</v>
      </c>
      <c r="S11" s="121" t="n">
        <v>173.23</v>
      </c>
    </row>
    <row r="12" customFormat="false" ht="12.75" hidden="false" customHeight="false" outlineLevel="0" collapsed="false">
      <c r="R12" s="0" t="s">
        <v>195</v>
      </c>
      <c r="S12" s="97" t="n">
        <f aca="false">S11-S10</f>
        <v>-17.33</v>
      </c>
    </row>
  </sheetData>
  <hyperlinks>
    <hyperlink ref="L9" r:id="rId1" display="N/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0" activeCellId="0" sqref="S10"/>
    </sheetView>
  </sheetViews>
  <sheetFormatPr defaultRowHeight="12.75"/>
  <cols>
    <col collapsed="false" hidden="false" max="1025" min="1" style="0" width="8.63839285714286"/>
  </cols>
  <sheetData>
    <row r="1" customFormat="false" ht="12.75" hidden="false" customHeight="false" outlineLevel="0" collapsed="false">
      <c r="A1" s="0" t="s">
        <v>196</v>
      </c>
    </row>
    <row r="2" s="51" customFormat="true" ht="14.45" hidden="false" customHeight="true" outlineLevel="0" collapsed="false">
      <c r="A2" s="39" t="n">
        <v>7</v>
      </c>
      <c r="B2" s="45" t="s">
        <v>64</v>
      </c>
      <c r="E2" s="42"/>
      <c r="G2" s="52"/>
      <c r="H2" s="57" t="s">
        <v>65</v>
      </c>
      <c r="I2" s="42"/>
      <c r="J2" s="40" t="s">
        <v>66</v>
      </c>
      <c r="K2" s="52"/>
      <c r="L2" s="58" t="s">
        <v>67</v>
      </c>
      <c r="N2" s="48" t="n">
        <v>11</v>
      </c>
      <c r="O2" s="49" t="s">
        <v>44</v>
      </c>
      <c r="P2" s="49" t="n">
        <v>1</v>
      </c>
      <c r="Q2" s="49"/>
      <c r="R2" s="48" t="n">
        <v>0</v>
      </c>
      <c r="S2" s="50" t="n">
        <v>11</v>
      </c>
    </row>
    <row r="3" customFormat="false" ht="14.45" hidden="false" customHeight="true" outlineLevel="0" collapsed="false">
      <c r="A3" s="39" t="n">
        <v>14</v>
      </c>
      <c r="B3" s="51" t="s">
        <v>84</v>
      </c>
      <c r="C3" s="51"/>
      <c r="D3" s="51"/>
      <c r="E3" s="42"/>
      <c r="F3" s="51"/>
      <c r="H3" s="45" t="s">
        <v>85</v>
      </c>
      <c r="I3" s="42"/>
      <c r="J3" s="40" t="s">
        <v>66</v>
      </c>
      <c r="K3" s="52"/>
      <c r="L3" s="63" t="s">
        <v>67</v>
      </c>
      <c r="M3" s="42"/>
      <c r="N3" s="62" t="n">
        <v>17.99</v>
      </c>
      <c r="O3" s="49" t="s">
        <v>44</v>
      </c>
      <c r="P3" s="51" t="n">
        <v>1</v>
      </c>
      <c r="Q3" s="49"/>
      <c r="R3" s="48" t="n">
        <v>0</v>
      </c>
      <c r="S3" s="50" t="n">
        <v>17.99</v>
      </c>
    </row>
    <row r="4" customFormat="false" ht="14.45" hidden="false" customHeight="true" outlineLevel="0" collapsed="false">
      <c r="A4" s="39" t="n">
        <v>15</v>
      </c>
      <c r="B4" s="51" t="s">
        <v>86</v>
      </c>
      <c r="C4" s="51"/>
      <c r="D4" s="51"/>
      <c r="E4" s="42"/>
      <c r="F4" s="51"/>
      <c r="H4" s="45" t="s">
        <v>87</v>
      </c>
      <c r="I4" s="42"/>
      <c r="J4" s="40" t="s">
        <v>66</v>
      </c>
      <c r="K4" s="52"/>
      <c r="L4" s="63" t="s">
        <v>67</v>
      </c>
      <c r="M4" s="42"/>
      <c r="N4" s="64" t="n">
        <v>11</v>
      </c>
      <c r="O4" s="49" t="s">
        <v>44</v>
      </c>
      <c r="P4" s="51" t="n">
        <v>1</v>
      </c>
      <c r="Q4" s="49"/>
      <c r="R4" s="48" t="n">
        <v>0</v>
      </c>
      <c r="S4" s="50" t="n">
        <v>11</v>
      </c>
    </row>
    <row r="5" customFormat="false" ht="14.45" hidden="false" customHeight="true" outlineLevel="0" collapsed="false">
      <c r="A5" s="39" t="n">
        <v>16</v>
      </c>
      <c r="B5" s="51" t="s">
        <v>88</v>
      </c>
      <c r="C5" s="51"/>
      <c r="D5" s="51"/>
      <c r="E5" s="42"/>
      <c r="F5" s="51"/>
      <c r="H5" s="45" t="s">
        <v>89</v>
      </c>
      <c r="I5" s="42"/>
      <c r="J5" s="40" t="s">
        <v>66</v>
      </c>
      <c r="K5" s="52"/>
      <c r="L5" s="63" t="s">
        <v>67</v>
      </c>
      <c r="M5" s="42"/>
      <c r="N5" s="62" t="n">
        <v>2.95</v>
      </c>
      <c r="O5" s="49" t="s">
        <v>44</v>
      </c>
      <c r="P5" s="51" t="n">
        <v>1</v>
      </c>
      <c r="Q5" s="49"/>
      <c r="R5" s="48" t="n">
        <v>0</v>
      </c>
      <c r="S5" s="50" t="n">
        <v>2.95</v>
      </c>
    </row>
    <row r="6" customFormat="false" ht="12.75" hidden="false" customHeight="false" outlineLevel="0" collapsed="false">
      <c r="A6" s="39" t="n">
        <v>23</v>
      </c>
      <c r="B6" s="51" t="s">
        <v>105</v>
      </c>
      <c r="C6" s="51"/>
      <c r="D6" s="51"/>
      <c r="E6" s="42"/>
      <c r="F6" s="43" t="s">
        <v>106</v>
      </c>
      <c r="G6" s="42"/>
      <c r="H6" s="45" t="s">
        <v>107</v>
      </c>
      <c r="I6" s="42"/>
      <c r="J6" s="51" t="s">
        <v>66</v>
      </c>
      <c r="K6" s="42"/>
      <c r="L6" s="69" t="s">
        <v>67</v>
      </c>
      <c r="M6" s="42"/>
      <c r="N6" s="68" t="n">
        <v>17.99</v>
      </c>
      <c r="O6" s="51" t="s">
        <v>44</v>
      </c>
      <c r="P6" s="66" t="n">
        <v>1</v>
      </c>
      <c r="Q6" s="49"/>
      <c r="R6" s="48" t="n">
        <v>0</v>
      </c>
      <c r="S6" s="50" t="n">
        <v>17.99</v>
      </c>
    </row>
    <row r="7" customFormat="false" ht="14.45" hidden="false" customHeight="true" outlineLevel="0" collapsed="false">
      <c r="A7" s="39" t="n">
        <v>3</v>
      </c>
      <c r="B7" s="40" t="s">
        <v>49</v>
      </c>
      <c r="C7" s="51"/>
      <c r="D7" s="51"/>
      <c r="E7" s="42"/>
      <c r="G7" s="52"/>
      <c r="H7" s="45" t="s">
        <v>50</v>
      </c>
      <c r="I7" s="42"/>
      <c r="J7" s="40" t="s">
        <v>51</v>
      </c>
      <c r="K7" s="52"/>
      <c r="L7" s="46" t="s">
        <v>52</v>
      </c>
      <c r="N7" s="53" t="n">
        <v>35.76</v>
      </c>
      <c r="O7" s="49" t="s">
        <v>44</v>
      </c>
      <c r="P7" s="54" t="n">
        <v>1</v>
      </c>
      <c r="Q7" s="49"/>
      <c r="R7" s="55"/>
      <c r="S7" s="50" t="n">
        <v>35.76</v>
      </c>
    </row>
    <row r="8" customFormat="false" ht="14.45" hidden="false" customHeight="true" outlineLevel="0" collapsed="false">
      <c r="A8" s="39" t="n">
        <v>12</v>
      </c>
      <c r="B8" s="51" t="s">
        <v>79</v>
      </c>
      <c r="E8" s="42"/>
      <c r="H8" s="57" t="s">
        <v>80</v>
      </c>
      <c r="I8" s="42"/>
      <c r="J8" s="40" t="s">
        <v>51</v>
      </c>
      <c r="K8" s="52"/>
      <c r="L8" s="46" t="s">
        <v>52</v>
      </c>
      <c r="M8" s="42"/>
      <c r="N8" s="62" t="n">
        <v>2.29</v>
      </c>
      <c r="O8" s="49" t="s">
        <v>44</v>
      </c>
      <c r="P8" s="51" t="n">
        <v>1</v>
      </c>
      <c r="Q8" s="49"/>
      <c r="R8" s="48" t="n">
        <v>1.99</v>
      </c>
      <c r="S8" s="50" t="n">
        <v>4.28</v>
      </c>
    </row>
    <row r="9" customFormat="false" ht="12.75" hidden="false" customHeight="false" outlineLevel="0" collapsed="false">
      <c r="S9" s="97" t="n">
        <f aca="false">SUM(S2:S8)</f>
        <v>100.97</v>
      </c>
    </row>
  </sheetData>
  <hyperlinks>
    <hyperlink ref="L2" r:id="rId1" display="REF"/>
    <hyperlink ref="L3" r:id="rId2" display="REF"/>
    <hyperlink ref="L4" r:id="rId3" display="REF"/>
    <hyperlink ref="L5" r:id="rId4" display="REF"/>
    <hyperlink ref="L6" r:id="rId5" display="REF"/>
    <hyperlink ref="L7" r:id="rId6" display="N/A"/>
    <hyperlink ref="L8" r:id="rId7" display="N/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2.75"/>
  <cols>
    <col collapsed="false" hidden="false" max="1025" min="1" style="0" width="8.63839285714286"/>
  </cols>
  <sheetData>
    <row r="1" customFormat="false" ht="12.75" hidden="false" customHeight="false" outlineLevel="0" collapsed="false">
      <c r="A1" s="0" t="s">
        <v>197</v>
      </c>
    </row>
    <row r="2" s="51" customFormat="true" ht="12.75" hidden="false" customHeight="false" outlineLevel="0" collapsed="false">
      <c r="A2" s="39" t="n">
        <v>31</v>
      </c>
      <c r="B2" s="43" t="s">
        <v>133</v>
      </c>
      <c r="C2" s="43"/>
      <c r="D2" s="43"/>
      <c r="E2" s="43"/>
      <c r="F2" s="51" t="s">
        <v>134</v>
      </c>
      <c r="H2" s="45" t="s">
        <v>135</v>
      </c>
      <c r="J2" s="51" t="s">
        <v>70</v>
      </c>
      <c r="L2" s="51" t="s">
        <v>136</v>
      </c>
      <c r="N2" s="51" t="n">
        <v>15.5</v>
      </c>
      <c r="O2" s="51" t="s">
        <v>44</v>
      </c>
      <c r="P2" s="66" t="n">
        <v>1</v>
      </c>
      <c r="S2" s="50" t="n">
        <f aca="false">N2*P2+R2</f>
        <v>15.5</v>
      </c>
    </row>
    <row r="3" customFormat="false" ht="12.75" hidden="false" customHeight="false" outlineLevel="0" collapsed="false">
      <c r="A3" s="39" t="n">
        <v>32</v>
      </c>
      <c r="B3" s="62" t="s">
        <v>137</v>
      </c>
      <c r="F3" s="51" t="s">
        <v>138</v>
      </c>
      <c r="H3" s="45" t="s">
        <v>139</v>
      </c>
      <c r="J3" s="44" t="s">
        <v>70</v>
      </c>
      <c r="L3" s="51" t="s">
        <v>140</v>
      </c>
      <c r="N3" s="51" t="n">
        <v>9</v>
      </c>
      <c r="O3" s="51" t="s">
        <v>44</v>
      </c>
      <c r="P3" s="66" t="n">
        <v>1</v>
      </c>
      <c r="S3" s="50" t="n">
        <f aca="false">N3*P3+R3</f>
        <v>9</v>
      </c>
    </row>
    <row r="4" customFormat="false" ht="12.75" hidden="false" customHeight="false" outlineLevel="0" collapsed="false">
      <c r="S4" s="97" t="n">
        <f aca="false">SUM(S2:S3)</f>
        <v>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/>
  <cols>
    <col collapsed="false" hidden="false" max="1025" min="1" style="0" width="8.63839285714286"/>
  </cols>
  <sheetData>
    <row r="1" customFormat="false" ht="12.75" hidden="false" customHeight="false" outlineLevel="0" collapsed="false">
      <c r="A1" s="0" t="s">
        <v>198</v>
      </c>
    </row>
    <row r="2" s="51" customFormat="true" ht="14.45" hidden="false" customHeight="true" outlineLevel="0" collapsed="false">
      <c r="A2" s="39" t="n">
        <v>8</v>
      </c>
      <c r="B2" s="45" t="s">
        <v>68</v>
      </c>
      <c r="E2" s="42"/>
      <c r="G2" s="52"/>
      <c r="H2" s="45" t="s">
        <v>69</v>
      </c>
      <c r="I2" s="42"/>
      <c r="J2" s="40" t="s">
        <v>70</v>
      </c>
      <c r="K2" s="52"/>
      <c r="L2" s="59" t="s">
        <v>71</v>
      </c>
      <c r="N2" s="60" t="n">
        <v>76.75</v>
      </c>
      <c r="O2" s="49" t="s">
        <v>44</v>
      </c>
      <c r="P2" s="49" t="n">
        <v>1</v>
      </c>
      <c r="Q2" s="49"/>
      <c r="R2" s="53"/>
      <c r="S2" s="50" t="n">
        <v>76.75</v>
      </c>
    </row>
    <row r="3" s="51" customFormat="true" ht="14.45" hidden="false" customHeight="true" outlineLevel="0" collapsed="false">
      <c r="A3" s="39" t="n">
        <v>9</v>
      </c>
      <c r="B3" s="45" t="s">
        <v>72</v>
      </c>
      <c r="E3" s="42"/>
      <c r="G3" s="52"/>
      <c r="H3" s="45" t="s">
        <v>73</v>
      </c>
      <c r="I3" s="42"/>
      <c r="J3" s="40" t="s">
        <v>70</v>
      </c>
      <c r="K3" s="52"/>
      <c r="L3" s="59" t="s">
        <v>71</v>
      </c>
      <c r="N3" s="60" t="s">
        <v>52</v>
      </c>
      <c r="O3" s="49"/>
      <c r="P3" s="49"/>
      <c r="Q3" s="49"/>
      <c r="R3" s="53"/>
      <c r="S3" s="50"/>
    </row>
    <row r="4" customFormat="false" ht="12.75" hidden="false" customHeight="false" outlineLevel="0" collapsed="false">
      <c r="A4" s="39" t="n">
        <v>26</v>
      </c>
      <c r="B4" s="51" t="s">
        <v>114</v>
      </c>
      <c r="E4" s="42"/>
      <c r="F4" s="51" t="s">
        <v>115</v>
      </c>
      <c r="G4" s="42"/>
      <c r="H4" s="45" t="s">
        <v>116</v>
      </c>
      <c r="I4" s="42"/>
      <c r="J4" s="51" t="s">
        <v>70</v>
      </c>
      <c r="K4" s="42"/>
      <c r="L4" s="69" t="s">
        <v>117</v>
      </c>
      <c r="M4" s="42"/>
      <c r="N4" s="68" t="n">
        <v>10.5</v>
      </c>
      <c r="O4" s="51" t="s">
        <v>44</v>
      </c>
      <c r="P4" s="66" t="n">
        <v>1</v>
      </c>
      <c r="Q4" s="49"/>
      <c r="R4" s="48"/>
      <c r="S4" s="50" t="n">
        <v>10.5</v>
      </c>
    </row>
  </sheetData>
  <hyperlinks>
    <hyperlink ref="L2" r:id="rId1" display="XFR3018E"/>
    <hyperlink ref="L3" r:id="rId2" display="XFR3018E"/>
    <hyperlink ref="L4" r:id="rId3" display="RW3320450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2015-02-24T21:44:17Z</dcterms:created>
  <dc:creator>Dovin Skarkuund</dc:creator>
  <dc:language>en-US</dc:language>
  <cp:lastPrinted>2015-09-25T01:31:29Z</cp:lastPrinted>
  <dcterms:modified xsi:type="dcterms:W3CDTF">2015-11-20T20:47:56Z</dcterms:modified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