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ROOJ NAZ\"/>
    </mc:Choice>
  </mc:AlternateContent>
  <bookViews>
    <workbookView xWindow="0" yWindow="0" windowWidth="14130" windowHeight="7320" firstSheet="3" activeTab="7"/>
  </bookViews>
  <sheets>
    <sheet name="Sheet1" sheetId="1" r:id="rId1"/>
    <sheet name="Sheet2" sheetId="2" r:id="rId2"/>
    <sheet name="Sheet4" sheetId="4" r:id="rId3"/>
    <sheet name="Sheet7" sheetId="8" r:id="rId4"/>
    <sheet name="Sheet8" sheetId="9" r:id="rId5"/>
    <sheet name="Sheet5" sheetId="6" r:id="rId6"/>
    <sheet name="Sheet6" sheetId="11" r:id="rId7"/>
    <sheet name="Sheet3" sheetId="10" r:id="rId8"/>
  </sheets>
  <calcPr calcId="162913"/>
  <pivotCaches>
    <pivotCache cacheId="0" r:id="rId9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0" l="1"/>
  <c r="E7" i="11"/>
  <c r="E18" i="6" l="1"/>
  <c r="D18" i="6"/>
  <c r="E17" i="6"/>
  <c r="D17" i="6"/>
  <c r="E21" i="8"/>
  <c r="K10" i="8"/>
  <c r="D11" i="8"/>
  <c r="E9" i="8"/>
  <c r="D8" i="8"/>
</calcChain>
</file>

<file path=xl/sharedStrings.xml><?xml version="1.0" encoding="utf-8"?>
<sst xmlns="http://schemas.openxmlformats.org/spreadsheetml/2006/main" count="122" uniqueCount="71">
  <si>
    <t xml:space="preserve"> </t>
  </si>
  <si>
    <t>YEAR</t>
  </si>
  <si>
    <t>AMOUNT</t>
  </si>
  <si>
    <t>S.NO</t>
  </si>
  <si>
    <t>NAME OF SALESMAN</t>
  </si>
  <si>
    <t>JUNE</t>
  </si>
  <si>
    <t>JULY</t>
  </si>
  <si>
    <t>TOATAL AMOUNT</t>
  </si>
  <si>
    <t>SALEEM</t>
  </si>
  <si>
    <t>AHMED</t>
  </si>
  <si>
    <t>NAME OF STUDENT</t>
  </si>
  <si>
    <t>DEPARTMENT</t>
  </si>
  <si>
    <t>SALES 2019</t>
  </si>
  <si>
    <t>SALES 2020</t>
  </si>
  <si>
    <t xml:space="preserve">ALI </t>
  </si>
  <si>
    <t>ZEESHAN</t>
  </si>
  <si>
    <t>ARSALAN</t>
  </si>
  <si>
    <t>ANUS</t>
  </si>
  <si>
    <t>SAAD</t>
  </si>
  <si>
    <t>RAHEEL</t>
  </si>
  <si>
    <t>SHAHZAD</t>
  </si>
  <si>
    <t>AMMAR</t>
  </si>
  <si>
    <t>AMIR</t>
  </si>
  <si>
    <t>AHMER</t>
  </si>
  <si>
    <t>ELECTRONIC</t>
  </si>
  <si>
    <t>FURNITURE</t>
  </si>
  <si>
    <t>HOME</t>
  </si>
  <si>
    <t>GARMENT</t>
  </si>
  <si>
    <t>Row Labels</t>
  </si>
  <si>
    <t>Grand Total</t>
  </si>
  <si>
    <t>Sum of SALES 2019</t>
  </si>
  <si>
    <t>Sum of SALES 2020</t>
  </si>
  <si>
    <t>ITEM</t>
  </si>
  <si>
    <t>AC</t>
  </si>
  <si>
    <t>COST</t>
  </si>
  <si>
    <t>ADVANCE</t>
  </si>
  <si>
    <t>INTEREST RATE</t>
  </si>
  <si>
    <t>DURATION</t>
  </si>
  <si>
    <t>MONTHLY PMT</t>
  </si>
  <si>
    <t>FUTURE AMOUNT</t>
  </si>
  <si>
    <t>INTEREST</t>
  </si>
  <si>
    <t>DURATION YEAR</t>
  </si>
  <si>
    <t>FIND PRESENT VALUE</t>
  </si>
  <si>
    <t>ACCOUNT OPENING</t>
  </si>
  <si>
    <t>FIND FUTURE VALUE</t>
  </si>
  <si>
    <t>NAME</t>
  </si>
  <si>
    <t>REGION</t>
  </si>
  <si>
    <t xml:space="preserve">STATE </t>
  </si>
  <si>
    <t>SALES</t>
  </si>
  <si>
    <t>ARSHAD</t>
  </si>
  <si>
    <t>ALINA</t>
  </si>
  <si>
    <t>ALIZAY</t>
  </si>
  <si>
    <t>AYESHA</t>
  </si>
  <si>
    <t>AMEERA</t>
  </si>
  <si>
    <t>AMREEN</t>
  </si>
  <si>
    <t>WEST</t>
  </si>
  <si>
    <t>NORTH</t>
  </si>
  <si>
    <t>KARACHI</t>
  </si>
  <si>
    <t>LAHORE</t>
  </si>
  <si>
    <t>INTEREST RATE YEARLY</t>
  </si>
  <si>
    <t>MONTHS</t>
  </si>
  <si>
    <t>PAYMENT</t>
  </si>
  <si>
    <t>LOAN</t>
  </si>
  <si>
    <t>SALE</t>
  </si>
  <si>
    <t>COMMISION</t>
  </si>
  <si>
    <t>RESULT</t>
  </si>
  <si>
    <t>FIND COMMISION</t>
  </si>
  <si>
    <t>INTEREST LOAN</t>
  </si>
  <si>
    <t>TIME PERIODIC</t>
  </si>
  <si>
    <t>MONTHLY PAYMENT</t>
  </si>
  <si>
    <t>WHAT 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</si>
</sst>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0" applyNumberFormat="1"/>
    <xf numFmtId="9" fontId="0" fillId="0" borderId="1" xfId="0" applyNumberFormat="1" applyBorder="1"/>
    <xf numFmtId="0" fontId="0" fillId="0" borderId="0" xfId="0" applyAlignment="1"/>
    <xf numFmtId="43" fontId="0" fillId="0" borderId="1" xfId="1" applyFont="1" applyBorder="1"/>
    <xf numFmtId="164" fontId="0" fillId="0" borderId="1" xfId="1" applyNumberFormat="1" applyFont="1" applyBorder="1"/>
    <xf numFmtId="6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9" fontId="0" fillId="0" borderId="9" xfId="0" applyNumberFormat="1" applyBorder="1"/>
    <xf numFmtId="10" fontId="0" fillId="0" borderId="1" xfId="0" applyNumberFormat="1" applyBorder="1"/>
    <xf numFmtId="0" fontId="3" fillId="0" borderId="0" xfId="0" applyFont="1" applyAlignment="1">
      <alignment horizontal="center"/>
    </xf>
    <xf numFmtId="3" fontId="0" fillId="0" borderId="1" xfId="0" applyNumberFormat="1" applyBorder="1"/>
    <xf numFmtId="0" fontId="0" fillId="0" borderId="9" xfId="0" applyBorder="1"/>
    <xf numFmtId="8" fontId="0" fillId="0" borderId="1" xfId="0" applyNumberForma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Sheet1!$G$5:$G$9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C-490C-A623-430B87BE3885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AMOUNT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Sheet1!$H$5:$H$9</c:f>
              <c:numCache>
                <c:formatCode>General</c:formatCode>
                <c:ptCount val="5"/>
                <c:pt idx="0">
                  <c:v>2500</c:v>
                </c:pt>
                <c:pt idx="1">
                  <c:v>3500</c:v>
                </c:pt>
                <c:pt idx="2">
                  <c:v>4500</c:v>
                </c:pt>
                <c:pt idx="3">
                  <c:v>8500</c:v>
                </c:pt>
                <c:pt idx="4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C-490C-A623-430B87BE3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556376"/>
        <c:axId val="292557032"/>
      </c:barChart>
      <c:catAx>
        <c:axId val="292556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57032"/>
        <c:crosses val="autoZero"/>
        <c:auto val="1"/>
        <c:lblAlgn val="ctr"/>
        <c:lblOffset val="100"/>
        <c:noMultiLvlLbl val="0"/>
      </c:catAx>
      <c:valAx>
        <c:axId val="29255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56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Sheet2!$E$5:$F$5</c:f>
              <c:strCache>
                <c:ptCount val="2"/>
                <c:pt idx="0">
                  <c:v>1</c:v>
                </c:pt>
                <c:pt idx="1">
                  <c:v>SALEEM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Sheet2!$G$4:$I$4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TOATAL AMOUNT</c:v>
                </c:pt>
              </c:strCache>
            </c:strRef>
          </c:cat>
          <c:val>
            <c:numRef>
              <c:f>Sheet2!$G$5:$I$5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D-43F3-85C9-43A3E49FAC1A}"/>
            </c:ext>
          </c:extLst>
        </c:ser>
        <c:ser>
          <c:idx val="1"/>
          <c:order val="1"/>
          <c:tx>
            <c:strRef>
              <c:f>Sheet2!$E$6:$F$6</c:f>
              <c:strCache>
                <c:ptCount val="2"/>
                <c:pt idx="0">
                  <c:v>2</c:v>
                </c:pt>
                <c:pt idx="1">
                  <c:v>AHMED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Sheet2!$G$4:$I$4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TOATAL AMOUNT</c:v>
                </c:pt>
              </c:strCache>
            </c:strRef>
          </c:cat>
          <c:val>
            <c:numRef>
              <c:f>Sheet2!$G$6:$I$6</c:f>
              <c:numCache>
                <c:formatCode>General</c:formatCode>
                <c:ptCount val="3"/>
                <c:pt idx="0">
                  <c:v>6500</c:v>
                </c:pt>
                <c:pt idx="1">
                  <c:v>8500</c:v>
                </c:pt>
                <c:pt idx="2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D-43F3-85C9-43A3E49FA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155592"/>
        <c:axId val="332153952"/>
      </c:barChart>
      <c:catAx>
        <c:axId val="33215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53952"/>
        <c:crosses val="autoZero"/>
        <c:auto val="1"/>
        <c:lblAlgn val="ctr"/>
        <c:lblOffset val="100"/>
        <c:noMultiLvlLbl val="0"/>
      </c:catAx>
      <c:valAx>
        <c:axId val="332153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55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510958</xdr:colOff>
      <xdr:row>0</xdr:row>
      <xdr:rowOff>93160</xdr:rowOff>
    </xdr:from>
    <xdr:ext cx="1397434" cy="325940"/>
    <xdr:sp macro="" textlink="">
      <xdr:nvSpPr>
        <xdr:cNvPr id="2" name="Rectangle 1"/>
        <xdr:cNvSpPr/>
      </xdr:nvSpPr>
      <xdr:spPr>
        <a:xfrm>
          <a:off x="3558958" y="93160"/>
          <a:ext cx="1397434" cy="3259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CHART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# 01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152400</xdr:colOff>
      <xdr:row>9</xdr:row>
      <xdr:rowOff>95250</xdr:rowOff>
    </xdr:from>
    <xdr:to>
      <xdr:col>10</xdr:col>
      <xdr:colOff>457200</xdr:colOff>
      <xdr:row>23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510958</xdr:colOff>
      <xdr:row>0</xdr:row>
      <xdr:rowOff>93160</xdr:rowOff>
    </xdr:from>
    <xdr:ext cx="1397434" cy="405432"/>
    <xdr:sp macro="" textlink="">
      <xdr:nvSpPr>
        <xdr:cNvPr id="2" name="Rectangle 1"/>
        <xdr:cNvSpPr/>
      </xdr:nvSpPr>
      <xdr:spPr>
        <a:xfrm>
          <a:off x="3558958" y="93160"/>
          <a:ext cx="139743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CHART # 02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390525</xdr:colOff>
      <xdr:row>7</xdr:row>
      <xdr:rowOff>0</xdr:rowOff>
    </xdr:from>
    <xdr:to>
      <xdr:col>9</xdr:col>
      <xdr:colOff>114300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75127</xdr:colOff>
      <xdr:row>2</xdr:row>
      <xdr:rowOff>74110</xdr:rowOff>
    </xdr:from>
    <xdr:ext cx="2783454" cy="374141"/>
    <xdr:sp macro="" textlink="">
      <xdr:nvSpPr>
        <xdr:cNvPr id="2" name="Rectangle 1"/>
        <xdr:cNvSpPr/>
      </xdr:nvSpPr>
      <xdr:spPr>
        <a:xfrm>
          <a:off x="684727" y="455110"/>
          <a:ext cx="278345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PER MONTH</a:t>
          </a:r>
          <a:r>
            <a:rPr lang="en-US" sz="18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TRANSANTION</a:t>
          </a:r>
          <a:endParaRPr lang="en-US" sz="18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10607</xdr:colOff>
      <xdr:row>2</xdr:row>
      <xdr:rowOff>16960</xdr:rowOff>
    </xdr:from>
    <xdr:ext cx="1864741" cy="405432"/>
    <xdr:sp macro="" textlink="">
      <xdr:nvSpPr>
        <xdr:cNvPr id="3" name="Rectangle 2"/>
        <xdr:cNvSpPr/>
      </xdr:nvSpPr>
      <xdr:spPr>
        <a:xfrm>
          <a:off x="6211382" y="397960"/>
          <a:ext cx="186474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PRESENT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VALUE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384573</xdr:colOff>
      <xdr:row>13</xdr:row>
      <xdr:rowOff>121735</xdr:rowOff>
    </xdr:from>
    <xdr:ext cx="1612108" cy="374141"/>
    <xdr:sp macro="" textlink="">
      <xdr:nvSpPr>
        <xdr:cNvPr id="4" name="Rectangle 3"/>
        <xdr:cNvSpPr/>
      </xdr:nvSpPr>
      <xdr:spPr>
        <a:xfrm>
          <a:off x="2546748" y="2598235"/>
          <a:ext cx="161210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FUTURE</a:t>
          </a:r>
          <a:r>
            <a:rPr lang="en-US" sz="18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VALUE</a:t>
          </a:r>
          <a:endParaRPr lang="en-US" sz="18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685</xdr:colOff>
      <xdr:row>0</xdr:row>
      <xdr:rowOff>159835</xdr:rowOff>
    </xdr:from>
    <xdr:ext cx="1789336" cy="405432"/>
    <xdr:sp macro="" textlink="">
      <xdr:nvSpPr>
        <xdr:cNvPr id="2" name="Rectangle 1"/>
        <xdr:cNvSpPr/>
      </xdr:nvSpPr>
      <xdr:spPr>
        <a:xfrm>
          <a:off x="1219885" y="159835"/>
          <a:ext cx="1789336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FIND PAYMENT</a:t>
          </a:r>
        </a:p>
      </xdr:txBody>
    </xdr:sp>
    <xdr:clientData/>
  </xdr:oneCellAnchor>
  <xdr:oneCellAnchor>
    <xdr:from>
      <xdr:col>8</xdr:col>
      <xdr:colOff>225330</xdr:colOff>
      <xdr:row>1</xdr:row>
      <xdr:rowOff>7435</xdr:rowOff>
    </xdr:from>
    <xdr:ext cx="1340047" cy="405432"/>
    <xdr:sp macro="" textlink="">
      <xdr:nvSpPr>
        <xdr:cNvPr id="3" name="Rectangle 2"/>
        <xdr:cNvSpPr/>
      </xdr:nvSpPr>
      <xdr:spPr>
        <a:xfrm>
          <a:off x="5892705" y="197935"/>
          <a:ext cx="134004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FIND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LOAN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463367</xdr:colOff>
      <xdr:row>9</xdr:row>
      <xdr:rowOff>169360</xdr:rowOff>
    </xdr:from>
    <xdr:ext cx="1587871" cy="405432"/>
    <xdr:sp macro="" textlink="">
      <xdr:nvSpPr>
        <xdr:cNvPr id="4" name="Rectangle 3"/>
        <xdr:cNvSpPr/>
      </xdr:nvSpPr>
      <xdr:spPr>
        <a:xfrm>
          <a:off x="1682567" y="1883860"/>
          <a:ext cx="158787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FIND MONTH</a:t>
          </a:r>
        </a:p>
      </xdr:txBody>
    </xdr:sp>
    <xdr:clientData/>
  </xdr:oneCellAnchor>
  <xdr:oneCellAnchor>
    <xdr:from>
      <xdr:col>8</xdr:col>
      <xdr:colOff>280771</xdr:colOff>
      <xdr:row>9</xdr:row>
      <xdr:rowOff>169360</xdr:rowOff>
    </xdr:from>
    <xdr:ext cx="1286313" cy="405432"/>
    <xdr:sp macro="" textlink="">
      <xdr:nvSpPr>
        <xdr:cNvPr id="5" name="Rectangle 4"/>
        <xdr:cNvSpPr/>
      </xdr:nvSpPr>
      <xdr:spPr>
        <a:xfrm>
          <a:off x="5948146" y="1883860"/>
          <a:ext cx="128631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FIND RATE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533600</xdr:colOff>
      <xdr:row>1</xdr:row>
      <xdr:rowOff>131260</xdr:rowOff>
    </xdr:from>
    <xdr:ext cx="1961755" cy="405432"/>
    <xdr:sp macro="" textlink="">
      <xdr:nvSpPr>
        <xdr:cNvPr id="2" name="Rectangle 1"/>
        <xdr:cNvSpPr/>
      </xdr:nvSpPr>
      <xdr:spPr>
        <a:xfrm>
          <a:off x="1752800" y="321760"/>
          <a:ext cx="1961755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SUMIF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&amp; SUMIFS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TEC Computer Centre" refreshedDate="44620.644986226849" createdVersion="6" refreshedVersion="6" minRefreshableVersion="3" recordCount="11">
  <cacheSource type="worksheet">
    <worksheetSource ref="A1:D12" sheet="Sheet4"/>
  </cacheSource>
  <cacheFields count="4">
    <cacheField name="NAME OF STUDENT" numFmtId="0">
      <sharedItems count="11">
        <s v="ALI "/>
        <s v="AHMED"/>
        <s v="ZEESHAN"/>
        <s v="ARSALAN"/>
        <s v="ANUS"/>
        <s v="SAAD"/>
        <s v="RAHEEL"/>
        <s v="SHAHZAD"/>
        <s v="AMMAR"/>
        <s v="AMIR"/>
        <s v="AHMER"/>
      </sharedItems>
    </cacheField>
    <cacheField name="DEPARTMENT" numFmtId="0">
      <sharedItems count="4">
        <s v="ELECTRONIC"/>
        <s v="FURNITURE"/>
        <s v="HOME"/>
        <s v="GARMENT"/>
      </sharedItems>
    </cacheField>
    <cacheField name="SALES 2019" numFmtId="0">
      <sharedItems containsSemiMixedTypes="0" containsString="0" containsNumber="1" containsInteger="1" minValue="10000" maxValue="85000"/>
    </cacheField>
    <cacheField name="SALES 2020" numFmtId="0">
      <sharedItems containsSemiMixedTypes="0" containsString="0" containsNumber="1" containsInteger="1" minValue="6000" maxValue="6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n v="45000"/>
    <n v="58000"/>
  </r>
  <r>
    <x v="1"/>
    <x v="0"/>
    <n v="15000"/>
    <n v="20000"/>
  </r>
  <r>
    <x v="2"/>
    <x v="0"/>
    <n v="10000"/>
    <n v="7000"/>
  </r>
  <r>
    <x v="3"/>
    <x v="1"/>
    <n v="75000"/>
    <n v="30000"/>
  </r>
  <r>
    <x v="4"/>
    <x v="2"/>
    <n v="50000"/>
    <n v="45000"/>
  </r>
  <r>
    <x v="5"/>
    <x v="1"/>
    <n v="45000"/>
    <n v="66000"/>
  </r>
  <r>
    <x v="6"/>
    <x v="1"/>
    <n v="35000"/>
    <n v="52000"/>
  </r>
  <r>
    <x v="7"/>
    <x v="1"/>
    <n v="85000"/>
    <n v="45000"/>
  </r>
  <r>
    <x v="8"/>
    <x v="3"/>
    <n v="17000"/>
    <n v="10000"/>
  </r>
  <r>
    <x v="9"/>
    <x v="3"/>
    <n v="12000"/>
    <n v="6000"/>
  </r>
  <r>
    <x v="10"/>
    <x v="2"/>
    <n v="80000"/>
    <n v="5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1:H17" firstHeaderRow="0" firstDataRow="1" firstDataCol="1"/>
  <pivotFields count="4">
    <pivotField axis="axisRow" showAll="0">
      <items count="12">
        <item x="1"/>
        <item x="10"/>
        <item x="0"/>
        <item x="9"/>
        <item x="8"/>
        <item x="4"/>
        <item x="3"/>
        <item x="6"/>
        <item x="5"/>
        <item x="7"/>
        <item x="2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dataField="1" showAll="0"/>
    <pivotField dataField="1" showAll="0"/>
  </pivotFields>
  <rowFields count="2">
    <field x="1"/>
    <field x="0"/>
  </rowFields>
  <rowItems count="16">
    <i>
      <x/>
    </i>
    <i r="1">
      <x/>
    </i>
    <i r="1">
      <x v="2"/>
    </i>
    <i r="1">
      <x v="10"/>
    </i>
    <i>
      <x v="1"/>
    </i>
    <i r="1">
      <x v="6"/>
    </i>
    <i r="1">
      <x v="7"/>
    </i>
    <i r="1">
      <x v="8"/>
    </i>
    <i r="1">
      <x v="9"/>
    </i>
    <i>
      <x v="2"/>
    </i>
    <i r="1">
      <x v="3"/>
    </i>
    <i r="1">
      <x v="4"/>
    </i>
    <i>
      <x v="3"/>
    </i>
    <i r="1">
      <x v="1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2019" fld="2" baseField="0" baseItem="0"/>
    <dataField name="Sum of SALES 2020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4" sqref="G4:H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F2" s="14"/>
      <c r="G2" s="14"/>
      <c r="H2" s="14"/>
      <c r="I2" s="14"/>
    </row>
    <row r="4" spans="1:9" x14ac:dyDescent="0.25">
      <c r="F4" s="1"/>
      <c r="G4" s="2" t="s">
        <v>1</v>
      </c>
      <c r="H4" s="2" t="s">
        <v>2</v>
      </c>
    </row>
    <row r="5" spans="1:9" x14ac:dyDescent="0.25">
      <c r="F5" s="1"/>
      <c r="G5" s="2">
        <v>2008</v>
      </c>
      <c r="H5" s="2">
        <v>2500</v>
      </c>
    </row>
    <row r="6" spans="1:9" x14ac:dyDescent="0.25">
      <c r="F6" s="1"/>
      <c r="G6" s="2">
        <v>2009</v>
      </c>
      <c r="H6" s="2">
        <v>3500</v>
      </c>
    </row>
    <row r="7" spans="1:9" x14ac:dyDescent="0.25">
      <c r="F7" s="1"/>
      <c r="G7" s="2">
        <v>2010</v>
      </c>
      <c r="H7" s="2">
        <v>4500</v>
      </c>
    </row>
    <row r="8" spans="1:9" x14ac:dyDescent="0.25">
      <c r="F8" s="1"/>
      <c r="G8" s="2">
        <v>2012</v>
      </c>
      <c r="H8" s="2">
        <v>8500</v>
      </c>
    </row>
    <row r="9" spans="1:9" x14ac:dyDescent="0.25">
      <c r="F9" s="1"/>
      <c r="G9" s="2">
        <v>2013</v>
      </c>
      <c r="H9" s="2">
        <v>6500</v>
      </c>
    </row>
  </sheetData>
  <mergeCells count="1">
    <mergeCell ref="F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6"/>
  <sheetViews>
    <sheetView workbookViewId="0">
      <selection activeCell="K12" sqref="K12"/>
    </sheetView>
  </sheetViews>
  <sheetFormatPr defaultRowHeight="15" x14ac:dyDescent="0.25"/>
  <cols>
    <col min="6" max="6" width="19.5703125" bestFit="1" customWidth="1"/>
    <col min="9" max="9" width="16.5703125" bestFit="1" customWidth="1"/>
  </cols>
  <sheetData>
    <row r="4" spans="5:9" x14ac:dyDescent="0.25"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5:9" x14ac:dyDescent="0.25">
      <c r="E5" s="3">
        <v>1</v>
      </c>
      <c r="F5" s="3" t="s">
        <v>8</v>
      </c>
      <c r="G5" s="3">
        <v>1000</v>
      </c>
      <c r="H5" s="3">
        <v>2000</v>
      </c>
      <c r="I5" s="3">
        <v>3000</v>
      </c>
    </row>
    <row r="6" spans="5:9" x14ac:dyDescent="0.25">
      <c r="E6" s="3">
        <v>2</v>
      </c>
      <c r="F6" s="3" t="s">
        <v>9</v>
      </c>
      <c r="G6" s="3">
        <v>6500</v>
      </c>
      <c r="H6" s="3">
        <v>8500</v>
      </c>
      <c r="I6" s="3">
        <v>15000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" sqref="F1"/>
    </sheetView>
  </sheetViews>
  <sheetFormatPr defaultRowHeight="15" x14ac:dyDescent="0.25"/>
  <cols>
    <col min="1" max="1" width="18" bestFit="1" customWidth="1"/>
    <col min="2" max="2" width="13.140625" bestFit="1" customWidth="1"/>
    <col min="3" max="4" width="10.5703125" bestFit="1" customWidth="1"/>
    <col min="6" max="6" width="13.5703125" customWidth="1"/>
    <col min="7" max="9" width="17.42578125" bestFit="1" customWidth="1"/>
  </cols>
  <sheetData>
    <row r="1" spans="1:8" x14ac:dyDescent="0.25">
      <c r="A1" s="3" t="s">
        <v>10</v>
      </c>
      <c r="B1" s="3" t="s">
        <v>11</v>
      </c>
      <c r="C1" s="3" t="s">
        <v>12</v>
      </c>
      <c r="D1" s="3" t="s">
        <v>13</v>
      </c>
      <c r="F1" s="4" t="s">
        <v>28</v>
      </c>
      <c r="G1" t="s">
        <v>30</v>
      </c>
      <c r="H1" t="s">
        <v>31</v>
      </c>
    </row>
    <row r="2" spans="1:8" x14ac:dyDescent="0.25">
      <c r="A2" s="3" t="s">
        <v>14</v>
      </c>
      <c r="B2" s="3" t="s">
        <v>24</v>
      </c>
      <c r="C2" s="3">
        <v>45000</v>
      </c>
      <c r="D2" s="3">
        <v>58000</v>
      </c>
      <c r="F2" s="5" t="s">
        <v>24</v>
      </c>
      <c r="G2" s="6">
        <v>70000</v>
      </c>
      <c r="H2" s="6">
        <v>85000</v>
      </c>
    </row>
    <row r="3" spans="1:8" x14ac:dyDescent="0.25">
      <c r="A3" s="3" t="s">
        <v>9</v>
      </c>
      <c r="B3" s="3" t="s">
        <v>24</v>
      </c>
      <c r="C3" s="3">
        <v>15000</v>
      </c>
      <c r="D3" s="3">
        <v>20000</v>
      </c>
      <c r="F3" s="7" t="s">
        <v>9</v>
      </c>
      <c r="G3" s="6">
        <v>15000</v>
      </c>
      <c r="H3" s="6">
        <v>20000</v>
      </c>
    </row>
    <row r="4" spans="1:8" x14ac:dyDescent="0.25">
      <c r="A4" s="3" t="s">
        <v>15</v>
      </c>
      <c r="B4" s="3" t="s">
        <v>24</v>
      </c>
      <c r="C4" s="3">
        <v>10000</v>
      </c>
      <c r="D4" s="3">
        <v>7000</v>
      </c>
      <c r="F4" s="7" t="s">
        <v>14</v>
      </c>
      <c r="G4" s="6">
        <v>45000</v>
      </c>
      <c r="H4" s="6">
        <v>58000</v>
      </c>
    </row>
    <row r="5" spans="1:8" x14ac:dyDescent="0.25">
      <c r="A5" s="3" t="s">
        <v>16</v>
      </c>
      <c r="B5" s="3" t="s">
        <v>25</v>
      </c>
      <c r="C5" s="3">
        <v>75000</v>
      </c>
      <c r="D5" s="3">
        <v>30000</v>
      </c>
      <c r="F5" s="7" t="s">
        <v>15</v>
      </c>
      <c r="G5" s="6">
        <v>10000</v>
      </c>
      <c r="H5" s="6">
        <v>7000</v>
      </c>
    </row>
    <row r="6" spans="1:8" x14ac:dyDescent="0.25">
      <c r="A6" s="3" t="s">
        <v>17</v>
      </c>
      <c r="B6" s="3" t="s">
        <v>26</v>
      </c>
      <c r="C6" s="3">
        <v>50000</v>
      </c>
      <c r="D6" s="3">
        <v>45000</v>
      </c>
      <c r="F6" s="5" t="s">
        <v>25</v>
      </c>
      <c r="G6" s="6">
        <v>240000</v>
      </c>
      <c r="H6" s="6">
        <v>193000</v>
      </c>
    </row>
    <row r="7" spans="1:8" x14ac:dyDescent="0.25">
      <c r="A7" s="3" t="s">
        <v>18</v>
      </c>
      <c r="B7" s="3" t="s">
        <v>25</v>
      </c>
      <c r="C7" s="3">
        <v>45000</v>
      </c>
      <c r="D7" s="3">
        <v>66000</v>
      </c>
      <c r="F7" s="7" t="s">
        <v>16</v>
      </c>
      <c r="G7" s="6">
        <v>75000</v>
      </c>
      <c r="H7" s="6">
        <v>30000</v>
      </c>
    </row>
    <row r="8" spans="1:8" x14ac:dyDescent="0.25">
      <c r="A8" s="3" t="s">
        <v>19</v>
      </c>
      <c r="B8" s="3" t="s">
        <v>25</v>
      </c>
      <c r="C8" s="3">
        <v>35000</v>
      </c>
      <c r="D8" s="3">
        <v>52000</v>
      </c>
      <c r="F8" s="7" t="s">
        <v>19</v>
      </c>
      <c r="G8" s="6">
        <v>35000</v>
      </c>
      <c r="H8" s="6">
        <v>52000</v>
      </c>
    </row>
    <row r="9" spans="1:8" x14ac:dyDescent="0.25">
      <c r="A9" s="3" t="s">
        <v>20</v>
      </c>
      <c r="B9" s="3" t="s">
        <v>25</v>
      </c>
      <c r="C9" s="3">
        <v>85000</v>
      </c>
      <c r="D9" s="3">
        <v>45000</v>
      </c>
      <c r="F9" s="7" t="s">
        <v>18</v>
      </c>
      <c r="G9" s="6">
        <v>45000</v>
      </c>
      <c r="H9" s="6">
        <v>66000</v>
      </c>
    </row>
    <row r="10" spans="1:8" x14ac:dyDescent="0.25">
      <c r="A10" s="3" t="s">
        <v>21</v>
      </c>
      <c r="B10" s="3" t="s">
        <v>27</v>
      </c>
      <c r="C10" s="3">
        <v>17000</v>
      </c>
      <c r="D10" s="3">
        <v>10000</v>
      </c>
      <c r="F10" s="7" t="s">
        <v>20</v>
      </c>
      <c r="G10" s="6">
        <v>85000</v>
      </c>
      <c r="H10" s="6">
        <v>45000</v>
      </c>
    </row>
    <row r="11" spans="1:8" x14ac:dyDescent="0.25">
      <c r="A11" s="3" t="s">
        <v>22</v>
      </c>
      <c r="B11" s="3" t="s">
        <v>27</v>
      </c>
      <c r="C11" s="3">
        <v>12000</v>
      </c>
      <c r="D11" s="3">
        <v>6000</v>
      </c>
      <c r="F11" s="5" t="s">
        <v>27</v>
      </c>
      <c r="G11" s="6">
        <v>29000</v>
      </c>
      <c r="H11" s="6">
        <v>16000</v>
      </c>
    </row>
    <row r="12" spans="1:8" x14ac:dyDescent="0.25">
      <c r="A12" s="3" t="s">
        <v>23</v>
      </c>
      <c r="B12" s="3" t="s">
        <v>26</v>
      </c>
      <c r="C12" s="3">
        <v>80000</v>
      </c>
      <c r="D12" s="3">
        <v>55000</v>
      </c>
      <c r="F12" s="7" t="s">
        <v>22</v>
      </c>
      <c r="G12" s="6">
        <v>12000</v>
      </c>
      <c r="H12" s="6">
        <v>6000</v>
      </c>
    </row>
    <row r="13" spans="1:8" x14ac:dyDescent="0.25">
      <c r="F13" s="7" t="s">
        <v>21</v>
      </c>
      <c r="G13" s="6">
        <v>17000</v>
      </c>
      <c r="H13" s="6">
        <v>10000</v>
      </c>
    </row>
    <row r="14" spans="1:8" x14ac:dyDescent="0.25">
      <c r="F14" s="5" t="s">
        <v>26</v>
      </c>
      <c r="G14" s="6">
        <v>130000</v>
      </c>
      <c r="H14" s="6">
        <v>100000</v>
      </c>
    </row>
    <row r="15" spans="1:8" x14ac:dyDescent="0.25">
      <c r="F15" s="7" t="s">
        <v>23</v>
      </c>
      <c r="G15" s="6">
        <v>80000</v>
      </c>
      <c r="H15" s="6">
        <v>55000</v>
      </c>
    </row>
    <row r="16" spans="1:8" x14ac:dyDescent="0.25">
      <c r="F16" s="7" t="s">
        <v>17</v>
      </c>
      <c r="G16" s="6">
        <v>50000</v>
      </c>
      <c r="H16" s="6">
        <v>45000</v>
      </c>
    </row>
    <row r="17" spans="6:8" x14ac:dyDescent="0.25">
      <c r="F17" s="5" t="s">
        <v>29</v>
      </c>
      <c r="G17" s="6">
        <v>469000</v>
      </c>
      <c r="H17" s="6">
        <v>394000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opLeftCell="B4" workbookViewId="0">
      <selection activeCell="E21" sqref="E21"/>
    </sheetView>
  </sheetViews>
  <sheetFormatPr defaultRowHeight="15" x14ac:dyDescent="0.25"/>
  <cols>
    <col min="3" max="3" width="14.140625" bestFit="1" customWidth="1"/>
    <col min="4" max="4" width="18.85546875" bestFit="1" customWidth="1"/>
    <col min="5" max="5" width="11.85546875" bestFit="1" customWidth="1"/>
    <col min="9" max="10" width="19.85546875" bestFit="1" customWidth="1"/>
    <col min="11" max="11" width="10.85546875" bestFit="1" customWidth="1"/>
  </cols>
  <sheetData>
    <row r="3" spans="2:12" x14ac:dyDescent="0.25">
      <c r="B3" s="15"/>
      <c r="C3" s="16"/>
      <c r="D3" s="16"/>
      <c r="E3" s="16"/>
      <c r="F3" s="17"/>
      <c r="I3" s="21"/>
      <c r="J3" s="21"/>
      <c r="K3" s="21"/>
      <c r="L3" s="21"/>
    </row>
    <row r="4" spans="2:12" x14ac:dyDescent="0.25">
      <c r="B4" s="18"/>
      <c r="C4" s="19"/>
      <c r="D4" s="19"/>
      <c r="E4" s="19"/>
      <c r="F4" s="20"/>
      <c r="I4" s="21"/>
      <c r="J4" s="21"/>
      <c r="K4" s="21"/>
      <c r="L4" s="21"/>
    </row>
    <row r="6" spans="2:12" x14ac:dyDescent="0.25">
      <c r="C6" s="3" t="s">
        <v>32</v>
      </c>
      <c r="D6" s="3" t="s">
        <v>33</v>
      </c>
      <c r="J6" s="3" t="s">
        <v>39</v>
      </c>
      <c r="K6" s="3">
        <v>1000000</v>
      </c>
    </row>
    <row r="7" spans="2:12" x14ac:dyDescent="0.25">
      <c r="C7" s="3" t="s">
        <v>34</v>
      </c>
      <c r="D7" s="3">
        <v>60000</v>
      </c>
      <c r="J7" s="3" t="s">
        <v>40</v>
      </c>
      <c r="K7" s="9">
        <v>0.05</v>
      </c>
    </row>
    <row r="8" spans="2:12" x14ac:dyDescent="0.25">
      <c r="C8" s="3" t="s">
        <v>35</v>
      </c>
      <c r="D8" s="3">
        <f>D7*E8</f>
        <v>15000</v>
      </c>
      <c r="E8" s="8">
        <v>0.25</v>
      </c>
      <c r="J8" s="3" t="s">
        <v>41</v>
      </c>
      <c r="K8" s="3">
        <v>10</v>
      </c>
    </row>
    <row r="9" spans="2:12" x14ac:dyDescent="0.25">
      <c r="C9" s="3" t="s">
        <v>36</v>
      </c>
      <c r="D9" s="9">
        <v>0.4</v>
      </c>
      <c r="E9">
        <f>D7*D9</f>
        <v>24000</v>
      </c>
      <c r="J9" s="3" t="s">
        <v>38</v>
      </c>
      <c r="K9" s="3">
        <v>7000</v>
      </c>
    </row>
    <row r="10" spans="2:12" x14ac:dyDescent="0.25">
      <c r="C10" s="3" t="s">
        <v>37</v>
      </c>
      <c r="D10" s="3">
        <v>15</v>
      </c>
      <c r="J10" s="3" t="s">
        <v>42</v>
      </c>
      <c r="K10" s="12">
        <f>PV(K7/12,K8*12,-K9,K6)</f>
        <v>52808.411998627133</v>
      </c>
    </row>
    <row r="11" spans="2:12" x14ac:dyDescent="0.25">
      <c r="C11" s="3" t="s">
        <v>38</v>
      </c>
      <c r="D11" s="11">
        <f>PMT(D9/12,D10,D7,-D8)</f>
        <v>-4360.9612086469178</v>
      </c>
    </row>
    <row r="15" spans="2:12" x14ac:dyDescent="0.25">
      <c r="D15" s="21"/>
      <c r="E15" s="21"/>
      <c r="F15" s="21"/>
    </row>
    <row r="16" spans="2:12" x14ac:dyDescent="0.25">
      <c r="D16" s="21"/>
      <c r="E16" s="21"/>
      <c r="F16" s="21"/>
    </row>
    <row r="17" spans="4:5" x14ac:dyDescent="0.25">
      <c r="D17" s="3" t="s">
        <v>43</v>
      </c>
      <c r="E17" s="3">
        <v>10000</v>
      </c>
    </row>
    <row r="18" spans="4:5" x14ac:dyDescent="0.25">
      <c r="D18" s="3" t="s">
        <v>40</v>
      </c>
      <c r="E18" s="9">
        <v>0.05</v>
      </c>
    </row>
    <row r="19" spans="4:5" x14ac:dyDescent="0.25">
      <c r="D19" s="3" t="s">
        <v>41</v>
      </c>
      <c r="E19" s="3">
        <v>2</v>
      </c>
    </row>
    <row r="20" spans="4:5" x14ac:dyDescent="0.25">
      <c r="D20" s="3" t="s">
        <v>38</v>
      </c>
      <c r="E20" s="3">
        <v>5000</v>
      </c>
    </row>
    <row r="21" spans="4:5" x14ac:dyDescent="0.25">
      <c r="D21" s="3" t="s">
        <v>44</v>
      </c>
      <c r="E21" s="13">
        <f>FV(E18/12,E19*12,-E20,-E17)</f>
        <v>136979.01602557657</v>
      </c>
    </row>
  </sheetData>
  <mergeCells count="3">
    <mergeCell ref="B3:F4"/>
    <mergeCell ref="I3:L4"/>
    <mergeCell ref="D15:F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zoomScaleNormal="100" workbookViewId="0"/>
  </sheetViews>
  <sheetFormatPr defaultRowHeight="15" x14ac:dyDescent="0.25"/>
  <cols>
    <col min="3" max="3" width="21" bestFit="1" customWidth="1"/>
    <col min="9" max="9" width="21" bestFit="1" customWidth="1"/>
  </cols>
  <sheetData>
    <row r="2" spans="3:10" x14ac:dyDescent="0.25">
      <c r="C2" s="21"/>
      <c r="D2" s="21"/>
      <c r="E2" s="21"/>
      <c r="I2" s="21"/>
      <c r="J2" s="21"/>
    </row>
    <row r="3" spans="3:10" x14ac:dyDescent="0.25">
      <c r="C3" s="21"/>
      <c r="D3" s="21"/>
      <c r="E3" s="21"/>
      <c r="I3" s="21"/>
      <c r="J3" s="21"/>
    </row>
    <row r="5" spans="3:10" x14ac:dyDescent="0.25">
      <c r="C5" s="3" t="s">
        <v>62</v>
      </c>
      <c r="D5" s="3">
        <v>5000000</v>
      </c>
      <c r="I5" s="3" t="s">
        <v>62</v>
      </c>
      <c r="J5" s="3"/>
    </row>
    <row r="6" spans="3:10" x14ac:dyDescent="0.25">
      <c r="C6" s="3" t="s">
        <v>59</v>
      </c>
      <c r="D6" s="9">
        <v>0.05</v>
      </c>
      <c r="I6" s="3" t="s">
        <v>59</v>
      </c>
      <c r="J6" s="9">
        <v>0.05</v>
      </c>
    </row>
    <row r="7" spans="3:10" x14ac:dyDescent="0.25">
      <c r="C7" s="3" t="s">
        <v>60</v>
      </c>
      <c r="D7" s="3">
        <v>24</v>
      </c>
      <c r="I7" s="3" t="s">
        <v>60</v>
      </c>
      <c r="J7" s="3">
        <v>24</v>
      </c>
    </row>
    <row r="8" spans="3:10" x14ac:dyDescent="0.25">
      <c r="C8" s="3" t="s">
        <v>61</v>
      </c>
      <c r="D8" s="3"/>
      <c r="I8" s="3" t="s">
        <v>61</v>
      </c>
      <c r="J8" s="13">
        <v>-21935</v>
      </c>
    </row>
    <row r="11" spans="3:10" x14ac:dyDescent="0.25">
      <c r="C11" s="21"/>
      <c r="D11" s="21"/>
      <c r="E11" s="21"/>
      <c r="I11" s="21"/>
      <c r="J11" s="21"/>
    </row>
    <row r="12" spans="3:10" x14ac:dyDescent="0.25">
      <c r="C12" s="21"/>
      <c r="D12" s="21"/>
      <c r="E12" s="21"/>
      <c r="I12" s="21"/>
      <c r="J12" s="21"/>
    </row>
    <row r="14" spans="3:10" x14ac:dyDescent="0.25">
      <c r="C14" s="3" t="s">
        <v>62</v>
      </c>
      <c r="D14" s="3">
        <v>5000000</v>
      </c>
      <c r="I14" s="3" t="s">
        <v>62</v>
      </c>
      <c r="J14" s="3">
        <v>5000000</v>
      </c>
    </row>
    <row r="15" spans="3:10" x14ac:dyDescent="0.25">
      <c r="C15" s="3" t="s">
        <v>59</v>
      </c>
      <c r="D15" s="9">
        <v>0.05</v>
      </c>
      <c r="I15" s="3" t="s">
        <v>59</v>
      </c>
      <c r="J15" s="9"/>
    </row>
    <row r="16" spans="3:10" x14ac:dyDescent="0.25">
      <c r="C16" s="3" t="s">
        <v>60</v>
      </c>
      <c r="D16" s="3"/>
      <c r="I16" s="3" t="s">
        <v>60</v>
      </c>
      <c r="J16" s="3">
        <v>24</v>
      </c>
    </row>
    <row r="17" spans="3:10" x14ac:dyDescent="0.25">
      <c r="C17" s="3" t="s">
        <v>61</v>
      </c>
      <c r="D17" s="13">
        <v>-21935</v>
      </c>
      <c r="I17" s="3" t="s">
        <v>61</v>
      </c>
      <c r="J17" s="13">
        <v>-21935</v>
      </c>
    </row>
  </sheetData>
  <mergeCells count="4">
    <mergeCell ref="C2:E3"/>
    <mergeCell ref="I2:J3"/>
    <mergeCell ref="C11:E12"/>
    <mergeCell ref="I11:J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workbookViewId="0">
      <selection activeCell="E17" sqref="E17"/>
    </sheetView>
  </sheetViews>
  <sheetFormatPr defaultRowHeight="15" x14ac:dyDescent="0.25"/>
  <cols>
    <col min="3" max="3" width="19.140625" bestFit="1" customWidth="1"/>
    <col min="4" max="4" width="13.140625" bestFit="1" customWidth="1"/>
    <col min="5" max="6" width="9.5703125" bestFit="1" customWidth="1"/>
  </cols>
  <sheetData>
    <row r="3" spans="3:6" x14ac:dyDescent="0.25">
      <c r="C3" s="21"/>
      <c r="D3" s="21"/>
      <c r="E3" s="21"/>
      <c r="F3" s="10"/>
    </row>
    <row r="4" spans="3:6" x14ac:dyDescent="0.25">
      <c r="C4" s="19"/>
      <c r="D4" s="19"/>
      <c r="E4" s="19"/>
      <c r="F4" s="10"/>
    </row>
    <row r="5" spans="3:6" x14ac:dyDescent="0.25">
      <c r="C5" s="3" t="s">
        <v>45</v>
      </c>
      <c r="D5" s="3" t="s">
        <v>46</v>
      </c>
      <c r="E5" s="3" t="s">
        <v>47</v>
      </c>
      <c r="F5" s="3" t="s">
        <v>48</v>
      </c>
    </row>
    <row r="6" spans="3:6" x14ac:dyDescent="0.25">
      <c r="C6" s="3" t="s">
        <v>14</v>
      </c>
      <c r="D6" s="3" t="s">
        <v>55</v>
      </c>
      <c r="E6" s="3" t="s">
        <v>57</v>
      </c>
      <c r="F6" s="3">
        <v>2399</v>
      </c>
    </row>
    <row r="7" spans="3:6" x14ac:dyDescent="0.25">
      <c r="C7" s="3" t="s">
        <v>49</v>
      </c>
      <c r="D7" s="3" t="s">
        <v>56</v>
      </c>
      <c r="E7" s="3" t="s">
        <v>57</v>
      </c>
      <c r="F7" s="3">
        <v>4500</v>
      </c>
    </row>
    <row r="8" spans="3:6" x14ac:dyDescent="0.25">
      <c r="C8" s="3" t="s">
        <v>50</v>
      </c>
      <c r="D8" s="3" t="s">
        <v>56</v>
      </c>
      <c r="E8" s="3" t="s">
        <v>58</v>
      </c>
      <c r="F8" s="3">
        <v>5459</v>
      </c>
    </row>
    <row r="9" spans="3:6" x14ac:dyDescent="0.25">
      <c r="C9" s="3" t="s">
        <v>51</v>
      </c>
      <c r="D9" s="3" t="s">
        <v>55</v>
      </c>
      <c r="E9" s="3" t="s">
        <v>58</v>
      </c>
      <c r="F9" s="3">
        <v>2180</v>
      </c>
    </row>
    <row r="10" spans="3:6" x14ac:dyDescent="0.25">
      <c r="C10" s="3" t="s">
        <v>52</v>
      </c>
      <c r="D10" s="3" t="s">
        <v>55</v>
      </c>
      <c r="E10" s="3" t="s">
        <v>57</v>
      </c>
      <c r="F10" s="3">
        <v>9994</v>
      </c>
    </row>
    <row r="11" spans="3:6" x14ac:dyDescent="0.25">
      <c r="C11" s="3" t="s">
        <v>53</v>
      </c>
      <c r="D11" s="3" t="s">
        <v>55</v>
      </c>
      <c r="E11" s="3" t="s">
        <v>58</v>
      </c>
      <c r="F11" s="3">
        <v>3004</v>
      </c>
    </row>
    <row r="12" spans="3:6" x14ac:dyDescent="0.25">
      <c r="C12" s="3" t="s">
        <v>54</v>
      </c>
      <c r="D12" s="3" t="s">
        <v>56</v>
      </c>
      <c r="E12" s="3" t="s">
        <v>57</v>
      </c>
      <c r="F12" s="3">
        <v>8652</v>
      </c>
    </row>
    <row r="17" spans="4:5" x14ac:dyDescent="0.25">
      <c r="D17">
        <f>SUMIF(D6:D12,"WEST",F6:F12)</f>
        <v>17577</v>
      </c>
      <c r="E17">
        <f>SUM(F6,F9,F10,F11)</f>
        <v>17577</v>
      </c>
    </row>
    <row r="18" spans="4:5" x14ac:dyDescent="0.25">
      <c r="D18">
        <f>SUM(E8)</f>
        <v>0</v>
      </c>
      <c r="E18">
        <f>SUMIFS(F6:F12,D6:D12,"NORTH",E6:E12,"KARACHI")</f>
        <v>13152</v>
      </c>
    </row>
  </sheetData>
  <mergeCells count="1">
    <mergeCell ref="C3:E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6"/>
  <sheetViews>
    <sheetView workbookViewId="0">
      <selection activeCell="L7" sqref="L7"/>
    </sheetView>
  </sheetViews>
  <sheetFormatPr defaultRowHeight="15" x14ac:dyDescent="0.25"/>
  <sheetData>
    <row r="2" spans="4:10" ht="36" x14ac:dyDescent="0.55000000000000004">
      <c r="F2" s="25" t="s">
        <v>66</v>
      </c>
      <c r="G2" s="25"/>
      <c r="H2" s="25"/>
      <c r="I2" s="25"/>
      <c r="J2" s="25"/>
    </row>
    <row r="5" spans="4:10" x14ac:dyDescent="0.25">
      <c r="D5" s="3" t="s">
        <v>63</v>
      </c>
      <c r="E5" s="3">
        <v>10000</v>
      </c>
    </row>
    <row r="6" spans="4:10" x14ac:dyDescent="0.25">
      <c r="D6" s="3" t="s">
        <v>64</v>
      </c>
      <c r="E6" s="23">
        <v>0.05</v>
      </c>
    </row>
    <row r="7" spans="4:10" x14ac:dyDescent="0.25">
      <c r="D7" s="22" t="s">
        <v>65</v>
      </c>
      <c r="E7" s="3">
        <f>E5*E6</f>
        <v>500</v>
      </c>
      <c r="F7" s="24">
        <v>5.5E-2</v>
      </c>
      <c r="G7" s="24">
        <v>0.06</v>
      </c>
      <c r="H7" s="24">
        <v>6.5000000000000002E-2</v>
      </c>
      <c r="I7" s="24">
        <v>7.0000000000000007E-2</v>
      </c>
      <c r="J7" s="24">
        <v>7.4999999999999997E-2</v>
      </c>
    </row>
    <row r="8" spans="4:10" x14ac:dyDescent="0.25">
      <c r="E8" s="3">
        <v>20000</v>
      </c>
      <c r="F8" s="3">
        <f t="dataTable" ref="F8:J16" dt2D="1" dtr="1" r1="E5" r2="E6"/>
        <v>1100</v>
      </c>
      <c r="G8" s="3">
        <v>1200</v>
      </c>
      <c r="H8" s="3">
        <v>1300</v>
      </c>
      <c r="I8" s="3">
        <v>1400.0000000000002</v>
      </c>
      <c r="J8" s="3">
        <v>1500</v>
      </c>
    </row>
    <row r="9" spans="4:10" x14ac:dyDescent="0.25">
      <c r="E9" s="3">
        <v>25000</v>
      </c>
      <c r="F9" s="3">
        <v>1375</v>
      </c>
      <c r="G9" s="3">
        <v>1500</v>
      </c>
      <c r="H9" s="3">
        <v>1625</v>
      </c>
      <c r="I9" s="3">
        <v>1750.0000000000002</v>
      </c>
      <c r="J9" s="3">
        <v>1875</v>
      </c>
    </row>
    <row r="10" spans="4:10" x14ac:dyDescent="0.25">
      <c r="E10" s="3">
        <v>30000</v>
      </c>
      <c r="F10" s="3">
        <v>1650</v>
      </c>
      <c r="G10" s="3">
        <v>1800</v>
      </c>
      <c r="H10" s="3">
        <v>1950</v>
      </c>
      <c r="I10" s="3">
        <v>2100</v>
      </c>
      <c r="J10" s="3">
        <v>2250</v>
      </c>
    </row>
    <row r="11" spans="4:10" x14ac:dyDescent="0.25">
      <c r="E11" s="3">
        <v>35000</v>
      </c>
      <c r="F11" s="3">
        <v>1925</v>
      </c>
      <c r="G11" s="3">
        <v>2100</v>
      </c>
      <c r="H11" s="3">
        <v>2275</v>
      </c>
      <c r="I11" s="3">
        <v>2450.0000000000005</v>
      </c>
      <c r="J11" s="3">
        <v>2625</v>
      </c>
    </row>
    <row r="12" spans="4:10" x14ac:dyDescent="0.25">
      <c r="E12" s="3">
        <v>40000</v>
      </c>
      <c r="F12" s="3">
        <v>2200</v>
      </c>
      <c r="G12" s="3">
        <v>2400</v>
      </c>
      <c r="H12" s="3">
        <v>2600</v>
      </c>
      <c r="I12" s="3">
        <v>2800.0000000000005</v>
      </c>
      <c r="J12" s="3">
        <v>3000</v>
      </c>
    </row>
    <row r="13" spans="4:10" x14ac:dyDescent="0.25">
      <c r="E13" s="3">
        <v>45000</v>
      </c>
      <c r="F13" s="3">
        <v>2475</v>
      </c>
      <c r="G13" s="3">
        <v>2700</v>
      </c>
      <c r="H13" s="3">
        <v>2925</v>
      </c>
      <c r="I13" s="3">
        <v>3150.0000000000005</v>
      </c>
      <c r="J13" s="3">
        <v>3375</v>
      </c>
    </row>
    <row r="14" spans="4:10" x14ac:dyDescent="0.25">
      <c r="E14" s="3">
        <v>50000</v>
      </c>
      <c r="F14" s="3">
        <v>2750</v>
      </c>
      <c r="G14" s="3">
        <v>3000</v>
      </c>
      <c r="H14" s="3">
        <v>3250</v>
      </c>
      <c r="I14" s="3">
        <v>3500.0000000000005</v>
      </c>
      <c r="J14" s="3">
        <v>3750</v>
      </c>
    </row>
    <row r="15" spans="4:10" x14ac:dyDescent="0.25">
      <c r="E15" s="3">
        <v>55000</v>
      </c>
      <c r="F15" s="3">
        <v>3025</v>
      </c>
      <c r="G15" s="3">
        <v>3300</v>
      </c>
      <c r="H15" s="3">
        <v>3575</v>
      </c>
      <c r="I15" s="3">
        <v>3850.0000000000005</v>
      </c>
      <c r="J15" s="3">
        <v>4125</v>
      </c>
    </row>
    <row r="16" spans="4:10" x14ac:dyDescent="0.25">
      <c r="E16" s="3">
        <v>60000</v>
      </c>
      <c r="F16" s="3">
        <v>3300</v>
      </c>
      <c r="G16" s="3">
        <v>3600</v>
      </c>
      <c r="H16" s="3">
        <v>3900</v>
      </c>
      <c r="I16" s="3">
        <v>4200</v>
      </c>
      <c r="J16" s="3">
        <v>4500</v>
      </c>
    </row>
  </sheetData>
  <mergeCells count="1">
    <mergeCell ref="F2:J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15"/>
  <sheetViews>
    <sheetView tabSelected="1" workbookViewId="0">
      <selection activeCell="F2" sqref="F2:I2"/>
    </sheetView>
  </sheetViews>
  <sheetFormatPr defaultRowHeight="15" x14ac:dyDescent="0.25"/>
  <cols>
    <col min="5" max="5" width="19" bestFit="1" customWidth="1"/>
    <col min="6" max="6" width="10.5703125" bestFit="1" customWidth="1"/>
  </cols>
  <sheetData>
    <row r="2" spans="5:10" ht="31.5" x14ac:dyDescent="0.5">
      <c r="F2" s="29" t="s">
        <v>70</v>
      </c>
      <c r="G2" s="29"/>
      <c r="H2" s="29"/>
      <c r="I2" s="29"/>
    </row>
    <row r="5" spans="5:10" x14ac:dyDescent="0.25">
      <c r="E5" s="3" t="s">
        <v>62</v>
      </c>
      <c r="F5" s="26">
        <v>-756711.63369654422</v>
      </c>
    </row>
    <row r="6" spans="5:10" x14ac:dyDescent="0.25">
      <c r="E6" s="3" t="s">
        <v>67</v>
      </c>
      <c r="F6" s="9">
        <v>0.1</v>
      </c>
    </row>
    <row r="7" spans="5:10" x14ac:dyDescent="0.25">
      <c r="E7" s="3" t="s">
        <v>68</v>
      </c>
      <c r="F7" s="27">
        <v>10</v>
      </c>
    </row>
    <row r="8" spans="5:10" x14ac:dyDescent="0.25">
      <c r="E8" s="22" t="s">
        <v>69</v>
      </c>
      <c r="F8" s="28">
        <f>PMT(F6/12,F7*12,F5)</f>
        <v>10000.000000000002</v>
      </c>
      <c r="G8" s="3">
        <v>50000</v>
      </c>
      <c r="H8" s="3">
        <v>100000</v>
      </c>
      <c r="I8" s="3">
        <v>150000</v>
      </c>
      <c r="J8" s="3">
        <v>200000</v>
      </c>
    </row>
    <row r="9" spans="5:10" x14ac:dyDescent="0.25">
      <c r="F9" s="9">
        <v>0.05</v>
      </c>
      <c r="G9" s="3">
        <f t="dataTable" ref="G9:J15" dt2D="1" dtr="1" r1="F5" r2="F6"/>
        <v>-530.3275761953762</v>
      </c>
      <c r="H9" s="3">
        <v>-1060.6551523907524</v>
      </c>
      <c r="I9" s="3">
        <v>-1590.9827285861286</v>
      </c>
      <c r="J9" s="3">
        <v>-2121.3103047815048</v>
      </c>
    </row>
    <row r="10" spans="5:10" x14ac:dyDescent="0.25">
      <c r="F10" s="9">
        <v>0.1</v>
      </c>
      <c r="G10" s="3">
        <v>-660.75368440880823</v>
      </c>
      <c r="H10" s="3">
        <v>-1321.5073688176165</v>
      </c>
      <c r="I10" s="3">
        <v>-1982.261053226425</v>
      </c>
      <c r="J10" s="3">
        <v>-2643.0147376352329</v>
      </c>
    </row>
    <row r="11" spans="5:10" x14ac:dyDescent="0.25">
      <c r="F11" s="9">
        <v>0.15</v>
      </c>
      <c r="G11" s="3">
        <v>-806.67478537157785</v>
      </c>
      <c r="H11" s="3">
        <v>-1613.3495707431557</v>
      </c>
      <c r="I11" s="3">
        <v>-2420.0243561147336</v>
      </c>
      <c r="J11" s="3">
        <v>-3226.6991414863114</v>
      </c>
    </row>
    <row r="12" spans="5:10" x14ac:dyDescent="0.25">
      <c r="F12" s="9">
        <v>0.2</v>
      </c>
      <c r="G12" s="3">
        <v>-966.27836099662886</v>
      </c>
      <c r="H12" s="3">
        <v>-1932.5567219932577</v>
      </c>
      <c r="I12" s="3">
        <v>-2898.8350829898868</v>
      </c>
      <c r="J12" s="3">
        <v>-3865.1134439865154</v>
      </c>
    </row>
    <row r="13" spans="5:10" x14ac:dyDescent="0.25">
      <c r="F13" s="9">
        <v>0.25</v>
      </c>
      <c r="G13" s="3">
        <v>-1137.4647520072167</v>
      </c>
      <c r="H13" s="3">
        <v>-2274.9295040144334</v>
      </c>
      <c r="I13" s="3">
        <v>-3412.3942560216497</v>
      </c>
      <c r="J13" s="3">
        <v>-4549.8590080288668</v>
      </c>
    </row>
    <row r="14" spans="5:10" x14ac:dyDescent="0.25">
      <c r="F14" s="9">
        <v>0.3</v>
      </c>
      <c r="G14" s="3">
        <v>-1318.0896501727025</v>
      </c>
      <c r="H14" s="3">
        <v>-2636.179300345405</v>
      </c>
      <c r="I14" s="3">
        <v>-3954.2689505181074</v>
      </c>
      <c r="J14" s="3">
        <v>-5272.3586006908099</v>
      </c>
    </row>
    <row r="15" spans="5:10" x14ac:dyDescent="0.25">
      <c r="F15" s="9">
        <v>0.35</v>
      </c>
      <c r="G15" s="3">
        <v>-1506.1504028270238</v>
      </c>
      <c r="H15" s="3">
        <v>-3012.3008056540475</v>
      </c>
      <c r="I15" s="3">
        <v>-4518.4512084810713</v>
      </c>
      <c r="J15" s="3">
        <v>-6024.601611308095</v>
      </c>
    </row>
  </sheetData>
  <mergeCells count="1"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Sheet7</vt:lpstr>
      <vt:lpstr>Sheet8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 Computer Centre</dc:creator>
  <cp:lastModifiedBy>iTEC Computer Centre</cp:lastModifiedBy>
  <dcterms:created xsi:type="dcterms:W3CDTF">2022-02-25T11:02:59Z</dcterms:created>
  <dcterms:modified xsi:type="dcterms:W3CDTF">2022-05-25T17:17:33Z</dcterms:modified>
</cp:coreProperties>
</file>