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80" yWindow="2380" windowWidth="25600" windowHeight="14580" tabRatio="500" activeTab="3"/>
  </bookViews>
  <sheets>
    <sheet name="fuzzy_1_subset" sheetId="1" r:id="rId1"/>
    <sheet name="fuzzy_1_assessment" sheetId="2" r:id="rId2"/>
    <sheet name="fuzzy_1_execution_time" sheetId="5" r:id="rId3"/>
    <sheet name="baseline_1" sheetId="3" r:id="rId4"/>
  </sheets>
  <definedNames>
    <definedName name="_xlnm._FilterDatabase" localSheetId="0" hidden="1">fuzzy_1_subset!$A$1:$X$1666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70" i="3" l="1"/>
  <c r="H66" i="3"/>
  <c r="D68" i="3"/>
  <c r="K66" i="3"/>
  <c r="K67" i="3"/>
  <c r="K69" i="3"/>
  <c r="E69" i="3"/>
  <c r="H69" i="3"/>
  <c r="D69" i="3"/>
  <c r="C69" i="3"/>
  <c r="E68" i="3"/>
  <c r="H67" i="3"/>
  <c r="E67" i="3"/>
  <c r="Z55" i="2"/>
  <c r="Z33" i="2"/>
  <c r="H6" i="5"/>
  <c r="H5" i="5"/>
  <c r="H4" i="5"/>
  <c r="H3" i="5"/>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C3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C33"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D76"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C77"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D77"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C76" i="2"/>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<sst xmlns="http://schemas.openxmlformats.org/spreadsheetml/2006/main" count="2025" uniqueCount="1514">
  <si>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</si>
  <si>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</si>
  <si>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</si>
  <si>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</si>
  <si>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</si>
  <si>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</si>
  <si>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</si>
  <si>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</si>
  <si>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</si>
  <si>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</si>
  <si>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</si>
  <si>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</si>
  <si>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</si>
  <si>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</si>
  <si>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</si>
  <si>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</si>
  <si>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</si>
  <si>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</si>
  <si>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</si>
  <si>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</si>
  <si>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</si>
  <si>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</si>
  <si>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</si>
  <si>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</si>
  <si>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</si>
  <si>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</si>
  <si>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</si>
  <si>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</si>
  <si>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</si>
  <si>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</si>
  <si>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</si>
  <si>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</si>
  <si>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</si>
  <si>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</si>
  <si>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</si>
  <si>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</si>
  <si>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</si>
  <si>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</si>
  <si>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</si>
  <si>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</si>
  <si>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</si>
  <si>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</si>
  <si>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</si>
  <si>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</si>
  <si>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</si>
  <si>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</si>
  <si>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</si>
  <si>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</si>
  <si>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</si>
  <si>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</si>
  <si>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</si>
  <si>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</si>
  <si>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</si>
  <si>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</si>
  <si>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</si>
  <si>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</si>
  <si>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</si>
  <si>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</si>
  <si>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</si>
  <si>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</si>
  <si>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</si>
  <si>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</si>
  <si>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</si>
  <si>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</si>
  <si>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</si>
  <si>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</si>
  <si>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</si>
  <si>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</si>
  <si>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</si>
  <si>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</si>
  <si>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</si>
  <si>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</si>
  <si>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</si>
  <si>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</si>
  <si>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</si>
  <si>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</si>
  <si>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</si>
  <si>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</si>
  <si>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</si>
  <si>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</si>
  <si>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</si>
  <si>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</si>
  <si>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</si>
  <si>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</si>
  <si>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</si>
  <si>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</si>
  <si>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</si>
  <si>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</si>
  <si>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</si>
  <si>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</si>
  <si>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</si>
  <si>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</si>
  <si>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</si>
  <si>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</si>
  <si>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</si>
  <si>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</si>
  <si>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</si>
  <si>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</si>
  <si>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</si>
  <si>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</si>
  <si>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</si>
  <si>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</si>
  <si>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</si>
  <si>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</si>
  <si>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</si>
  <si>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</si>
  <si>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</si>
  <si>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</si>
  <si>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</si>
  <si>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</si>
  <si>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</si>
  <si>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</si>
  <si>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</si>
  <si>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</si>
  <si>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</si>
  <si>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</si>
  <si>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</si>
  <si>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</si>
  <si>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</si>
  <si>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</si>
  <si>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</si>
  <si>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</si>
  <si>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</si>
  <si>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</si>
  <si>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</si>
  <si>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</si>
  <si>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</si>
  <si>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</si>
  <si>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</si>
  <si>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</si>
  <si>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</si>
  <si>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</si>
  <si>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</si>
  <si>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</si>
  <si>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</si>
  <si>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</si>
  <si>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</si>
  <si>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</si>
  <si>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</si>
  <si>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</si>
  <si>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</si>
  <si>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</si>
  <si>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</si>
  <si>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</si>
  <si>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</si>
  <si>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</si>
  <si>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</si>
  <si>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</si>
  <si>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</si>
  <si>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</si>
  <si>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</si>
  <si>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</si>
  <si>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</si>
  <si>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</si>
  <si>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</si>
  <si>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</si>
  <si>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</si>
  <si>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</si>
  <si>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</si>
  <si>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</si>
  <si>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</si>
  <si>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</si>
  <si>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</si>
  <si>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</si>
  <si>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</si>
  <si>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</si>
  <si>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</si>
  <si>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</si>
  <si>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</si>
  <si>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</si>
  <si>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</si>
  <si>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</si>
  <si>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</si>
  <si>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</si>
  <si>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</si>
  <si>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</si>
  <si>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</si>
  <si>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</si>
  <si>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</si>
  <si>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</si>
  <si>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</si>
  <si>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</si>
  <si>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</si>
  <si>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</si>
  <si>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</si>
  <si>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</si>
  <si>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</si>
  <si>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</si>
  <si>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</si>
  <si>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</si>
  <si>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</si>
  <si>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</si>
  <si>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</si>
  <si>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</si>
  <si>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</si>
  <si>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</si>
  <si>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</si>
  <si>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</si>
  <si>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</si>
  <si>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</si>
  <si>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</si>
  <si>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</si>
  <si>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</si>
  <si>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</si>
  <si>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</si>
  <si>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</si>
  <si>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</si>
  <si>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</si>
  <si>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</si>
  <si>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</si>
  <si>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</si>
  <si>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</si>
  <si>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</si>
  <si>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</si>
  <si>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</si>
  <si>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</si>
  <si>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</si>
  <si>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</si>
  <si>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</si>
  <si>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</si>
  <si>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</si>
  <si>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</si>
  <si>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</si>
  <si>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</si>
  <si>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</si>
  <si>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</si>
  <si>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</si>
  <si>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</si>
  <si>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</si>
  <si>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</si>
  <si>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</si>
  <si>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</si>
  <si>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</si>
  <si>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</si>
  <si>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</si>
  <si>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</si>
  <si>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</si>
  <si>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</si>
  <si>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</si>
  <si>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</si>
  <si>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</si>
  <si>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</si>
  <si>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</si>
  <si>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</si>
  <si>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</si>
  <si>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</si>
  <si>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</si>
  <si>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</si>
  <si>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</si>
  <si>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</si>
  <si>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</si>
  <si>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</si>
  <si>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</si>
  <si>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</si>
  <si>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</si>
  <si>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</si>
  <si>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</si>
  <si>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</si>
  <si>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</si>
  <si>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</si>
  <si>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</si>
  <si>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</si>
  <si>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</si>
  <si>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</si>
  <si>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</si>
  <si>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</si>
  <si>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</si>
  <si>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</si>
  <si>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</si>
  <si>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</si>
  <si>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</si>
  <si>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</si>
  <si>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</si>
  <si>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</si>
  <si>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</si>
  <si>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</si>
  <si>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</si>
  <si>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</si>
  <si>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</si>
  <si>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</si>
  <si>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</si>
  <si>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</si>
  <si>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</si>
  <si>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</si>
  <si>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</si>
  <si>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</si>
  <si>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</si>
  <si>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</si>
  <si>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</si>
  <si>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</si>
  <si>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</si>
  <si>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</si>
  <si>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</si>
  <si>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</si>
  <si>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</si>
  <si>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</si>
  <si>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</si>
  <si>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</si>
  <si>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</si>
  <si>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</si>
  <si>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</si>
  <si>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</si>
  <si>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</si>
  <si>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</si>
  <si>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</si>
  <si>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</si>
  <si>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</si>
  <si>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</si>
  <si>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</si>
  <si>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</si>
  <si>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</si>
  <si>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</si>
  <si>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</si>
  <si>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</si>
  <si>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</si>
  <si>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</si>
  <si>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</si>
  <si>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</si>
  <si>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</si>
  <si>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</si>
  <si>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</si>
  <si>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</si>
  <si>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</si>
  <si>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</si>
  <si>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</si>
  <si>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</si>
  <si>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</si>
  <si>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</si>
  <si>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</si>
  <si>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</si>
  <si>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</si>
  <si>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</si>
  <si>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</si>
  <si>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</si>
  <si>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</si>
  <si>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</si>
  <si>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</si>
  <si>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</si>
  <si>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</si>
  <si>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</si>
  <si>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</si>
  <si>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</si>
  <si>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</si>
  <si>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</si>
  <si>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</si>
  <si>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</si>
  <si>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</si>
  <si>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</si>
  <si>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</si>
  <si>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</si>
  <si>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</si>
  <si>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</si>
  <si>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</si>
  <si>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</si>
  <si>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</si>
  <si>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</si>
  <si>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</si>
  <si>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</si>
  <si>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</si>
  <si>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</si>
  <si>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</si>
  <si>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</si>
  <si>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</si>
  <si>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</si>
  <si>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</si>
  <si>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</si>
  <si>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</si>
  <si>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</si>
  <si>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</si>
  <si>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</si>
  <si>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</si>
  <si>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</si>
  <si>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</si>
  <si>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</si>
  <si>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</si>
  <si>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</si>
  <si>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</si>
  <si>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</si>
  <si>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</si>
  <si>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</si>
  <si>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</si>
  <si>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</si>
  <si>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</si>
  <si>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</si>
  <si>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</si>
  <si>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</si>
  <si>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</si>
  <si>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</si>
  <si>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</si>
  <si>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</si>
  <si>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</si>
  <si>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</si>
  <si>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</si>
  <si>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</si>
  <si>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</si>
  <si>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</si>
  <si>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</si>
  <si>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</si>
  <si>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</si>
  <si>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</si>
  <si>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</si>
  <si>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</si>
  <si>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</si>
  <si>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</si>
  <si>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</si>
  <si>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</si>
  <si>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</si>
  <si>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</si>
  <si>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</si>
  <si>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</si>
  <si>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</si>
  <si>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</si>
  <si>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</si>
  <si>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</si>
  <si>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</si>
  <si>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</si>
  <si>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</si>
  <si>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</si>
  <si>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</si>
  <si>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</si>
  <si>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</si>
  <si>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</si>
  <si>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</si>
  <si>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</si>
  <si>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</si>
  <si>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</si>
  <si>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</si>
  <si>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</si>
  <si>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</si>
  <si>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</si>
  <si>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</si>
  <si>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</si>
  <si>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</si>
  <si>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</si>
  <si>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</si>
  <si>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</si>
  <si>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</si>
  <si>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</si>
  <si>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</si>
  <si>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</si>
  <si>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</si>
  <si>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</si>
  <si>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</si>
  <si>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</si>
  <si>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</si>
  <si>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</si>
  <si>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</si>
  <si>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</si>
  <si>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</si>
  <si>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</si>
  <si>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</si>
  <si>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</si>
  <si>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</si>
  <si>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</si>
  <si>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</si>
  <si>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</si>
  <si>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</si>
  <si>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</si>
  <si>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</si>
  <si>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</si>
  <si>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</si>
  <si>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</si>
  <si>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</si>
  <si>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</si>
  <si>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</si>
  <si>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</si>
  <si>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</si>
  <si>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</si>
  <si>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</si>
  <si>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</si>
  <si>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</si>
  <si>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</si>
  <si>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</si>
  <si>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</si>
  <si>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</si>
  <si>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</si>
  <si>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</si>
  <si>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</si>
  <si>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</si>
  <si>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</si>
  <si>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</si>
  <si>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</si>
  <si>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</si>
  <si>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</si>
  <si>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</si>
  <si>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</si>
  <si>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</si>
  <si>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</si>
  <si>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</si>
  <si>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</si>
  <si>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</si>
  <si>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</si>
  <si>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</si>
  <si>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</si>
  <si>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</si>
  <si>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</si>
  <si>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</si>
  <si>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</si>
  <si>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</si>
  <si>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</si>
  <si>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</si>
  <si>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</si>
  <si>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</si>
  <si>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</si>
  <si>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</si>
  <si>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</si>
  <si>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</si>
  <si>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</si>
  <si>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</si>
  <si>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</si>
  <si>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</si>
  <si>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</si>
  <si>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</si>
  <si>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</si>
  <si>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</si>
  <si>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</si>
  <si>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</si>
  <si>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</si>
  <si>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</si>
  <si>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</si>
  <si>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</si>
  <si>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</si>
  <si>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</si>
  <si>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</si>
  <si>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</si>
  <si>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</si>
  <si>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</si>
  <si>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</si>
  <si>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</si>
  <si>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</si>
  <si>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</si>
  <si>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</si>
  <si>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</si>
  <si>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</si>
  <si>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</si>
  <si>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</si>
  <si>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</si>
  <si>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</si>
  <si>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</si>
  <si>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</si>
  <si>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</si>
  <si>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</si>
  <si>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</si>
  <si>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</si>
  <si>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</si>
  <si>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</si>
  <si>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</si>
  <si>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</si>
  <si>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</si>
  <si>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</si>
  <si>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</si>
  <si>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</si>
  <si>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</si>
  <si>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</si>
  <si>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</si>
  <si>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</si>
  <si>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</si>
  <si>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</si>
  <si>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</si>
  <si>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</si>
  <si>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</si>
  <si>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</si>
  <si>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</si>
  <si>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</si>
  <si>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</si>
  <si>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</si>
  <si>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</si>
  <si>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</si>
  <si>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</si>
  <si>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</si>
  <si>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</si>
  <si>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</si>
  <si>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</si>
  <si>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</si>
  <si>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</si>
  <si>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</si>
  <si>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</si>
  <si>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</si>
  <si>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</si>
  <si>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</si>
  <si>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</si>
  <si>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</si>
  <si>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</si>
  <si>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</si>
  <si>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</si>
  <si>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</si>
  <si>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</si>
  <si>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</si>
  <si>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</si>
  <si>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</si>
  <si>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</si>
  <si>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</si>
  <si>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</si>
  <si>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</si>
  <si>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</si>
  <si>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</si>
  <si>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</si>
  <si>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</si>
  <si>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</si>
  <si>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</si>
  <si>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</si>
  <si>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</si>
  <si>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</si>
  <si>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</si>
  <si>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</si>
  <si>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</si>
  <si>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</si>
  <si>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</si>
  <si>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</si>
  <si>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</si>
  <si>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</si>
  <si>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</si>
  <si>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</si>
  <si>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</si>
  <si>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</si>
  <si>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</si>
  <si>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</si>
  <si>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</si>
  <si>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</si>
  <si>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</si>
  <si>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</si>
  <si>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</si>
  <si>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</si>
  <si>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</si>
  <si>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</si>
  <si>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</si>
  <si>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</si>
  <si>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</si>
  <si>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</si>
  <si>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</si>
  <si>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</si>
  <si>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</si>
  <si>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</si>
  <si>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</si>
  <si>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</si>
  <si>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</si>
  <si>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</si>
  <si>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</si>
  <si>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</si>
  <si>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</si>
  <si>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</si>
  <si>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</si>
  <si>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</si>
  <si>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</si>
  <si>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</si>
  <si>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</si>
  <si>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</si>
  <si>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</si>
  <si>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</si>
  <si>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</si>
  <si>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</si>
  <si>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</si>
  <si>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</si>
  <si>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</si>
  <si>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</si>
  <si>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</si>
  <si>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</si>
  <si>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</si>
  <si>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</si>
  <si>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</si>
  <si>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</si>
  <si>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</si>
  <si>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</si>
  <si>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</si>
  <si>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</si>
  <si>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</si>
  <si>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</si>
  <si>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</si>
  <si>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</si>
  <si>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</si>
  <si>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</si>
  <si>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</si>
  <si>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</si>
  <si>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</si>
  <si>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</si>
  <si>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</si>
  <si>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</si>
  <si>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</si>
  <si>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</si>
  <si>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</si>
  <si>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</si>
  <si>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</si>
  <si>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</si>
  <si>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</si>
  <si>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</si>
  <si>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</si>
  <si>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</si>
  <si>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</si>
  <si>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</si>
  <si>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</si>
  <si>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</si>
  <si>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</si>
  <si>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</si>
  <si>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</si>
  <si>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</si>
  <si>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</si>
  <si>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</si>
  <si>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</si>
  <si>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</si>
  <si>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</si>
  <si>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</si>
  <si>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</si>
  <si>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</si>
  <si>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</si>
  <si>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</si>
  <si>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</si>
  <si>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</si>
  <si>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</si>
  <si>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</si>
  <si>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</si>
  <si>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</si>
  <si>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</si>
  <si>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</si>
  <si>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</si>
  <si>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</si>
  <si>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</si>
  <si>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</si>
  <si>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</si>
  <si>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</si>
  <si>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</si>
  <si>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</si>
  <si>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</si>
  <si>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</si>
  <si>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</si>
  <si>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</si>
  <si>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</si>
  <si>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</si>
  <si>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</si>
  <si>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</si>
  <si>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</si>
  <si>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</si>
  <si>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</si>
  <si>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</si>
  <si>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</si>
  <si>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</si>
  <si>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</si>
  <si>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</si>
  <si>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</si>
  <si>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</si>
  <si>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</si>
  <si>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</si>
  <si>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</si>
  <si>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</si>
  <si>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</si>
  <si>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</si>
  <si>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</si>
  <si>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</si>
  <si>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</si>
  <si>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</si>
  <si>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</si>
  <si>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</si>
  <si>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</si>
  <si>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</si>
  <si>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</si>
  <si>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</si>
  <si>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</si>
  <si>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</si>
  <si>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</si>
  <si>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</si>
  <si>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</si>
  <si>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</si>
  <si>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</si>
  <si>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</si>
  <si>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</si>
  <si>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</si>
  <si>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</si>
  <si>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</si>
  <si>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</si>
  <si>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</si>
  <si>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</si>
  <si>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</si>
  <si>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</si>
  <si>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</si>
  <si>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</si>
  <si>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</si>
  <si>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</si>
  <si>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</si>
  <si>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</si>
  <si>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</si>
  <si>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</si>
  <si>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</si>
  <si>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</si>
  <si>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</si>
  <si>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</si>
  <si>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</si>
  <si>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</si>
  <si>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</si>
  <si>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</si>
  <si>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</si>
  <si>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</si>
  <si>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</si>
  <si>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</si>
  <si>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</si>
  <si>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</si>
  <si>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</si>
  <si>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</si>
  <si>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</si>
  <si>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</si>
  <si>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</si>
  <si>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</si>
  <si>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</si>
  <si>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</si>
  <si>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</si>
  <si>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</si>
  <si>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</si>
  <si>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</si>
  <si>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</si>
  <si>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</si>
  <si>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</si>
  <si>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</si>
  <si>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</si>
  <si>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</si>
  <si>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</si>
  <si>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</si>
  <si>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</si>
  <si>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</si>
  <si>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</si>
  <si>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</si>
  <si>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</si>
  <si>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</si>
  <si>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</si>
  <si>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</si>
  <si>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</si>
  <si>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</si>
  <si>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</si>
  <si>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</si>
  <si>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</si>
  <si>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</si>
  <si>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</si>
  <si>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</si>
  <si>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</si>
  <si>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</si>
  <si>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</si>
  <si>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</si>
  <si>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</si>
  <si>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</si>
  <si>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</si>
  <si>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</si>
  <si>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</si>
  <si>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</si>
  <si>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</si>
  <si>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</si>
  <si>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</si>
  <si>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</si>
  <si>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</si>
  <si>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</si>
  <si>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</si>
  <si>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</si>
  <si>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</si>
  <si>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</si>
  <si>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</si>
  <si>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</si>
  <si>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</si>
  <si>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</si>
  <si>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</si>
  <si>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</si>
  <si>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</si>
  <si>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</si>
  <si>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</si>
  <si>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</si>
  <si>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</si>
  <si>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</si>
  <si>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</si>
  <si>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</si>
  <si>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</si>
  <si>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</si>
  <si>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</si>
  <si>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</si>
  <si>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</si>
  <si>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</si>
  <si>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</si>
  <si>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</si>
  <si>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</si>
  <si>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</si>
  <si>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</si>
  <si>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</si>
  <si>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</si>
  <si>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</si>
  <si>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</si>
  <si>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</si>
  <si>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</si>
  <si>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</si>
  <si>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</si>
  <si>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</si>
  <si>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</si>
  <si>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</si>
  <si>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</si>
  <si>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</si>
  <si>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</si>
  <si>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</si>
  <si>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</si>
  <si>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</si>
  <si>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</si>
  <si>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</si>
  <si>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</si>
  <si>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</si>
  <si>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</si>
  <si>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</si>
  <si>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</si>
  <si>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</si>
  <si>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</si>
  <si>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</si>
  <si>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</si>
  <si>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</si>
  <si>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</si>
  <si>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</si>
  <si>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</si>
  <si>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</si>
  <si>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</si>
  <si>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</si>
  <si>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</si>
  <si>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</si>
  <si>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</si>
  <si>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</si>
  <si>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</si>
  <si>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</si>
  <si>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</si>
  <si>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</si>
  <si>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</si>
  <si>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</si>
  <si>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</si>
  <si>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</si>
  <si>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</si>
  <si>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</si>
  <si>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</si>
  <si>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</si>
  <si>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</si>
  <si>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</si>
  <si>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</si>
  <si>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</si>
  <si>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</si>
  <si>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</si>
  <si>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</si>
  <si>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</si>
  <si>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</si>
  <si>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</si>
  <si>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</si>
  <si>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</si>
  <si>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</si>
  <si>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</si>
  <si>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</si>
  <si>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</si>
  <si>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</si>
  <si>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</si>
  <si>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</si>
  <si>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</si>
  <si>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</si>
  <si>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</si>
  <si>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</si>
  <si>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</si>
  <si>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</si>
  <si>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</si>
  <si>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</si>
  <si>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</si>
  <si>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</si>
  <si>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</si>
  <si>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</si>
  <si>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</si>
  <si>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</si>
  <si>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</si>
  <si>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</si>
  <si>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</si>
  <si>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</si>
  <si>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</si>
  <si>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</si>
  <si>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</si>
  <si>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</si>
  <si>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</si>
  <si>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</si>
  <si>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</si>
  <si>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</si>
  <si>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</si>
  <si>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</si>
  <si>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</si>
  <si>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</si>
  <si>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</si>
  <si>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</si>
  <si>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</si>
  <si>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</si>
  <si>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</si>
  <si>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</si>
  <si>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</si>
  <si>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</si>
  <si>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</si>
  <si>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</si>
  <si>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</si>
  <si>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</si>
  <si>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</si>
  <si>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</si>
  <si>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</si>
  <si>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</si>
  <si>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</si>
  <si>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</si>
  <si>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</si>
  <si>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</si>
  <si>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</si>
  <si>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</si>
  <si>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</si>
  <si>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</si>
  <si>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</si>
  <si>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</si>
  <si>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</si>
  <si>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</si>
  <si>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</si>
  <si>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</si>
  <si>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</si>
  <si>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</si>
  <si>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</si>
  <si>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</si>
  <si>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</si>
  <si>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</si>
  <si>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</si>
  <si>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</si>
  <si>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</si>
  <si>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</si>
  <si>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</si>
  <si>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</si>
  <si>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</si>
  <si>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</si>
  <si>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</si>
  <si>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</si>
  <si>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</si>
  <si>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</si>
  <si>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</si>
  <si>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</si>
  <si>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</si>
  <si>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</si>
  <si>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</si>
  <si>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</si>
  <si>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</si>
  <si>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</si>
  <si>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</si>
  <si>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</si>
  <si>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</si>
  <si>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</si>
  <si>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</si>
  <si>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</si>
  <si>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</si>
  <si>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</si>
  <si>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</si>
  <si>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</si>
  <si>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</si>
  <si>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</si>
  <si>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</si>
  <si>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</si>
  <si>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</si>
  <si>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</si>
  <si>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</si>
  <si>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</si>
  <si>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</si>
  <si>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</si>
  <si>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</si>
  <si>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</si>
  <si>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</si>
  <si>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</si>
  <si>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</si>
  <si>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</si>
  <si>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</si>
  <si>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</si>
  <si>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</si>
  <si>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</si>
  <si>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</si>
  <si>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</si>
  <si>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</si>
  <si>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</si>
  <si>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</si>
  <si>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</si>
  <si>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</si>
  <si>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</si>
  <si>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</si>
  <si>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</si>
  <si>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</si>
  <si>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</si>
  <si>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</si>
  <si>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</si>
  <si>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</si>
  <si>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</si>
  <si>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</si>
  <si>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</si>
  <si>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</si>
  <si>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</si>
  <si>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</si>
  <si>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</si>
  <si>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</si>
  <si>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</si>
  <si>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</si>
  <si>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</si>
  <si>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</si>
  <si>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</si>
  <si>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</si>
  <si>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</si>
  <si>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</si>
  <si>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</si>
  <si>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</si>
  <si>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</si>
  <si>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</si>
  <si>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</si>
  <si>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</si>
  <si>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</si>
  <si>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</si>
  <si>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</si>
  <si>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</si>
  <si>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</si>
  <si>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</si>
  <si>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</si>
  <si>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</si>
  <si>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</si>
  <si>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</si>
  <si>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</si>
  <si>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</si>
  <si>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</si>
  <si>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</si>
  <si>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</si>
  <si>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</si>
  <si>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</si>
  <si>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</si>
  <si>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</si>
  <si>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</si>
  <si>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</si>
  <si>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</si>
  <si>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</si>
  <si>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</si>
  <si>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</si>
  <si>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</si>
  <si>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</si>
  <si>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</si>
  <si>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</si>
  <si>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</si>
  <si>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</si>
  <si>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</si>
  <si>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</si>
  <si>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</si>
  <si>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</si>
  <si>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</si>
  <si>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</si>
  <si>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</si>
  <si>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</si>
  <si>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</si>
  <si>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</si>
  <si>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</si>
  <si>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</si>
  <si>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</si>
  <si>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</si>
  <si>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</si>
  <si>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</si>
  <si>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</si>
  <si>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</si>
  <si>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</si>
  <si>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</si>
  <si>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</si>
  <si>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</si>
  <si>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</si>
  <si>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</si>
  <si>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</si>
  <si>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</si>
  <si>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</si>
  <si>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</si>
  <si>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</si>
  <si>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</si>
  <si>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</si>
  <si>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</si>
  <si>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</si>
  <si>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</si>
  <si>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</si>
  <si>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</si>
  <si>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</si>
  <si>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</si>
  <si>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</si>
  <si>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</si>
  <si>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</si>
  <si>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</si>
  <si>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</si>
  <si>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</si>
  <si>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</si>
  <si>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</si>
  <si>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</si>
  <si>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</si>
  <si>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</si>
  <si>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</si>
  <si>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</si>
  <si>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</si>
  <si>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</si>
  <si>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</si>
  <si>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</si>
  <si>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</si>
  <si>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</si>
  <si>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</si>
  <si>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</si>
  <si>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</si>
  <si>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</si>
  <si>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</si>
  <si>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</si>
  <si>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</si>
  <si>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</si>
  <si>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</si>
  <si>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</si>
  <si>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</si>
  <si>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</si>
  <si>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</si>
  <si>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</si>
  <si>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</si>
  <si>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</si>
  <si>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</si>
  <si>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</si>
  <si>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</si>
  <si>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</si>
  <si>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</si>
  <si>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</si>
  <si>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</si>
  <si>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</si>
  <si>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</si>
  <si>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</si>
  <si>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</si>
  <si>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</si>
  <si>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</si>
  <si>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</si>
  <si>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</si>
  <si>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</si>
  <si>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</si>
  <si>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</si>
  <si>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</si>
  <si>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</si>
  <si>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</si>
  <si>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</si>
  <si>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</si>
  <si>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</si>
  <si>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</si>
  <si>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</si>
  <si>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</si>
  <si>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</si>
  <si>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</si>
  <si>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</si>
  <si>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</si>
  <si>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</si>
  <si>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</si>
  <si>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</si>
  <si>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</si>
  <si>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</si>
  <si>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</si>
  <si>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</si>
  <si>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</si>
  <si>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</si>
  <si>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</si>
  <si>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</si>
  <si>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</si>
  <si>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</si>
  <si>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</si>
  <si>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</si>
  <si>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</si>
  <si>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</si>
  <si>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</si>
  <si>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</si>
  <si>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</si>
  <si>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</si>
  <si>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</si>
  <si>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</si>
  <si>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</si>
  <si>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</si>
  <si>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</si>
  <si>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</si>
  <si>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</si>
  <si>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</si>
  <si>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</si>
  <si>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</si>
  <si>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</si>
  <si>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</si>
  <si>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</si>
  <si>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</si>
  <si>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</si>
  <si>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</si>
  <si>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</si>
  <si>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</si>
  <si>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</si>
  <si>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</si>
  <si>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</si>
  <si>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</si>
  <si>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</si>
  <si>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</si>
  <si>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</si>
  <si>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</si>
  <si>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</si>
  <si>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</si>
  <si>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</si>
  <si>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</si>
  <si>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</si>
  <si>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</si>
  <si>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</si>
  <si>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</si>
  <si>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</si>
  <si>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</si>
  <si>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</si>
  <si>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</si>
  <si>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</si>
  <si>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</si>
  <si>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</si>
  <si>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</si>
  <si>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</si>
  <si>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</si>
  <si>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</si>
  <si>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</si>
  <si>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</si>
  <si>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</si>
  <si>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</si>
  <si>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</si>
  <si>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</si>
  <si>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</si>
  <si>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</si>
  <si>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</si>
  <si>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</si>
  <si>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</si>
  <si>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</si>
  <si>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</si>
  <si>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</si>
  <si>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</si>
  <si>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</si>
  <si>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</si>
  <si>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</si>
  <si>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</si>
  <si>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</si>
  <si>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</si>
  <si>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</si>
  <si>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</si>
  <si>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</si>
  <si>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</si>
  <si>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</si>
  <si>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</si>
  <si>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</si>
  <si>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</si>
  <si>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</si>
  <si>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</si>
  <si>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</si>
  <si>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</si>
  <si>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</si>
  <si>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</si>
  <si>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</si>
  <si>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</si>
  <si>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</si>
  <si>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</si>
  <si>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</si>
  <si>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</si>
  <si>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</si>
  <si>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</si>
  <si>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</si>
  <si>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</si>
  <si>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</si>
  <si>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</si>
  <si>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</si>
  <si>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</si>
  <si>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</si>
  <si>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</si>
  <si>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</si>
  <si>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</si>
  <si>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</si>
  <si>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</si>
  <si>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</si>
  <si>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</si>
  <si>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</si>
  <si>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</si>
  <si>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</si>
  <si>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</si>
  <si>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</si>
  <si>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</si>
  <si>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</si>
  <si>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</si>
  <si>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</si>
  <si>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</si>
  <si>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</si>
  <si>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</si>
  <si>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</si>
  <si>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</si>
  <si>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</si>
  <si>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</si>
  <si>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</si>
  <si>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</si>
  <si>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</si>
  <si>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</si>
  <si>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</si>
  <si>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</si>
  <si>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</si>
  <si>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</si>
  <si>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</si>
  <si>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</si>
  <si>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</si>
  <si>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</si>
  <si>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</si>
  <si>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</si>
  <si>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</si>
  <si>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</si>
  <si>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</si>
  <si>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</si>
  <si>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</si>
  <si>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</si>
  <si>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</si>
  <si>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</si>
  <si>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</si>
  <si>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</si>
  <si>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</si>
  <si>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</si>
  <si>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</si>
  <si>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</si>
  <si>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</si>
  <si>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</si>
  <si>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</si>
  <si>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</si>
  <si>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</si>
  <si>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</si>
  <si>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</si>
  <si>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</si>
  <si>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</si>
  <si>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</si>
  <si>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</si>
  <si>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</si>
  <si>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</si>
  <si>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</si>
  <si>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</si>
  <si>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</si>
  <si>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</si>
  <si>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</si>
  <si>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</si>
  <si>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</si>
  <si>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</si>
  <si>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</si>
  <si>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</si>
  <si>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</si>
  <si>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</si>
  <si>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</si>
  <si>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</si>
  <si>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</si>
  <si>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</si>
  <si>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</si>
  <si>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</si>
  <si>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</si>
  <si>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</si>
  <si>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</si>
  <si>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</si>
  <si>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</si>
  <si>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</si>
  <si>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</si>
  <si>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</si>
  <si>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</si>
  <si>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</si>
  <si>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</si>
  <si>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</si>
  <si>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</si>
  <si>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</si>
  <si>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</si>
  <si>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</si>
  <si>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</si>
  <si>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</si>
  <si>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</si>
  <si>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</si>
  <si>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</si>
  <si>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</si>
  <si>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</si>
  <si>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</si>
  <si>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</si>
  <si>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</si>
  <si>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</si>
  <si>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</si>
  <si>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</si>
  <si>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</si>
  <si>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</si>
  <si>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</si>
  <si>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</si>
  <si>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</si>
  <si>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</si>
  <si>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</si>
  <si>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</si>
  <si>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</si>
  <si>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</si>
  <si>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</si>
  <si>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</si>
  <si>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</si>
  <si>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</si>
  <si>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</si>
  <si>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</si>
  <si>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</si>
  <si>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</si>
  <si>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</si>
  <si>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</si>
  <si>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</si>
  <si>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</si>
  <si>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</si>
  <si>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</si>
  <si>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</si>
  <si>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</si>
  <si>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</si>
  <si>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</si>
  <si>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</si>
  <si>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</si>
  <si>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</si>
  <si>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</si>
  <si>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</si>
  <si>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</si>
  <si>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location</t>
  </si>
  <si>
    <t>cityofnewyork</t>
  </si>
  <si>
    <t>test1</t>
  </si>
  <si>
    <t>[seconds]</t>
  </si>
  <si>
    <t>test2</t>
  </si>
  <si>
    <t>test3</t>
  </si>
  <si>
    <t>test4</t>
  </si>
  <si>
    <t>--&gt; [dedicated] : {dedicated}</t>
  </si>
  <si>
    <t>--&gt; [monuments] : {monuments}</t>
  </si>
  <si>
    <t>--&gt; [name] : {name figure named}</t>
  </si>
  <si>
    <t>--&gt; [location] : {location placement locations}</t>
  </si>
  <si>
    <t>--&gt; [sculptor] : {sculptor sculpturer carver}</t>
  </si>
  <si>
    <t>--&gt; [architect] : {architect designer architects}</t>
  </si>
  <si>
    <t>--&gt; [park] : {green common park}</t>
  </si>
  <si>
    <t>--&gt; [frederic auguste bartholdi] : {frederic auguste bartholdi}</t>
  </si>
  <si>
    <t>monuments</t>
  </si>
  <si>
    <t>park</t>
  </si>
  <si>
    <t>architect</t>
  </si>
  <si>
    <t>frederic auguste bartholdi</t>
  </si>
  <si>
    <t>sculptor</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</si>
</sst>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1"/>
      <color theme="1"/>
      <name val="Monaco"/>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4">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6">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9" fillId="0" borderId="0" xfId="0" applyFont="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12" borderId="19" xfId="0" applyFill="1" applyBorder="1"/>
    <xf numFmtId="0" fontId="0" fillId="12" borderId="20" xfId="0" applyFill="1" applyBorder="1"/>
    <xf numFmtId="0" fontId="0" fillId="12" borderId="21" xfId="0" applyFill="1" applyBorder="1"/>
    <xf numFmtId="0" fontId="10" fillId="0" borderId="0" xfId="0" applyFont="1"/>
    <xf numFmtId="0" fontId="9" fillId="13" borderId="0" xfId="0" applyFont="1" applyFill="1"/>
    <xf numFmtId="0" fontId="11" fillId="0" borderId="0" xfId="0" applyFont="1"/>
    <xf numFmtId="0" fontId="0" fillId="0" borderId="0" xfId="0" applyAlignment="1">
      <alignment horizontal="left" wrapText="1"/>
    </xf>
    <xf numFmtId="0" fontId="2" fillId="11" borderId="0" xfId="0" applyFont="1" applyFill="1" applyAlignment="1">
      <alignment horizontal="left"/>
    </xf>
    <xf numFmtId="0" fontId="0" fillId="0" borderId="2" xfId="0" applyBorder="1" applyAlignment="1">
      <alignment horizontal="center" vertical="center"/>
    </xf>
    <xf numFmtId="0" fontId="0" fillId="0" borderId="12" xfId="0" applyBorder="1" applyAlignment="1">
      <alignment horizontal="center"/>
    </xf>
    <xf numFmtId="0" fontId="0" fillId="0" borderId="0" xfId="0" applyAlignment="1">
      <alignment horizontal="center"/>
    </xf>
    <xf numFmtId="0" fontId="0" fillId="10" borderId="0" xfId="0" applyFill="1" applyAlignment="1">
      <alignment horizontal="center" wrapText="1"/>
    </xf>
  </cellXfs>
  <cellStyles count="14">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xfId="10" builtinId="8" hidden="1"/>
    <cellStyle name="Collegamento ipertestuale" xfId="12"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Collegamento ipertestuale visitato" xfId="11" builtinId="9" hidden="1"/>
    <cellStyle name="Collegamento ipertestuale visitato" xfId="13"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X1666"/>
  <sheetViews>
    <sheetView topLeftCell="I1" zoomScale="98" workbookViewId="0">
      <selection activeCell="T1669" sqref="T1669"/>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hidden="1"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16">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hidden="1"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16">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hidden="1"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16">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hidden="1"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16">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hidden="1"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16">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hidden="1"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16">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hidden="1"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16">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hidden="1"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16">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hidden="1"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16">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hidden="1"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16">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hidden="1"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16">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hidden="1"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16">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hidden="1"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16">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hidden="1"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16">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hidden="1"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16">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hidden="1"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16">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hidden="1"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16">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hidden="1"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16">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hidden="1"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16">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hidden="1"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16">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hidden="1"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16">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hidden="1"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16">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hidden="1"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16">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hidden="1"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16">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hidden="1"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16">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hidden="1"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16">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hidden="1"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16">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hidden="1"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16">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hidden="1"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16">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hidden="1"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16">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hidden="1"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16">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hidden="1"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16">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hidden="1"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16">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hidden="1"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16">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hidden="1"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16">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hidden="1"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16">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hidden="1"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16">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hidden="1"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16">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hidden="1"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16">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hidden="1"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16">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hidden="1"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16">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hidden="1"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16">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hidden="1" x14ac:dyDescent="0.2">
      <c r="A44" t="s">
        <v>1251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16">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hidden="1"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16">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hidden="1"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16">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hidden="1"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16">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hidden="1"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16">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hidden="1"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16">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hidden="1"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16">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hidden="1"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16">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hidden="1"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16">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hidden="1"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16">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hidden="1"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16">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hidden="1"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16">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hidden="1"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16">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hidden="1"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16">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hidden="1"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16">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hidden="1"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16">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hidden="1"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16">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hidden="1"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16">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hidden="1"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16">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hidden="1"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16">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hidden="1"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16">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hidden="1" x14ac:dyDescent="0.2">
      <c r="A65" t="s">
        <v>102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16">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hidden="1"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16">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hidden="1"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16">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hidden="1"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16">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hidden="1"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16">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hidden="1"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16">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hidden="1"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16">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hidden="1"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16">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hidden="1"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16">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hidden="1"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16">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hidden="1"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16">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hidden="1"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16">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hidden="1"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16">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hidden="1"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16">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hidden="1"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16">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hidden="1"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16">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hidden="1"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16">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hidden="1"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16">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hidden="1"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16">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hidden="1"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16">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hidden="1"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16">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hidden="1"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16">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hidden="1"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16">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hidden="1"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16">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hidden="1"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16">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hidden="1"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16">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hidden="1"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16">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hidden="1"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16">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hidden="1"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16">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hidden="1"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16">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hidden="1"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16">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hidden="1"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16">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hidden="1"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16">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hidden="1"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16">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hidden="1"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16">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hidden="1"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16">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hidden="1"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16">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hidden="1" x14ac:dyDescent="0.2">
      <c r="A102" t="s">
        <v>1267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16">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hidden="1"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16">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hidden="1"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16">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hidden="1"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16">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hidden="1"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16">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hidden="1"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16">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hidden="1"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16">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hidden="1"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16">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hidden="1"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16">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hidden="1"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16">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hidden="1"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16">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hidden="1"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16">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hidden="1" x14ac:dyDescent="0.2">
      <c r="A114" t="s">
        <v>137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16">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hidden="1"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16">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hidden="1"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16">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hidden="1"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16">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hidden="1"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16">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hidden="1"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16">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hidden="1"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16">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hidden="1"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16">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hidden="1"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16">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hidden="1"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16">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hidden="1"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16">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hidden="1"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16">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hidden="1"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16">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hidden="1" x14ac:dyDescent="0.2">
      <c r="A127" t="s">
        <v>1271</v>
      </c>
      <c r="B127" s="31">
        <v>0</v>
      </c>
      <c r="C127" s="31">
        <v>0</v>
      </c>
      <c r="D127" s="18">
        <v>0</v>
      </c>
      <c r="E127" s="30">
        <v>0</v>
      </c>
      <c r="F127" s="2">
        <f t="shared" si="20"/>
        <v>0</v>
      </c>
      <c r="G127" s="2">
        <f t="shared" si="21"/>
        <v>1</v>
      </c>
      <c r="H127" s="2">
        <f t="shared" si="22"/>
        <v>0</v>
      </c>
      <c r="I127" s="12">
        <f t="shared" si="23"/>
        <v>0</v>
      </c>
      <c r="J127" s="30">
        <v>0</v>
      </c>
      <c r="K127" s="2">
        <f t="shared" si="16"/>
        <v>0</v>
      </c>
      <c r="L127" s="2">
        <f t="shared" si="17"/>
        <v>1</v>
      </c>
      <c r="M127" s="2">
        <f t="shared" si="18"/>
        <v>0</v>
      </c>
      <c r="N127" s="12">
        <f t="shared" si="19"/>
        <v>0</v>
      </c>
      <c r="O127" s="16">
        <v>0</v>
      </c>
      <c r="P127" s="2">
        <f t="shared" si="24"/>
        <v>0</v>
      </c>
      <c r="Q127" s="2">
        <f t="shared" si="25"/>
        <v>1</v>
      </c>
      <c r="R127" s="2">
        <f t="shared" si="26"/>
        <v>0</v>
      </c>
      <c r="S127" s="12">
        <f t="shared" si="27"/>
        <v>0</v>
      </c>
      <c r="T127" s="16">
        <v>0</v>
      </c>
      <c r="U127" s="2">
        <f t="shared" si="28"/>
        <v>0</v>
      </c>
      <c r="V127" s="2">
        <f t="shared" si="29"/>
        <v>1</v>
      </c>
      <c r="W127" s="2">
        <f t="shared" si="30"/>
        <v>0</v>
      </c>
      <c r="X127" s="12">
        <f t="shared" si="31"/>
        <v>0</v>
      </c>
    </row>
    <row r="128" spans="1:24" hidden="1"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16">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hidden="1"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16">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hidden="1"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16">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hidden="1"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16">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hidden="1"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16">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hidden="1"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16">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hidden="1"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16">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hidden="1"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16">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hidden="1"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16">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hidden="1"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16">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hidden="1"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16">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hidden="1"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16">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hidden="1"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16">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hidden="1"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16">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hidden="1"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16">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hidden="1"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16">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hidden="1"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16">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hidden="1"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16">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hidden="1"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16">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hidden="1"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16">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hidden="1"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16">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hidden="1"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16">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hidden="1"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16">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hidden="1"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16">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hidden="1"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16">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hidden="1"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16">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hidden="1"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16">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hidden="1"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16">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hidden="1"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16">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hidden="1"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16">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hidden="1"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16">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hidden="1"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16">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hidden="1"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16">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hidden="1"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16">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hidden="1"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16">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hidden="1"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16">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hidden="1"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16">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hidden="1"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16">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hidden="1"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16">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hidden="1"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16">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hidden="1"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16">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hidden="1"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16">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hidden="1"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16">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hidden="1"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16">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hidden="1"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16">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hidden="1"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16">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hidden="1"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16">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hidden="1"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16">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hidden="1"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16">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hidden="1"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16">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hidden="1"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16">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hidden="1"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16">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hidden="1"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16">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hidden="1"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16">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hidden="1"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16">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hidden="1"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16">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hidden="1"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16">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hidden="1"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16">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hidden="1"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16">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hidden="1" x14ac:dyDescent="0.2">
      <c r="A187" t="s">
        <v>1284</v>
      </c>
      <c r="B187" s="31">
        <v>0</v>
      </c>
      <c r="C187" s="31">
        <v>0</v>
      </c>
      <c r="D187" s="18">
        <v>0</v>
      </c>
      <c r="E187" s="30">
        <v>0</v>
      </c>
      <c r="F187" s="2">
        <f t="shared" si="36"/>
        <v>0</v>
      </c>
      <c r="G187" s="2">
        <f t="shared" si="37"/>
        <v>1</v>
      </c>
      <c r="H187" s="2">
        <f t="shared" si="38"/>
        <v>0</v>
      </c>
      <c r="I187" s="12">
        <f t="shared" si="39"/>
        <v>0</v>
      </c>
      <c r="J187" s="30">
        <v>0</v>
      </c>
      <c r="K187" s="2">
        <f t="shared" si="32"/>
        <v>0</v>
      </c>
      <c r="L187" s="2">
        <f t="shared" si="33"/>
        <v>1</v>
      </c>
      <c r="M187" s="2">
        <f t="shared" si="34"/>
        <v>0</v>
      </c>
      <c r="N187" s="12">
        <f t="shared" si="35"/>
        <v>0</v>
      </c>
      <c r="O187" s="16">
        <v>0</v>
      </c>
      <c r="P187" s="2">
        <f t="shared" si="40"/>
        <v>0</v>
      </c>
      <c r="Q187" s="2">
        <f t="shared" si="41"/>
        <v>1</v>
      </c>
      <c r="R187" s="2">
        <f t="shared" si="42"/>
        <v>0</v>
      </c>
      <c r="S187" s="12">
        <f t="shared" si="43"/>
        <v>0</v>
      </c>
      <c r="T187" s="16">
        <v>0</v>
      </c>
      <c r="U187" s="2">
        <f t="shared" si="44"/>
        <v>0</v>
      </c>
      <c r="V187" s="2">
        <f t="shared" si="45"/>
        <v>1</v>
      </c>
      <c r="W187" s="2">
        <f t="shared" si="46"/>
        <v>0</v>
      </c>
      <c r="X187" s="12">
        <f t="shared" si="47"/>
        <v>0</v>
      </c>
    </row>
    <row r="188" spans="1:24" hidden="1"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16">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hidden="1"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16">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hidden="1"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16">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hidden="1" x14ac:dyDescent="0.2">
      <c r="A191" t="s">
        <v>188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16">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hidden="1"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16">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hidden="1"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16">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hidden="1"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16">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hidden="1"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16">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hidden="1"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16">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hidden="1"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16">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hidden="1"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16">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hidden="1"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16">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hidden="1"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16">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hidden="1"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16">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hidden="1"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16">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hidden="1"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16">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hidden="1"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16">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hidden="1"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16">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hidden="1"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16">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hidden="1"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16">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hidden="1"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16">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hidden="1"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16">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hidden="1"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16">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hidden="1"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16">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hidden="1"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16">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hidden="1"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16">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hidden="1"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16">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hidden="1"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16">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hidden="1"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16">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hidden="1"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16">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hidden="1"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16">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hidden="1"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16">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hidden="1"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16">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hidden="1"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16">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hidden="1"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16">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hidden="1"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16">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hidden="1"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16">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hidden="1"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16">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hidden="1"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16">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hidden="1"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16">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hidden="1"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16">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hidden="1"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16">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hidden="1"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16">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hidden="1"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16">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hidden="1"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16">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hidden="1"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16">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hidden="1"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16">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hidden="1"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16">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hidden="1"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16">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hidden="1"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16">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hidden="1"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16">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hidden="1"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16">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hidden="1"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16">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hidden="1"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16">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1</v>
      </c>
      <c r="C242" s="31">
        <v>0</v>
      </c>
      <c r="D242" s="18">
        <v>0</v>
      </c>
      <c r="E242" s="30">
        <v>0</v>
      </c>
      <c r="F242" s="2">
        <f t="shared" si="52"/>
        <v>0</v>
      </c>
      <c r="G242" s="2">
        <f t="shared" si="53"/>
        <v>0</v>
      </c>
      <c r="H242" s="2">
        <f t="shared" si="54"/>
        <v>0</v>
      </c>
      <c r="I242" s="12">
        <f t="shared" si="55"/>
        <v>1</v>
      </c>
      <c r="J242" s="30">
        <v>1</v>
      </c>
      <c r="K242" s="2">
        <f t="shared" si="48"/>
        <v>1</v>
      </c>
      <c r="L242" s="2">
        <f t="shared" si="49"/>
        <v>0</v>
      </c>
      <c r="M242" s="2">
        <f t="shared" si="50"/>
        <v>0</v>
      </c>
      <c r="N242" s="12">
        <f t="shared" si="51"/>
        <v>0</v>
      </c>
      <c r="O242" s="16">
        <v>1</v>
      </c>
      <c r="P242" s="2">
        <f t="shared" si="56"/>
        <v>1</v>
      </c>
      <c r="Q242" s="2">
        <f t="shared" si="57"/>
        <v>0</v>
      </c>
      <c r="R242" s="2">
        <f t="shared" si="58"/>
        <v>0</v>
      </c>
      <c r="S242" s="12">
        <f t="shared" si="59"/>
        <v>0</v>
      </c>
      <c r="T242" s="16">
        <v>1</v>
      </c>
      <c r="U242" s="2">
        <f t="shared" si="60"/>
        <v>1</v>
      </c>
      <c r="V242" s="2">
        <f t="shared" si="61"/>
        <v>0</v>
      </c>
      <c r="W242" s="2">
        <f t="shared" si="62"/>
        <v>0</v>
      </c>
      <c r="X242" s="12">
        <f t="shared" si="63"/>
        <v>0</v>
      </c>
    </row>
    <row r="243" spans="1:24" hidden="1"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16">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hidden="1"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16">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hidden="1"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16">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hidden="1"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16">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hidden="1"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16">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hidden="1"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16">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hidden="1"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16">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hidden="1"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16">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hidden="1"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16">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hidden="1"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16">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hidden="1"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16">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hidden="1"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16">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hidden="1"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16">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hidden="1"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16">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hidden="1"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16">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hidden="1"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16">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hidden="1"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16">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hidden="1"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16">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hidden="1"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16">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hidden="1"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16">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hidden="1"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16">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hidden="1"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16">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hidden="1"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16">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hidden="1"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16">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hidden="1"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16">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hidden="1"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16">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hidden="1"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16">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hidden="1"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16">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hidden="1"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16">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hidden="1"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16">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hidden="1"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16">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hidden="1"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16">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hidden="1"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16">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hidden="1"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16">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hidden="1"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16">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hidden="1"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16">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hidden="1"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16">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hidden="1"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16">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hidden="1"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16">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hidden="1"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16">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hidden="1"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16">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hidden="1"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16">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hidden="1"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16">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hidden="1"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16">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hidden="1" x14ac:dyDescent="0.2">
      <c r="A287" t="s">
        <v>1295</v>
      </c>
      <c r="B287" s="31">
        <v>0</v>
      </c>
      <c r="C287" s="31">
        <v>0</v>
      </c>
      <c r="D287" s="18">
        <v>0</v>
      </c>
      <c r="E287" s="30">
        <v>0</v>
      </c>
      <c r="F287" s="2">
        <f t="shared" si="68"/>
        <v>0</v>
      </c>
      <c r="G287" s="2">
        <f t="shared" si="69"/>
        <v>1</v>
      </c>
      <c r="H287" s="2">
        <f t="shared" si="70"/>
        <v>0</v>
      </c>
      <c r="I287" s="12">
        <f t="shared" si="71"/>
        <v>0</v>
      </c>
      <c r="J287" s="30">
        <v>0</v>
      </c>
      <c r="K287" s="2">
        <f t="shared" si="64"/>
        <v>0</v>
      </c>
      <c r="L287" s="2">
        <f t="shared" si="65"/>
        <v>1</v>
      </c>
      <c r="M287" s="2">
        <f t="shared" si="66"/>
        <v>0</v>
      </c>
      <c r="N287" s="12">
        <f t="shared" si="67"/>
        <v>0</v>
      </c>
      <c r="O287" s="16">
        <v>0</v>
      </c>
      <c r="P287" s="2">
        <f t="shared" si="72"/>
        <v>0</v>
      </c>
      <c r="Q287" s="2">
        <f t="shared" si="73"/>
        <v>1</v>
      </c>
      <c r="R287" s="2">
        <f t="shared" si="74"/>
        <v>0</v>
      </c>
      <c r="S287" s="12">
        <f t="shared" si="75"/>
        <v>0</v>
      </c>
      <c r="T287" s="16">
        <v>0</v>
      </c>
      <c r="U287" s="2">
        <f t="shared" si="76"/>
        <v>0</v>
      </c>
      <c r="V287" s="2">
        <f t="shared" si="77"/>
        <v>1</v>
      </c>
      <c r="W287" s="2">
        <f t="shared" si="78"/>
        <v>0</v>
      </c>
      <c r="X287" s="12">
        <f t="shared" si="79"/>
        <v>0</v>
      </c>
    </row>
    <row r="288" spans="1:24" hidden="1"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16">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hidden="1"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16">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hidden="1"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16">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hidden="1"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16">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hidden="1"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16">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hidden="1"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16">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hidden="1"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16">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hidden="1"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16">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hidden="1"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16">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hidden="1"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16">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hidden="1"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16">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hidden="1"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16">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hidden="1"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16">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hidden="1"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16">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hidden="1"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16">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hidden="1"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16">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hidden="1"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16">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hidden="1"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16">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hidden="1"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16">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hidden="1"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16">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hidden="1"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16">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hidden="1"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16">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hidden="1"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16">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hidden="1"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16">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hidden="1"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16">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hidden="1"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16">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hidden="1"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16">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hidden="1"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16">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hidden="1"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16">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hidden="1"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16">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hidden="1"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16">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hidden="1"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16">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hidden="1"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16">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hidden="1"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16">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hidden="1"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16">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hidden="1"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16">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hidden="1"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16">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hidden="1"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16">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hidden="1"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16">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hidden="1"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16">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hidden="1"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16">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hidden="1"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16">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hidden="1"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16">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hidden="1"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16">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hidden="1"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16">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hidden="1"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16">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hidden="1"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16">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hidden="1"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16">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hidden="1" x14ac:dyDescent="0.2">
      <c r="A336" t="s">
        <v>292</v>
      </c>
      <c r="B336" s="31">
        <v>0</v>
      </c>
      <c r="C336" s="31">
        <v>0</v>
      </c>
      <c r="D336" s="18">
        <v>0</v>
      </c>
      <c r="E336" s="30">
        <v>0</v>
      </c>
      <c r="F336" s="2">
        <f t="shared" si="84"/>
        <v>0</v>
      </c>
      <c r="G336" s="2">
        <f t="shared" si="85"/>
        <v>1</v>
      </c>
      <c r="H336" s="2">
        <f t="shared" si="86"/>
        <v>0</v>
      </c>
      <c r="I336" s="12">
        <f t="shared" si="87"/>
        <v>0</v>
      </c>
      <c r="J336" s="30">
        <v>0</v>
      </c>
      <c r="K336" s="2">
        <f t="shared" si="80"/>
        <v>0</v>
      </c>
      <c r="L336" s="2">
        <f t="shared" si="81"/>
        <v>1</v>
      </c>
      <c r="M336" s="2">
        <f t="shared" si="82"/>
        <v>0</v>
      </c>
      <c r="N336" s="12">
        <f t="shared" si="83"/>
        <v>0</v>
      </c>
      <c r="O336" s="16">
        <v>0</v>
      </c>
      <c r="P336" s="2">
        <f t="shared" si="88"/>
        <v>0</v>
      </c>
      <c r="Q336" s="2">
        <f t="shared" si="89"/>
        <v>1</v>
      </c>
      <c r="R336" s="2">
        <f t="shared" si="90"/>
        <v>0</v>
      </c>
      <c r="S336" s="12">
        <f t="shared" si="91"/>
        <v>0</v>
      </c>
      <c r="T336" s="16">
        <v>0</v>
      </c>
      <c r="U336" s="2">
        <f t="shared" si="92"/>
        <v>0</v>
      </c>
      <c r="V336" s="2">
        <f t="shared" si="93"/>
        <v>1</v>
      </c>
      <c r="W336" s="2">
        <f t="shared" si="94"/>
        <v>0</v>
      </c>
      <c r="X336" s="12">
        <f t="shared" si="95"/>
        <v>0</v>
      </c>
    </row>
    <row r="337" spans="1:24" hidden="1"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16">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hidden="1"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16">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hidden="1"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16">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hidden="1"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16">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hidden="1"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16">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hidden="1"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16">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hidden="1"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16">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hidden="1"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16">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hidden="1"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16">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hidden="1"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16">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hidden="1"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16">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hidden="1"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16">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hidden="1" x14ac:dyDescent="0.2">
      <c r="A349" t="s">
        <v>301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16">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hidden="1"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16">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hidden="1"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16">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hidden="1"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16">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hidden="1"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16">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hidden="1"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16">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hidden="1"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16">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hidden="1"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16">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hidden="1"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16">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hidden="1"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16">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hidden="1" x14ac:dyDescent="0.2">
      <c r="A359" t="s">
        <v>1310</v>
      </c>
      <c r="B359" s="31">
        <v>0</v>
      </c>
      <c r="C359" s="31">
        <v>0</v>
      </c>
      <c r="D359" s="18">
        <v>0</v>
      </c>
      <c r="E359" s="30">
        <v>0</v>
      </c>
      <c r="F359" s="2">
        <f t="shared" si="84"/>
        <v>0</v>
      </c>
      <c r="G359" s="2">
        <f t="shared" si="85"/>
        <v>1</v>
      </c>
      <c r="H359" s="2">
        <f t="shared" si="86"/>
        <v>0</v>
      </c>
      <c r="I359" s="12">
        <f t="shared" si="87"/>
        <v>0</v>
      </c>
      <c r="J359" s="30">
        <v>0</v>
      </c>
      <c r="K359" s="2">
        <f t="shared" si="80"/>
        <v>0</v>
      </c>
      <c r="L359" s="2">
        <f t="shared" si="81"/>
        <v>1</v>
      </c>
      <c r="M359" s="2">
        <f t="shared" si="82"/>
        <v>0</v>
      </c>
      <c r="N359" s="12">
        <f t="shared" si="83"/>
        <v>0</v>
      </c>
      <c r="O359" s="16">
        <v>0</v>
      </c>
      <c r="P359" s="2">
        <f t="shared" si="88"/>
        <v>0</v>
      </c>
      <c r="Q359" s="2">
        <f t="shared" si="89"/>
        <v>1</v>
      </c>
      <c r="R359" s="2">
        <f t="shared" si="90"/>
        <v>0</v>
      </c>
      <c r="S359" s="12">
        <f t="shared" si="91"/>
        <v>0</v>
      </c>
      <c r="T359" s="16">
        <v>0</v>
      </c>
      <c r="U359" s="2">
        <f t="shared" si="92"/>
        <v>0</v>
      </c>
      <c r="V359" s="2">
        <f t="shared" si="93"/>
        <v>1</v>
      </c>
      <c r="W359" s="2">
        <f t="shared" si="94"/>
        <v>0</v>
      </c>
      <c r="X359" s="12">
        <f t="shared" si="95"/>
        <v>0</v>
      </c>
    </row>
    <row r="360" spans="1:24" hidden="1"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16">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hidden="1"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16">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hidden="1"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16">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hidden="1"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16">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hidden="1"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16">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hidden="1"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16">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hidden="1"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16">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hidden="1"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16">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hidden="1"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16">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hidden="1"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16">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hidden="1"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16">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hidden="1"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16">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hidden="1"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16">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hidden="1"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16">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hidden="1"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16">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hidden="1"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16">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hidden="1"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16">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hidden="1"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16">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hidden="1"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16">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hidden="1"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16">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hidden="1"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16">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hidden="1"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16">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hidden="1"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16">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hidden="1"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16">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hidden="1"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16">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hidden="1"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16">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hidden="1"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16">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hidden="1"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16">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hidden="1"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16">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hidden="1"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16">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hidden="1"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16">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hidden="1"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16">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hidden="1"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16">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hidden="1"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16">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hidden="1"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16">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hidden="1"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16">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hidden="1"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16">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hidden="1"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16">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hidden="1"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16">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hidden="1"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16">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hidden="1"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16">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hidden="1"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16">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hidden="1"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16">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hidden="1"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16">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hidden="1"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16">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hidden="1"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16">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hidden="1"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16">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hidden="1"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16">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hidden="1"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16">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hidden="1"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16">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hidden="1"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16">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hidden="1"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16">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hidden="1"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16">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hidden="1"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16">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hidden="1"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16">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hidden="1"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16">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hidden="1"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16">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hidden="1"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16">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hidden="1"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16">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hidden="1"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16">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hidden="1"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16">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hidden="1"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16">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hidden="1"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16">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hidden="1"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16">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hidden="1"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16">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hidden="1"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16">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hidden="1"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16">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hidden="1"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16">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hidden="1"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16">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hidden="1"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16">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hidden="1"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16">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hidden="1"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16">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hidden="1"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16">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hidden="1"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16">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hidden="1"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16">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hidden="1"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16">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hidden="1"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16">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hidden="1"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16">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hidden="1"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16">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hidden="1"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16">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hidden="1"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16">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hidden="1"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16">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hidden="1"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16">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hidden="1"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16">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hidden="1"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16">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hidden="1"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16">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hidden="1"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16">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hidden="1"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16">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hidden="1"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16">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hidden="1"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16">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hidden="1"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16">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hidden="1"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16">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hidden="1"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16">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hidden="1"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16">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hidden="1"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16">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hidden="1"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16">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hidden="1"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16">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hidden="1"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16">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hidden="1"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16">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hidden="1"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16">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hidden="1"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16">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hidden="1"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16">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hidden="1"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16">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hidden="1"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16">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hidden="1"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16">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hidden="1"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16">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hidden="1"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16">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hidden="1"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16">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hidden="1"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16">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hidden="1"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16">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hidden="1"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16">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hidden="1"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16">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hidden="1"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16">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hidden="1"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16">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hidden="1"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16">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hidden="1"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16">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hidden="1"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16">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hidden="1"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16">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hidden="1"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16">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hidden="1"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16">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hidden="1"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16">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hidden="1"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16">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hidden="1"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16">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hidden="1"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16">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hidden="1"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16">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hidden="1"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16">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hidden="1"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16">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hidden="1"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16">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hidden="1"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16">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hidden="1"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16">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hidden="1"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16">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hidden="1"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16">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hidden="1"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16">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hidden="1"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16">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hidden="1"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16">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hidden="1"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16">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hidden="1"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16">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hidden="1"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16">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hidden="1"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16">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hidden="1"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16">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hidden="1"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16">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hidden="1"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16">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hidden="1"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16">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hidden="1"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16">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hidden="1"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16">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hidden="1"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16">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hidden="1"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16">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hidden="1"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16">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hidden="1"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16">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hidden="1"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16">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hidden="1"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16">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hidden="1"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16">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hidden="1"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16">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hidden="1"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16">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hidden="1"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16">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hidden="1"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16">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hidden="1"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16">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hidden="1"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16">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hidden="1"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16">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hidden="1"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16">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hidden="1"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16">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hidden="1"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16">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hidden="1"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16">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hidden="1"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16">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hidden="1"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16">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hidden="1"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16">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hidden="1"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16">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hidden="1"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16">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hidden="1"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16">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hidden="1"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16">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hidden="1"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16">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hidden="1"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16">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hidden="1"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16">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hidden="1"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16">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hidden="1"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16">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hidden="1"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16">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hidden="1"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16">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hidden="1"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16">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hidden="1"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16">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hidden="1"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16">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hidden="1"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16">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hidden="1"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16">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hidden="1"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16">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hidden="1"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16">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hidden="1"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16">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hidden="1"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16">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hidden="1"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16">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hidden="1"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16">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hidden="1"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16">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hidden="1"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16">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hidden="1"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16">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hidden="1"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16">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hidden="1"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16">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hidden="1"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16">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hidden="1"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16">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hidden="1"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16">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hidden="1"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16">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hidden="1"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16">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hidden="1"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16">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hidden="1"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16">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hidden="1"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16">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hidden="1"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16">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hidden="1"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16">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hidden="1"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16">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hidden="1"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16">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hidden="1"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16">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hidden="1"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16">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hidden="1"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16">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hidden="1"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16">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hidden="1"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16">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hidden="1"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16">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hidden="1"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16">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hidden="1"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16">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hidden="1"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16">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hidden="1"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16">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hidden="1"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16">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hidden="1"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16">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hidden="1"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16">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hidden="1"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16">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hidden="1"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16">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hidden="1"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16">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hidden="1"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16">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hidden="1"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16">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hidden="1"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16">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hidden="1"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16">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hidden="1"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16">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hidden="1"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16">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hidden="1"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16">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hidden="1"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16">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hidden="1"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16">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hidden="1"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16">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hidden="1"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16">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hidden="1"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16">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hidden="1"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16">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hidden="1"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16">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hidden="1"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16">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hidden="1"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16">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hidden="1"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16">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hidden="1"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16">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hidden="1"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16">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hidden="1"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16">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hidden="1"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16">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hidden="1"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16">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hidden="1"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16">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hidden="1"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16">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hidden="1"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16">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hidden="1"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16">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hidden="1"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16">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hidden="1"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16">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hidden="1"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16">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hidden="1"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16">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hidden="1"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16">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hidden="1"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16">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hidden="1"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16">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hidden="1"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16">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hidden="1"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16">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hidden="1"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16">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hidden="1"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16">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hidden="1"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16">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hidden="1"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16">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hidden="1"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16">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hidden="1"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16">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hidden="1"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16">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hidden="1"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16">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hidden="1"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16">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hidden="1"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16">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hidden="1"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16">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hidden="1"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16">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hidden="1"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16">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hidden="1"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16">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hidden="1"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16">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hidden="1"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16">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hidden="1"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16">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hidden="1"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16">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hidden="1"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16">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hidden="1"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16">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hidden="1"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16">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hidden="1"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16">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hidden="1"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16">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hidden="1"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16">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hidden="1"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16">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hidden="1"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16">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hidden="1"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16">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hidden="1"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16">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hidden="1"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16">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hidden="1"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16">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hidden="1"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16">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hidden="1"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16">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hidden="1"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16">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hidden="1"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16">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hidden="1"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16">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hidden="1"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16">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hidden="1"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16">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hidden="1"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16">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hidden="1"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16">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hidden="1"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16">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hidden="1"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16">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hidden="1"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16">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hidden="1"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16">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hidden="1"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16">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hidden="1"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16">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hidden="1"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16">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hidden="1"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16">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hidden="1"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16">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hidden="1"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16">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hidden="1"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16">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hidden="1"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16">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hidden="1"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16">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hidden="1"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16">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hidden="1" x14ac:dyDescent="0.2">
      <c r="A669" t="s">
        <v>1271</v>
      </c>
      <c r="B669" s="31">
        <v>0</v>
      </c>
      <c r="C669" s="31">
        <v>0</v>
      </c>
      <c r="D669" s="18">
        <v>0</v>
      </c>
      <c r="E669" s="30">
        <v>0</v>
      </c>
      <c r="F669" s="2">
        <f t="shared" si="164"/>
        <v>0</v>
      </c>
      <c r="G669" s="2">
        <f t="shared" si="165"/>
        <v>1</v>
      </c>
      <c r="H669" s="2">
        <f t="shared" si="166"/>
        <v>0</v>
      </c>
      <c r="I669" s="12">
        <f t="shared" si="167"/>
        <v>0</v>
      </c>
      <c r="J669" s="30">
        <v>0</v>
      </c>
      <c r="K669" s="2">
        <f t="shared" si="160"/>
        <v>0</v>
      </c>
      <c r="L669" s="2">
        <f t="shared" si="161"/>
        <v>1</v>
      </c>
      <c r="M669" s="2">
        <f t="shared" si="162"/>
        <v>0</v>
      </c>
      <c r="N669" s="12">
        <f t="shared" si="163"/>
        <v>0</v>
      </c>
      <c r="O669" s="16">
        <v>0</v>
      </c>
      <c r="P669" s="2">
        <f t="shared" si="168"/>
        <v>0</v>
      </c>
      <c r="Q669" s="2">
        <f t="shared" si="169"/>
        <v>1</v>
      </c>
      <c r="R669" s="2">
        <f t="shared" si="170"/>
        <v>0</v>
      </c>
      <c r="S669" s="12">
        <f t="shared" si="171"/>
        <v>0</v>
      </c>
      <c r="T669" s="16">
        <v>0</v>
      </c>
      <c r="U669" s="2">
        <f t="shared" si="172"/>
        <v>0</v>
      </c>
      <c r="V669" s="2">
        <f t="shared" si="173"/>
        <v>1</v>
      </c>
      <c r="W669" s="2">
        <f t="shared" si="174"/>
        <v>0</v>
      </c>
      <c r="X669" s="12">
        <f t="shared" si="175"/>
        <v>0</v>
      </c>
    </row>
    <row r="670" spans="1:24" hidden="1"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16">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hidden="1"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16">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hidden="1"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16">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hidden="1"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16">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hidden="1"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16">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hidden="1"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16">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hidden="1"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16">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hidden="1"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16">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hidden="1"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16">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hidden="1"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16">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hidden="1"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16">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hidden="1"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16">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hidden="1"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16">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hidden="1"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16">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hidden="1"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16">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hidden="1"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16">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hidden="1"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16">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hidden="1"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16">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hidden="1"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16">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hidden="1"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16">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hidden="1"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16">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hidden="1"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16">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hidden="1"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16">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hidden="1"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16">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hidden="1"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16">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hidden="1"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16">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hidden="1"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16">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hidden="1"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16">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hidden="1"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16">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hidden="1"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16">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hidden="1"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16">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hidden="1"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16">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hidden="1"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16">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hidden="1"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16">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hidden="1"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16">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hidden="1"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16">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hidden="1"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16">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hidden="1"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16">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hidden="1"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16">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hidden="1"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16">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hidden="1"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16">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hidden="1"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16">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hidden="1"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16">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hidden="1"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16">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hidden="1"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16">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hidden="1"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16">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hidden="1"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16">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hidden="1"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16">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hidden="1"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16">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hidden="1"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16">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hidden="1"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16">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hidden="1"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16">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hidden="1"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16">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hidden="1"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16">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hidden="1"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16">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hidden="1"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16">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hidden="1"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16">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hidden="1"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16">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hidden="1"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16">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hidden="1"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16">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hidden="1"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16">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hidden="1"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16">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hidden="1"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16">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hidden="1"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16">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hidden="1"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16">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hidden="1"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16">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hidden="1"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16">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hidden="1"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16">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hidden="1"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16">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hidden="1"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16">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hidden="1"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16">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hidden="1"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16">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hidden="1"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16">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hidden="1"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16">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hidden="1"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16">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hidden="1"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16">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hidden="1"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16">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hidden="1"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16">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hidden="1"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16">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hidden="1"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16">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hidden="1"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16">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hidden="1"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16">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hidden="1"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16">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hidden="1"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16">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hidden="1"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16">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hidden="1"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16">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hidden="1"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16">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hidden="1"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16">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hidden="1"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16">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hidden="1"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16">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hidden="1"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16">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hidden="1"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16">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hidden="1"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16">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hidden="1"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16">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hidden="1"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16">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hidden="1"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16">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hidden="1"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16">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hidden="1"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16">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hidden="1"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16">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hidden="1"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16">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hidden="1"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16">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hidden="1"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16">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hidden="1"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16">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hidden="1"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16">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hidden="1"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16">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hidden="1"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16">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hidden="1"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16">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hidden="1"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16">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hidden="1"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16">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hidden="1"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16">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hidden="1"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16">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hidden="1"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16">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hidden="1"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16">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hidden="1"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16">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hidden="1"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16">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hidden="1"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16">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hidden="1"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16">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hidden="1"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16">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hidden="1"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16">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hidden="1"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16">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hidden="1"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16">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hidden="1"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16">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hidden="1"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16">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hidden="1"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16">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hidden="1"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16">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hidden="1"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16">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hidden="1"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16">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hidden="1"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16">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hidden="1"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16">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hidden="1"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16">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hidden="1"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16">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hidden="1"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16">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hidden="1"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16">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hidden="1"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16">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hidden="1"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16">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hidden="1"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16">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hidden="1"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16">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hidden="1"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16">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hidden="1"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16">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hidden="1"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16">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hidden="1"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16">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hidden="1"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16">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hidden="1"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16">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hidden="1"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16">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hidden="1"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16">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hidden="1"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16">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hidden="1"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16">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hidden="1"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16">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hidden="1"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16">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hidden="1"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16">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hidden="1"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16">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hidden="1"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16">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hidden="1"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16">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hidden="1"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16">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hidden="1"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16">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hidden="1"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16">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hidden="1"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16">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hidden="1"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16">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hidden="1"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16">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hidden="1"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16">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hidden="1"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16">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hidden="1"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16">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hidden="1"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16">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hidden="1"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16">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hidden="1"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16">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hidden="1"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16">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hidden="1"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16">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hidden="1"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16">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hidden="1"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16">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hidden="1"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16">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hidden="1"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16">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hidden="1"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16">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hidden="1"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16">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hidden="1"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16">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hidden="1" x14ac:dyDescent="0.2">
      <c r="A844" t="s">
        <v>628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16">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hidden="1"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16">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hidden="1"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16">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hidden="1"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16">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hidden="1"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16">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hidden="1"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16">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hidden="1"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16">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hidden="1"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16">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hidden="1"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16">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hidden="1"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16">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hidden="1"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16">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hidden="1"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16">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hidden="1"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16">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hidden="1"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16">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hidden="1"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16">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hidden="1"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16">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hidden="1"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16">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hidden="1"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16">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hidden="1"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16">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hidden="1"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16">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hidden="1"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16">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hidden="1"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16">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hidden="1"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16">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hidden="1"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16">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hidden="1"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16">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hidden="1"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16">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hidden="1"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16">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hidden="1"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16">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hidden="1"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16">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hidden="1"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16">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hidden="1"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16">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hidden="1"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16">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hidden="1"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16">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hidden="1"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16">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hidden="1"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16">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hidden="1"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16">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hidden="1"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16">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hidden="1"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16">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hidden="1"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16">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hidden="1"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16">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hidden="1"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16">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hidden="1"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16">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hidden="1"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16">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hidden="1"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16">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hidden="1"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16">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hidden="1"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16">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hidden="1"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16">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hidden="1"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16">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hidden="1"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16">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hidden="1"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16">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hidden="1"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16">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hidden="1"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16">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hidden="1"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16">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hidden="1"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16">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hidden="1"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16">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hidden="1"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16">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hidden="1"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16">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hidden="1"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16">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hidden="1"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16">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hidden="1"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16">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hidden="1"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16">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hidden="1"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16">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hidden="1"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16">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hidden="1"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16">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hidden="1"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16">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hidden="1"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16">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hidden="1"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16">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hidden="1"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16">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hidden="1"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16">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hidden="1"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16">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hidden="1"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16">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hidden="1"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16">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hidden="1"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16">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hidden="1"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16">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hidden="1"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16">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hidden="1"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16">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hidden="1"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16">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hidden="1"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16">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hidden="1"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16">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hidden="1"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16">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hidden="1"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16">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hidden="1"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16">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hidden="1"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16">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hidden="1"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16">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hidden="1"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16">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hidden="1"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16">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hidden="1"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16">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hidden="1"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16">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hidden="1"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16">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hidden="1"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16">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hidden="1"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16">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hidden="1"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16">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hidden="1"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16">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hidden="1"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16">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hidden="1"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16">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hidden="1"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16">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hidden="1"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16">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hidden="1"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16">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hidden="1"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16">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hidden="1"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16">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hidden="1"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16">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hidden="1"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16">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hidden="1"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16">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hidden="1"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16">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hidden="1"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16">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hidden="1"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16">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hidden="1"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16">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hidden="1"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16">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hidden="1"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16">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hidden="1"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16">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hidden="1"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16">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hidden="1"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16">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hidden="1"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16">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hidden="1"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16">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hidden="1"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16">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hidden="1"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16">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hidden="1"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16">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hidden="1"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16">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hidden="1"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16">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hidden="1"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16">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hidden="1"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16">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hidden="1"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16">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hidden="1"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16">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hidden="1"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16">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hidden="1"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16">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hidden="1"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16">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hidden="1"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16">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hidden="1"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16">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hidden="1"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16">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hidden="1"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16">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hidden="1"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16">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hidden="1"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16">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hidden="1"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16">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hidden="1"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16">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hidden="1"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16">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hidden="1"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16">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hidden="1"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16">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hidden="1"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16">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hidden="1"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16">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hidden="1"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16">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hidden="1"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16">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hidden="1"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16">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hidden="1"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16">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hidden="1"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16">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hidden="1"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16">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hidden="1"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16">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hidden="1"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16">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hidden="1"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16">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hidden="1"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16">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hidden="1"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16">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hidden="1"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16">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hidden="1"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16">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hidden="1"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16">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hidden="1"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16">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hidden="1"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16">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hidden="1"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16">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hidden="1"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16">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hidden="1"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16">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hidden="1"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16">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hidden="1"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16">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hidden="1"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16">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hidden="1"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16">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hidden="1"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16">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hidden="1"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16">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hidden="1"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16">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hidden="1"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16">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hidden="1"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16">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hidden="1"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16">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hidden="1" x14ac:dyDescent="0.2">
      <c r="A1012" t="s">
        <v>735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16">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hidden="1"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16">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hidden="1"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16">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hidden="1"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16">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hidden="1"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16">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hidden="1"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16">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hidden="1"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16">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hidden="1"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16">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hidden="1"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16">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hidden="1"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16">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hidden="1"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16">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hidden="1"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16">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hidden="1"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16">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hidden="1"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16">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hidden="1"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16">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hidden="1"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16">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hidden="1"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16">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hidden="1"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16">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hidden="1"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16">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hidden="1"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16">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hidden="1"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16">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hidden="1"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16">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hidden="1"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16">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hidden="1"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16">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hidden="1"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16">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hidden="1"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16">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hidden="1"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16">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hidden="1"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16">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hidden="1"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16">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hidden="1"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16">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hidden="1"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16">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hidden="1"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16">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hidden="1"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16">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hidden="1"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16">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hidden="1"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16">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hidden="1"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16">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hidden="1"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16">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hidden="1"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16">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hidden="1"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16">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hidden="1"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16">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hidden="1"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16">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hidden="1"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16">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hidden="1"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16">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hidden="1"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16">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hidden="1"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16">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hidden="1"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16">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hidden="1"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16">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hidden="1"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16">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hidden="1"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16">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hidden="1"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16">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hidden="1"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16">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hidden="1"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16">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hidden="1"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16">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hidden="1"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16">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hidden="1"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16">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hidden="1"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16">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hidden="1"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16">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hidden="1"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16">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hidden="1"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16">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hidden="1"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16">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hidden="1"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16">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hidden="1"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16">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hidden="1"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16">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hidden="1"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16">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hidden="1"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16">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hidden="1"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16">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hidden="1" x14ac:dyDescent="0.2">
      <c r="A1078" t="s">
        <v>781</v>
      </c>
      <c r="B1078" s="31">
        <v>0</v>
      </c>
      <c r="C1078" s="31">
        <v>0</v>
      </c>
      <c r="D1078" s="18">
        <v>0</v>
      </c>
      <c r="E1078" s="30">
        <v>0</v>
      </c>
      <c r="F1078" s="2">
        <f t="shared" si="260"/>
        <v>0</v>
      </c>
      <c r="G1078" s="2">
        <f t="shared" si="261"/>
        <v>1</v>
      </c>
      <c r="H1078" s="2">
        <f t="shared" si="262"/>
        <v>0</v>
      </c>
      <c r="I1078" s="12">
        <f t="shared" si="263"/>
        <v>0</v>
      </c>
      <c r="J1078" s="30">
        <v>0</v>
      </c>
      <c r="K1078" s="2">
        <f t="shared" si="256"/>
        <v>0</v>
      </c>
      <c r="L1078" s="2">
        <f t="shared" si="257"/>
        <v>1</v>
      </c>
      <c r="M1078" s="2">
        <f t="shared" si="258"/>
        <v>0</v>
      </c>
      <c r="N1078" s="12">
        <f t="shared" si="259"/>
        <v>0</v>
      </c>
      <c r="O1078" s="16">
        <v>0</v>
      </c>
      <c r="P1078" s="2">
        <f t="shared" si="264"/>
        <v>0</v>
      </c>
      <c r="Q1078" s="2">
        <f t="shared" si="265"/>
        <v>1</v>
      </c>
      <c r="R1078" s="2">
        <f t="shared" si="266"/>
        <v>0</v>
      </c>
      <c r="S1078" s="12">
        <f t="shared" si="267"/>
        <v>0</v>
      </c>
      <c r="T1078" s="16">
        <v>0</v>
      </c>
      <c r="U1078" s="2">
        <f t="shared" si="268"/>
        <v>0</v>
      </c>
      <c r="V1078" s="2">
        <f t="shared" si="269"/>
        <v>1</v>
      </c>
      <c r="W1078" s="2">
        <f t="shared" si="270"/>
        <v>0</v>
      </c>
      <c r="X1078" s="12">
        <f t="shared" si="271"/>
        <v>0</v>
      </c>
    </row>
    <row r="1079" spans="1:24" hidden="1"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16">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hidden="1"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16">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hidden="1"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16">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hidden="1"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16">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hidden="1"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16">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hidden="1"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16">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hidden="1"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16">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hidden="1"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16">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hidden="1"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16">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hidden="1"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16">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hidden="1" x14ac:dyDescent="0.2">
      <c r="A1089" t="s">
        <v>1416</v>
      </c>
      <c r="B1089" s="31">
        <v>0</v>
      </c>
      <c r="C1089" s="31">
        <v>0</v>
      </c>
      <c r="D1089" s="18">
        <v>0</v>
      </c>
      <c r="E1089" s="30">
        <v>0</v>
      </c>
      <c r="F1089" s="2">
        <f t="shared" si="260"/>
        <v>0</v>
      </c>
      <c r="G1089" s="2">
        <f t="shared" si="261"/>
        <v>1</v>
      </c>
      <c r="H1089" s="2">
        <f t="shared" si="262"/>
        <v>0</v>
      </c>
      <c r="I1089" s="12">
        <f t="shared" si="263"/>
        <v>0</v>
      </c>
      <c r="J1089" s="30">
        <v>0</v>
      </c>
      <c r="K1089" s="2">
        <f t="shared" si="256"/>
        <v>0</v>
      </c>
      <c r="L1089" s="2">
        <f t="shared" si="257"/>
        <v>1</v>
      </c>
      <c r="M1089" s="2">
        <f t="shared" si="258"/>
        <v>0</v>
      </c>
      <c r="N1089" s="12">
        <f t="shared" si="259"/>
        <v>0</v>
      </c>
      <c r="O1089" s="16">
        <v>0</v>
      </c>
      <c r="P1089" s="2">
        <f t="shared" si="264"/>
        <v>0</v>
      </c>
      <c r="Q1089" s="2">
        <f t="shared" si="265"/>
        <v>1</v>
      </c>
      <c r="R1089" s="2">
        <f t="shared" si="266"/>
        <v>0</v>
      </c>
      <c r="S1089" s="12">
        <f t="shared" si="267"/>
        <v>0</v>
      </c>
      <c r="T1089" s="16">
        <v>0</v>
      </c>
      <c r="U1089" s="2">
        <f t="shared" si="268"/>
        <v>0</v>
      </c>
      <c r="V1089" s="2">
        <f t="shared" si="269"/>
        <v>1</v>
      </c>
      <c r="W1089" s="2">
        <f t="shared" si="270"/>
        <v>0</v>
      </c>
      <c r="X1089" s="12">
        <f t="shared" si="271"/>
        <v>0</v>
      </c>
    </row>
    <row r="1090" spans="1:24" hidden="1"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16">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hidden="1"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16">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hidden="1"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16">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hidden="1"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16">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hidden="1"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16">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hidden="1"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16">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hidden="1"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16">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hidden="1"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16">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hidden="1"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16">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hidden="1"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16">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hidden="1"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16">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hidden="1"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16">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hidden="1"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16">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hidden="1"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16">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hidden="1"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16">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hidden="1"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16">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hidden="1"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16">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hidden="1"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16">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hidden="1" x14ac:dyDescent="0.2">
      <c r="A1108" t="s">
        <v>803</v>
      </c>
      <c r="B1108" s="31">
        <v>0</v>
      </c>
      <c r="C1108" s="31">
        <v>0</v>
      </c>
      <c r="D1108" s="18">
        <v>0</v>
      </c>
      <c r="E1108" s="30">
        <v>0</v>
      </c>
      <c r="F1108" s="2">
        <f t="shared" si="276"/>
        <v>0</v>
      </c>
      <c r="G1108" s="2">
        <f t="shared" si="277"/>
        <v>1</v>
      </c>
      <c r="H1108" s="2">
        <f t="shared" si="278"/>
        <v>0</v>
      </c>
      <c r="I1108" s="12">
        <f t="shared" si="279"/>
        <v>0</v>
      </c>
      <c r="J1108" s="30">
        <v>0</v>
      </c>
      <c r="K1108" s="2">
        <f t="shared" si="272"/>
        <v>0</v>
      </c>
      <c r="L1108" s="2">
        <f t="shared" si="273"/>
        <v>1</v>
      </c>
      <c r="M1108" s="2">
        <f t="shared" si="274"/>
        <v>0</v>
      </c>
      <c r="N1108" s="12">
        <f t="shared" si="275"/>
        <v>0</v>
      </c>
      <c r="O1108" s="16">
        <v>0</v>
      </c>
      <c r="P1108" s="2">
        <f t="shared" si="280"/>
        <v>0</v>
      </c>
      <c r="Q1108" s="2">
        <f t="shared" si="281"/>
        <v>1</v>
      </c>
      <c r="R1108" s="2">
        <f t="shared" si="282"/>
        <v>0</v>
      </c>
      <c r="S1108" s="12">
        <f t="shared" si="283"/>
        <v>0</v>
      </c>
      <c r="T1108" s="16">
        <v>0</v>
      </c>
      <c r="U1108" s="2">
        <f t="shared" si="284"/>
        <v>0</v>
      </c>
      <c r="V1108" s="2">
        <f t="shared" si="285"/>
        <v>1</v>
      </c>
      <c r="W1108" s="2">
        <f t="shared" si="286"/>
        <v>0</v>
      </c>
      <c r="X1108" s="12">
        <f t="shared" si="287"/>
        <v>0</v>
      </c>
    </row>
    <row r="1109" spans="1:24" hidden="1"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16">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hidden="1"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16">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hidden="1"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16">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hidden="1"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16">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hidden="1"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16">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hidden="1"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16">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hidden="1"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16">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hidden="1"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16">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hidden="1"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16">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hidden="1"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16">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hidden="1"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16">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hidden="1"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16">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hidden="1"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16">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hidden="1"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16">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hidden="1"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16">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hidden="1"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16">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hidden="1"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16">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hidden="1"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16">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hidden="1"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16">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hidden="1"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16">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hidden="1"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16">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hidden="1"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16">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hidden="1"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16">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hidden="1"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16">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hidden="1"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16">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hidden="1"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16">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hidden="1"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16">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hidden="1"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16">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hidden="1"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16">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hidden="1" x14ac:dyDescent="0.2">
      <c r="A1138" t="s">
        <v>1423</v>
      </c>
      <c r="B1138" s="31">
        <v>0</v>
      </c>
      <c r="C1138" s="31">
        <v>0</v>
      </c>
      <c r="D1138" s="18">
        <v>0</v>
      </c>
      <c r="E1138" s="30">
        <v>0</v>
      </c>
      <c r="F1138" s="2">
        <f t="shared" si="276"/>
        <v>0</v>
      </c>
      <c r="G1138" s="2">
        <f t="shared" si="277"/>
        <v>1</v>
      </c>
      <c r="H1138" s="2">
        <f t="shared" si="278"/>
        <v>0</v>
      </c>
      <c r="I1138" s="12">
        <f t="shared" si="279"/>
        <v>0</v>
      </c>
      <c r="J1138" s="30">
        <v>0</v>
      </c>
      <c r="K1138" s="2">
        <f t="shared" si="272"/>
        <v>0</v>
      </c>
      <c r="L1138" s="2">
        <f t="shared" si="273"/>
        <v>1</v>
      </c>
      <c r="M1138" s="2">
        <f t="shared" si="274"/>
        <v>0</v>
      </c>
      <c r="N1138" s="12">
        <f t="shared" si="275"/>
        <v>0</v>
      </c>
      <c r="O1138" s="16">
        <v>0</v>
      </c>
      <c r="P1138" s="2">
        <f t="shared" si="280"/>
        <v>0</v>
      </c>
      <c r="Q1138" s="2">
        <f t="shared" si="281"/>
        <v>1</v>
      </c>
      <c r="R1138" s="2">
        <f t="shared" si="282"/>
        <v>0</v>
      </c>
      <c r="S1138" s="12">
        <f t="shared" si="283"/>
        <v>0</v>
      </c>
      <c r="T1138" s="16">
        <v>0</v>
      </c>
      <c r="U1138" s="2">
        <f t="shared" si="284"/>
        <v>0</v>
      </c>
      <c r="V1138" s="2">
        <f t="shared" si="285"/>
        <v>1</v>
      </c>
      <c r="W1138" s="2">
        <f t="shared" si="286"/>
        <v>0</v>
      </c>
      <c r="X1138" s="12">
        <f t="shared" si="287"/>
        <v>0</v>
      </c>
    </row>
    <row r="1139" spans="1:24" hidden="1"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16">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hidden="1"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16">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hidden="1"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16">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hidden="1"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16">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hidden="1"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16">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hidden="1"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16">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hidden="1"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16">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hidden="1"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16">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hidden="1"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16">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hidden="1"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16">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hidden="1"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16">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hidden="1"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16">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hidden="1"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16">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hidden="1"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16">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hidden="1"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16">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hidden="1"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16">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hidden="1"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16">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hidden="1"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16">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hidden="1"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16">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hidden="1"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16">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hidden="1"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16">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hidden="1"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16">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hidden="1"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16">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hidden="1"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16">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hidden="1"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16">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hidden="1"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16">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hidden="1"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16">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hidden="1"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16">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hidden="1"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16">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hidden="1"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16">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hidden="1"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16">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hidden="1"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16">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hidden="1"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16">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hidden="1"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16">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hidden="1"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16">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hidden="1"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16">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hidden="1"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16">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hidden="1"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16">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hidden="1"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16">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hidden="1"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16">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hidden="1"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16">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hidden="1"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16">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hidden="1"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16">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hidden="1"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16">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hidden="1"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16">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hidden="1"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16">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hidden="1"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16">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hidden="1"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16">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hidden="1"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16">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hidden="1"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16">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hidden="1"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16">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hidden="1"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16">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hidden="1"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16">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hidden="1"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16">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hidden="1"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16">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hidden="1"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16">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hidden="1"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16">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hidden="1"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16">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hidden="1"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16">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hidden="1"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16">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hidden="1"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16">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hidden="1"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16">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hidden="1"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16">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hidden="1"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16">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hidden="1"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16">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hidden="1"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16">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hidden="1"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16">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hidden="1"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16">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hidden="1"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16">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hidden="1"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16">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hidden="1"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16">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hidden="1"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16">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hidden="1"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16">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hidden="1"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16">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hidden="1"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16">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hidden="1"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16">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hidden="1"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16">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hidden="1"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16">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hidden="1"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16">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hidden="1"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16">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hidden="1"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16">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hidden="1"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16">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hidden="1"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16">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hidden="1"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16">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hidden="1"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16">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hidden="1"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16">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hidden="1"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16">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hidden="1"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16">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hidden="1"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16">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hidden="1"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16">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hidden="1"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16">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hidden="1"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16">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hidden="1"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16">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hidden="1"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16">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hidden="1"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16">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hidden="1"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16">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hidden="1"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16">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hidden="1"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16">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hidden="1"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16">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hidden="1"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16">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hidden="1"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16">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hidden="1"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16">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hidden="1"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16">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hidden="1"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16">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hidden="1"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16">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hidden="1"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16">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hidden="1"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16">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hidden="1"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16">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hidden="1"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16">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hidden="1"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16">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hidden="1"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16">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hidden="1"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16">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hidden="1"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16">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hidden="1"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16">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hidden="1"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16">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hidden="1"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16">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hidden="1"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16">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hidden="1"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16">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hidden="1"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16">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hidden="1"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16">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hidden="1"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16">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hidden="1"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16">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hidden="1"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16">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hidden="1"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16">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hidden="1"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16">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hidden="1"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16">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hidden="1"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16">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hidden="1"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16">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hidden="1"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16">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hidden="1"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16">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hidden="1"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16">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hidden="1"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16">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hidden="1"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16">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hidden="1"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16">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hidden="1"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16">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hidden="1"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16">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hidden="1"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16">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hidden="1"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16">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hidden="1"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16">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hidden="1"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16">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hidden="1"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16">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hidden="1"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16">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hidden="1"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16">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hidden="1"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16">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hidden="1"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16">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hidden="1"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16">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hidden="1"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16">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hidden="1"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16">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hidden="1"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16">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hidden="1"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16">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hidden="1"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16">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hidden="1"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16">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hidden="1"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16">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hidden="1"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16">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hidden="1"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16">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hidden="1"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16">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hidden="1"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16">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hidden="1"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16">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hidden="1"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16">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hidden="1"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16">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hidden="1"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16">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hidden="1"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16">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hidden="1"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16">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hidden="1"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16">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hidden="1"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16">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hidden="1"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16">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hidden="1"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16">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hidden="1"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16">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hidden="1"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16">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hidden="1"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16">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hidden="1"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16">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hidden="1"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16">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hidden="1"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16">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hidden="1"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16">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hidden="1"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16">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hidden="1"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16">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hidden="1"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16">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hidden="1"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16">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hidden="1"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16">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hidden="1"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16">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hidden="1"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16">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hidden="1"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16">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hidden="1"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16">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hidden="1"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16">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hidden="1"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16">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hidden="1"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16">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hidden="1"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16">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hidden="1"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16">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hidden="1"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16">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hidden="1"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16">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hidden="1"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16">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hidden="1" x14ac:dyDescent="0.2">
      <c r="A1330" t="s">
        <v>955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16">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hidden="1"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16">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hidden="1"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16">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hidden="1"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16">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hidden="1"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16">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hidden="1"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16">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hidden="1"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16">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hidden="1"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16">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hidden="1"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16">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hidden="1"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16">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hidden="1"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16">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hidden="1"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16">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hidden="1"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16">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hidden="1"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16">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hidden="1"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16">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hidden="1"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16">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hidden="1"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16">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hidden="1"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16">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hidden="1"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16">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hidden="1"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16">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hidden="1"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16">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hidden="1"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16">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hidden="1"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16">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hidden="1"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16">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hidden="1"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16">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hidden="1"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16">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hidden="1"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16">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hidden="1"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16">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hidden="1"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16">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hidden="1"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16">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hidden="1" x14ac:dyDescent="0.2">
      <c r="A1360" t="s">
        <v>976</v>
      </c>
      <c r="B1360" s="31">
        <v>0</v>
      </c>
      <c r="C1360" s="31">
        <v>0</v>
      </c>
      <c r="D1360" s="18">
        <v>0</v>
      </c>
      <c r="E1360" s="30">
        <v>0</v>
      </c>
      <c r="F1360" s="2">
        <f t="shared" si="340"/>
        <v>0</v>
      </c>
      <c r="G1360" s="2">
        <f t="shared" si="341"/>
        <v>1</v>
      </c>
      <c r="H1360" s="2">
        <f t="shared" si="342"/>
        <v>0</v>
      </c>
      <c r="I1360" s="12">
        <f t="shared" si="343"/>
        <v>0</v>
      </c>
      <c r="J1360" s="30">
        <v>0</v>
      </c>
      <c r="K1360" s="2">
        <f t="shared" si="336"/>
        <v>0</v>
      </c>
      <c r="L1360" s="2">
        <f t="shared" si="337"/>
        <v>1</v>
      </c>
      <c r="M1360" s="2">
        <f t="shared" si="338"/>
        <v>0</v>
      </c>
      <c r="N1360" s="12">
        <f t="shared" si="339"/>
        <v>0</v>
      </c>
      <c r="O1360" s="16">
        <v>0</v>
      </c>
      <c r="P1360" s="2">
        <f t="shared" si="344"/>
        <v>0</v>
      </c>
      <c r="Q1360" s="2">
        <f t="shared" si="345"/>
        <v>1</v>
      </c>
      <c r="R1360" s="2">
        <f t="shared" si="346"/>
        <v>0</v>
      </c>
      <c r="S1360" s="12">
        <f t="shared" si="347"/>
        <v>0</v>
      </c>
      <c r="T1360" s="16">
        <v>0</v>
      </c>
      <c r="U1360" s="2">
        <f t="shared" si="348"/>
        <v>0</v>
      </c>
      <c r="V1360" s="2">
        <f t="shared" si="349"/>
        <v>1</v>
      </c>
      <c r="W1360" s="2">
        <f t="shared" si="350"/>
        <v>0</v>
      </c>
      <c r="X1360" s="12">
        <f t="shared" si="351"/>
        <v>0</v>
      </c>
    </row>
    <row r="1361" spans="1:24" hidden="1"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16">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hidden="1"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16">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hidden="1"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16">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hidden="1"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16">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hidden="1"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16">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hidden="1" x14ac:dyDescent="0.2">
      <c r="A1366" t="s">
        <v>1451</v>
      </c>
      <c r="B1366" s="31">
        <v>0</v>
      </c>
      <c r="C1366" s="31">
        <v>0</v>
      </c>
      <c r="D1366" s="18">
        <v>0</v>
      </c>
      <c r="E1366" s="30">
        <v>0</v>
      </c>
      <c r="F1366" s="2">
        <f t="shared" si="340"/>
        <v>0</v>
      </c>
      <c r="G1366" s="2">
        <f t="shared" si="341"/>
        <v>1</v>
      </c>
      <c r="H1366" s="2">
        <f t="shared" si="342"/>
        <v>0</v>
      </c>
      <c r="I1366" s="12">
        <f t="shared" si="343"/>
        <v>0</v>
      </c>
      <c r="J1366" s="30">
        <v>0</v>
      </c>
      <c r="K1366" s="2">
        <f t="shared" si="336"/>
        <v>0</v>
      </c>
      <c r="L1366" s="2">
        <f t="shared" si="337"/>
        <v>1</v>
      </c>
      <c r="M1366" s="2">
        <f t="shared" si="338"/>
        <v>0</v>
      </c>
      <c r="N1366" s="12">
        <f t="shared" si="339"/>
        <v>0</v>
      </c>
      <c r="O1366" s="16">
        <v>0</v>
      </c>
      <c r="P1366" s="2">
        <f t="shared" si="344"/>
        <v>0</v>
      </c>
      <c r="Q1366" s="2">
        <f t="shared" si="345"/>
        <v>1</v>
      </c>
      <c r="R1366" s="2">
        <f t="shared" si="346"/>
        <v>0</v>
      </c>
      <c r="S1366" s="12">
        <f t="shared" si="347"/>
        <v>0</v>
      </c>
      <c r="T1366" s="16">
        <v>0</v>
      </c>
      <c r="U1366" s="2">
        <f t="shared" si="348"/>
        <v>0</v>
      </c>
      <c r="V1366" s="2">
        <f t="shared" si="349"/>
        <v>1</v>
      </c>
      <c r="W1366" s="2">
        <f t="shared" si="350"/>
        <v>0</v>
      </c>
      <c r="X1366" s="12">
        <f t="shared" si="351"/>
        <v>0</v>
      </c>
    </row>
    <row r="1367" spans="1:24" hidden="1"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16">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hidden="1"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16">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hidden="1"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16">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hidden="1"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16">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hidden="1"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16">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hidden="1"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16">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hidden="1" x14ac:dyDescent="0.2">
      <c r="A1373" t="s">
        <v>256</v>
      </c>
      <c r="B1373" s="31">
        <v>0</v>
      </c>
      <c r="C1373" s="31">
        <v>0</v>
      </c>
      <c r="D1373" s="18">
        <v>0</v>
      </c>
      <c r="E1373" s="30">
        <v>0</v>
      </c>
      <c r="F1373" s="2">
        <f t="shared" si="340"/>
        <v>0</v>
      </c>
      <c r="G1373" s="2">
        <f t="shared" si="341"/>
        <v>1</v>
      </c>
      <c r="H1373" s="2">
        <f t="shared" si="342"/>
        <v>0</v>
      </c>
      <c r="I1373" s="12">
        <f t="shared" si="343"/>
        <v>0</v>
      </c>
      <c r="J1373" s="30">
        <v>0</v>
      </c>
      <c r="K1373" s="2">
        <f t="shared" si="336"/>
        <v>0</v>
      </c>
      <c r="L1373" s="2">
        <f t="shared" si="337"/>
        <v>1</v>
      </c>
      <c r="M1373" s="2">
        <f t="shared" si="338"/>
        <v>0</v>
      </c>
      <c r="N1373" s="12">
        <f t="shared" si="339"/>
        <v>0</v>
      </c>
      <c r="O1373" s="16">
        <v>0</v>
      </c>
      <c r="P1373" s="2">
        <f t="shared" si="344"/>
        <v>0</v>
      </c>
      <c r="Q1373" s="2">
        <f t="shared" si="345"/>
        <v>1</v>
      </c>
      <c r="R1373" s="2">
        <f t="shared" si="346"/>
        <v>0</v>
      </c>
      <c r="S1373" s="12">
        <f t="shared" si="347"/>
        <v>0</v>
      </c>
      <c r="T1373" s="16">
        <v>0</v>
      </c>
      <c r="U1373" s="2">
        <f t="shared" si="348"/>
        <v>0</v>
      </c>
      <c r="V1373" s="2">
        <f t="shared" si="349"/>
        <v>1</v>
      </c>
      <c r="W1373" s="2">
        <f t="shared" si="350"/>
        <v>0</v>
      </c>
      <c r="X1373" s="12">
        <f t="shared" si="351"/>
        <v>0</v>
      </c>
    </row>
    <row r="1374" spans="1:24" hidden="1"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16">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hidden="1"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16">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hidden="1"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16">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hidden="1"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16">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hidden="1"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16">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hidden="1"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16">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hidden="1"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16">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hidden="1"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16">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hidden="1"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16">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hidden="1"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16">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hidden="1"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16">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hidden="1"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16">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hidden="1"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16">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hidden="1"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16">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hidden="1"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16">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hidden="1"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16">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hidden="1"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16">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hidden="1"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16">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hidden="1"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16">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hidden="1"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16">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hidden="1"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16">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hidden="1"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16">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hidden="1"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16">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hidden="1"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16">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hidden="1"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16">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hidden="1"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16">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hidden="1"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16">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hidden="1"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16">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hidden="1"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16">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hidden="1"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16">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hidden="1"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16">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hidden="1"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16">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hidden="1"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16">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hidden="1"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16">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hidden="1"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16">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hidden="1"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16">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hidden="1"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16">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hidden="1"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16">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hidden="1"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16">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hidden="1"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16">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hidden="1"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16">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hidden="1"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16">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hidden="1"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16">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hidden="1"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16">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hidden="1"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16">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hidden="1"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16">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hidden="1"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16">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hidden="1"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16">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hidden="1"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16">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hidden="1"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16">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hidden="1"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16">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hidden="1" x14ac:dyDescent="0.2">
      <c r="A1425" t="s">
        <v>1018</v>
      </c>
      <c r="B1425" s="31">
        <v>0</v>
      </c>
      <c r="C1425" s="31">
        <v>0</v>
      </c>
      <c r="D1425" s="18">
        <v>0</v>
      </c>
      <c r="E1425" s="30">
        <v>0</v>
      </c>
      <c r="F1425" s="2">
        <f t="shared" si="356"/>
        <v>0</v>
      </c>
      <c r="G1425" s="2">
        <f t="shared" si="357"/>
        <v>1</v>
      </c>
      <c r="H1425" s="2">
        <f t="shared" si="358"/>
        <v>0</v>
      </c>
      <c r="I1425" s="12">
        <f t="shared" si="359"/>
        <v>0</v>
      </c>
      <c r="J1425" s="30">
        <v>0</v>
      </c>
      <c r="K1425" s="2">
        <f t="shared" si="352"/>
        <v>0</v>
      </c>
      <c r="L1425" s="2">
        <f t="shared" si="353"/>
        <v>1</v>
      </c>
      <c r="M1425" s="2">
        <f t="shared" si="354"/>
        <v>0</v>
      </c>
      <c r="N1425" s="12">
        <f t="shared" si="355"/>
        <v>0</v>
      </c>
      <c r="O1425" s="16">
        <v>0</v>
      </c>
      <c r="P1425" s="2">
        <f t="shared" si="360"/>
        <v>0</v>
      </c>
      <c r="Q1425" s="2">
        <f t="shared" si="361"/>
        <v>1</v>
      </c>
      <c r="R1425" s="2">
        <f t="shared" si="362"/>
        <v>0</v>
      </c>
      <c r="S1425" s="12">
        <f t="shared" si="363"/>
        <v>0</v>
      </c>
      <c r="T1425" s="16">
        <v>0</v>
      </c>
      <c r="U1425" s="2">
        <f t="shared" si="364"/>
        <v>0</v>
      </c>
      <c r="V1425" s="2">
        <f t="shared" si="365"/>
        <v>1</v>
      </c>
      <c r="W1425" s="2">
        <f t="shared" si="366"/>
        <v>0</v>
      </c>
      <c r="X1425" s="12">
        <f t="shared" si="367"/>
        <v>0</v>
      </c>
    </row>
    <row r="1426" spans="1:24" hidden="1"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16">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hidden="1"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16">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hidden="1"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16">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hidden="1"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16">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hidden="1"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16">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hidden="1"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16">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hidden="1"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16">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hidden="1"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16">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hidden="1"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16">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hidden="1"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16">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hidden="1"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16">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hidden="1"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16">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hidden="1"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16">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hidden="1"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16">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hidden="1"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16">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hidden="1"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16">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hidden="1"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16">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hidden="1"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16">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hidden="1"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16">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hidden="1"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16">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hidden="1"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16">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hidden="1"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16">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hidden="1"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16">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hidden="1"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16">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hidden="1"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16">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hidden="1"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16">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hidden="1"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16">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hidden="1"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16">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hidden="1"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16">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hidden="1"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16">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hidden="1"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16">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hidden="1"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16">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hidden="1"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16">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hidden="1"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16">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hidden="1"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16">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hidden="1"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16">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hidden="1"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16">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hidden="1"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16">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hidden="1" x14ac:dyDescent="0.2">
      <c r="A1464" t="s">
        <v>1042</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16">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hidden="1"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16">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hidden="1"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16">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hidden="1"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16">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hidden="1"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16">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hidden="1"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16">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hidden="1"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16">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hidden="1"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16">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hidden="1"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16">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hidden="1"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16">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hidden="1"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16">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hidden="1"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16">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hidden="1"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16">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hidden="1"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16">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hidden="1"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16">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hidden="1"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16">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hidden="1"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16">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hidden="1"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16">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hidden="1"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16">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hidden="1"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16">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hidden="1"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16">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hidden="1"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16">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hidden="1"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16">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hidden="1"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16">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hidden="1"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16">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hidden="1"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16">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hidden="1"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16">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hidden="1"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16">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hidden="1"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16">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hidden="1"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16">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hidden="1"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16">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hidden="1"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16">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hidden="1"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16">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hidden="1"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16">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hidden="1"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16">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hidden="1"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16">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hidden="1"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16">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hidden="1"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16">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hidden="1"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16">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hidden="1"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16">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hidden="1"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16">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hidden="1"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16">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hidden="1"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16">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hidden="1"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16">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hidden="1"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16">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hidden="1"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16">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hidden="1"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16">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hidden="1"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16">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hidden="1"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16">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hidden="1"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16">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hidden="1"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16">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hidden="1"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16">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hidden="1"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16">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hidden="1"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16">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hidden="1"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16">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hidden="1"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16">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hidden="1"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16">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hidden="1"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16">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hidden="1"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16">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hidden="1"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16">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hidden="1"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16">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hidden="1"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16">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hidden="1"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16">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hidden="1"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16">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hidden="1"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16">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hidden="1"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16">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hidden="1"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16">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hidden="1"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16">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hidden="1"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16">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hidden="1"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16">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hidden="1"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16">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hidden="1"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16">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hidden="1"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16">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hidden="1"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16">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hidden="1"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16">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hidden="1"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16">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hidden="1"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16">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hidden="1"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16">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hidden="1"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16">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hidden="1"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16">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hidden="1"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16">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hidden="1"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16">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hidden="1"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16">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hidden="1"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16">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hidden="1"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16">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hidden="1"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16">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hidden="1"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16">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hidden="1"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16">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hidden="1"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16">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hidden="1"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16">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hidden="1"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16">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hidden="1"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16">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hidden="1"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16">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hidden="1"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16">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hidden="1"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16">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hidden="1"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16">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hidden="1"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16">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hidden="1"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16">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hidden="1"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16">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hidden="1"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16">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hidden="1"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16">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hidden="1"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16">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hidden="1"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16">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hidden="1"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16">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hidden="1"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16">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hidden="1"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16">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hidden="1"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16">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hidden="1"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16">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hidden="1"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16">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hidden="1"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16">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hidden="1"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16">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hidden="1"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16">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hidden="1"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16">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hidden="1"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16">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hidden="1"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16">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hidden="1"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16">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hidden="1"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16">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hidden="1"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16">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hidden="1" x14ac:dyDescent="0.2">
      <c r="A1582" t="s">
        <v>1177</v>
      </c>
      <c r="B1582" s="31">
        <v>0</v>
      </c>
      <c r="C1582" s="31">
        <v>0</v>
      </c>
      <c r="D1582" s="18">
        <v>0</v>
      </c>
      <c r="E1582" s="30">
        <v>0</v>
      </c>
      <c r="F1582" s="2">
        <f t="shared" si="388"/>
        <v>0</v>
      </c>
      <c r="G1582" s="2">
        <f t="shared" si="389"/>
        <v>1</v>
      </c>
      <c r="H1582" s="2">
        <f t="shared" si="390"/>
        <v>0</v>
      </c>
      <c r="I1582" s="12">
        <f t="shared" si="391"/>
        <v>0</v>
      </c>
      <c r="J1582" s="30">
        <v>0</v>
      </c>
      <c r="K1582" s="2">
        <f t="shared" si="384"/>
        <v>0</v>
      </c>
      <c r="L1582" s="2">
        <f t="shared" si="385"/>
        <v>1</v>
      </c>
      <c r="M1582" s="2">
        <f t="shared" si="386"/>
        <v>0</v>
      </c>
      <c r="N1582" s="12">
        <f t="shared" si="387"/>
        <v>0</v>
      </c>
      <c r="O1582" s="16">
        <v>0</v>
      </c>
      <c r="P1582" s="2">
        <f t="shared" si="392"/>
        <v>0</v>
      </c>
      <c r="Q1582" s="2">
        <f t="shared" si="393"/>
        <v>1</v>
      </c>
      <c r="R1582" s="2">
        <f t="shared" si="394"/>
        <v>0</v>
      </c>
      <c r="S1582" s="12">
        <f t="shared" si="395"/>
        <v>0</v>
      </c>
      <c r="T1582" s="16">
        <v>0</v>
      </c>
      <c r="U1582" s="2">
        <f t="shared" si="396"/>
        <v>0</v>
      </c>
      <c r="V1582" s="2">
        <f t="shared" si="397"/>
        <v>1</v>
      </c>
      <c r="W1582" s="2">
        <f t="shared" si="398"/>
        <v>0</v>
      </c>
      <c r="X1582" s="12">
        <f t="shared" si="399"/>
        <v>0</v>
      </c>
    </row>
    <row r="1583" spans="1:24" hidden="1"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16">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hidden="1"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16">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hidden="1" x14ac:dyDescent="0.2">
      <c r="A1585" t="s">
        <v>1120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16">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hidden="1"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16">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hidden="1"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16">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hidden="1"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16">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hidden="1"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16">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hidden="1"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16">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hidden="1"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16">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hidden="1"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16">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hidden="1"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16">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hidden="1"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16">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hidden="1"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16">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hidden="1"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16">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hidden="1"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16">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hidden="1" x14ac:dyDescent="0.2">
      <c r="A1598" t="s">
        <v>1126</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16">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hidden="1"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16">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hidden="1" x14ac:dyDescent="0.2">
      <c r="A1600" t="s">
        <v>1346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16">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hidden="1"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16">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hidden="1"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16">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hidden="1"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16">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hidden="1"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16">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hidden="1"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16">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hidden="1"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16">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hidden="1"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16">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hidden="1"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16">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hidden="1"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16">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hidden="1"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16">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hidden="1"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16">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hidden="1"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16">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hidden="1"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16">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hidden="1"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16">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hidden="1"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16">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hidden="1"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16">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hidden="1"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16">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hidden="1"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16">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hidden="1"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16">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hidden="1"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16">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hidden="1"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16">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hidden="1"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16">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hidden="1"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16">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hidden="1"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16">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hidden="1"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16">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hidden="1"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16">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hidden="1"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16">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hidden="1"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16">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hidden="1"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16">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hidden="1"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16">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hidden="1"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16">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hidden="1"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16">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hidden="1"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16">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hidden="1"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16">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hidden="1"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16">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hidden="1"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16">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hidden="1"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16">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hidden="1"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16">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hidden="1" x14ac:dyDescent="0.2">
      <c r="A1639" t="s">
        <v>1271</v>
      </c>
      <c r="B1639" s="31">
        <v>0</v>
      </c>
      <c r="C1639" s="31">
        <v>0</v>
      </c>
      <c r="D1639" s="18">
        <v>0</v>
      </c>
      <c r="E1639" s="30">
        <v>0</v>
      </c>
      <c r="F1639" s="2">
        <f t="shared" si="404"/>
        <v>0</v>
      </c>
      <c r="G1639" s="2">
        <f t="shared" si="405"/>
        <v>1</v>
      </c>
      <c r="H1639" s="2">
        <f t="shared" si="406"/>
        <v>0</v>
      </c>
      <c r="I1639" s="12">
        <f t="shared" si="407"/>
        <v>0</v>
      </c>
      <c r="J1639" s="30">
        <v>0</v>
      </c>
      <c r="K1639" s="2">
        <f t="shared" si="400"/>
        <v>0</v>
      </c>
      <c r="L1639" s="2">
        <f t="shared" si="401"/>
        <v>1</v>
      </c>
      <c r="M1639" s="2">
        <f t="shared" si="402"/>
        <v>0</v>
      </c>
      <c r="N1639" s="12">
        <f t="shared" si="403"/>
        <v>0</v>
      </c>
      <c r="O1639" s="16">
        <v>0</v>
      </c>
      <c r="P1639" s="2">
        <f t="shared" si="408"/>
        <v>0</v>
      </c>
      <c r="Q1639" s="2">
        <f t="shared" si="409"/>
        <v>1</v>
      </c>
      <c r="R1639" s="2">
        <f t="shared" si="410"/>
        <v>0</v>
      </c>
      <c r="S1639" s="12">
        <f t="shared" si="411"/>
        <v>0</v>
      </c>
      <c r="T1639" s="16">
        <v>0</v>
      </c>
      <c r="U1639" s="2">
        <f t="shared" si="412"/>
        <v>0</v>
      </c>
      <c r="V1639" s="2">
        <f t="shared" si="413"/>
        <v>1</v>
      </c>
      <c r="W1639" s="2">
        <f t="shared" si="414"/>
        <v>0</v>
      </c>
      <c r="X1639" s="12">
        <f t="shared" si="415"/>
        <v>0</v>
      </c>
    </row>
    <row r="1640" spans="1:24" hidden="1"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16">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hidden="1"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16">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hidden="1"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16">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hidden="1"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16">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hidden="1"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16">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hidden="1"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16">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hidden="1"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16">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hidden="1"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16">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hidden="1"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16">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hidden="1"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16">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hidden="1"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16">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hidden="1"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16">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hidden="1"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16">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hidden="1"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16">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hidden="1"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16">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hidden="1"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16">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hidden="1"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16">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hidden="1"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16">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hidden="1"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16">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hidden="1"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16">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hidden="1"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16">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hidden="1"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16">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hidden="1"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16">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hidden="1"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16">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hidden="1"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16">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hidden="1"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16">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hidden="1"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16">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filterColumn colId="14">
      <filters>
        <filter val="1"/>
      </filters>
    </filterColumn>
  </autoFilter>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opLeftCell="B63" workbookViewId="0">
      <selection activeCell="M78" sqref="M78"/>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6" max="26" width="16.1640625" customWidth="1"/>
    <col min="27" max="27" width="19"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51" t="s">
        <v>48</v>
      </c>
      <c r="B7" s="51"/>
      <c r="C7" s="51"/>
      <c r="D7" s="51"/>
      <c r="E7" s="51"/>
      <c r="F7" s="51"/>
      <c r="G7" s="51"/>
      <c r="H7" s="51"/>
      <c r="I7" s="51"/>
      <c r="J7" s="51"/>
      <c r="K7" s="51"/>
      <c r="M7" s="55" t="s">
        <v>57</v>
      </c>
      <c r="N7" s="55"/>
      <c r="O7" s="55"/>
      <c r="P7" s="55"/>
      <c r="Q7" s="55"/>
      <c r="W7" s="51" t="s">
        <v>49</v>
      </c>
      <c r="X7" s="51"/>
      <c r="Y7" s="51"/>
      <c r="Z7" s="51"/>
      <c r="AA7" s="51"/>
      <c r="AB7" s="51"/>
      <c r="AC7" s="51"/>
      <c r="AD7" s="51"/>
      <c r="AE7" s="51"/>
      <c r="AF7" s="51"/>
      <c r="AG7" s="51"/>
    </row>
    <row r="8" spans="1:33" ht="16" customHeight="1" x14ac:dyDescent="0.2">
      <c r="C8" s="54" t="s">
        <v>27</v>
      </c>
      <c r="D8" s="54"/>
      <c r="M8" s="55"/>
      <c r="N8" s="55"/>
      <c r="O8" s="55"/>
      <c r="P8" s="55"/>
      <c r="Q8" s="55"/>
      <c r="S8" s="8" t="s">
        <v>13</v>
      </c>
      <c r="T8" s="8"/>
      <c r="U8" s="8"/>
      <c r="Y8" s="54" t="s">
        <v>27</v>
      </c>
      <c r="Z8" s="54"/>
      <c r="AD8" s="23"/>
      <c r="AG8" s="27"/>
    </row>
    <row r="9" spans="1:33" x14ac:dyDescent="0.2">
      <c r="B9" s="2"/>
      <c r="C9" s="7" t="s">
        <v>28</v>
      </c>
      <c r="D9" s="7" t="s">
        <v>29</v>
      </c>
      <c r="E9" s="2"/>
      <c r="G9" s="3" t="s">
        <v>31</v>
      </c>
      <c r="H9" s="24">
        <f>C10/(C10+D10)</f>
        <v>0</v>
      </c>
      <c r="I9" s="2"/>
      <c r="J9" s="3" t="s">
        <v>3</v>
      </c>
      <c r="K9" s="24">
        <f>C11/(C11+D11)</f>
        <v>0</v>
      </c>
      <c r="S9" t="s">
        <v>45</v>
      </c>
      <c r="U9">
        <v>9407</v>
      </c>
      <c r="X9" s="2"/>
      <c r="Y9" s="7" t="s">
        <v>28</v>
      </c>
      <c r="Z9" s="7" t="s">
        <v>29</v>
      </c>
      <c r="AA9" s="2"/>
      <c r="AC9" s="3" t="s">
        <v>31</v>
      </c>
      <c r="AD9" s="24" t="e">
        <f>Y10/(Y10+Z10)</f>
        <v>#DIV/0!</v>
      </c>
      <c r="AE9" s="2"/>
      <c r="AF9" s="3" t="s">
        <v>3</v>
      </c>
      <c r="AG9" s="24">
        <f>Y11/(Y11+Z11)</f>
        <v>0</v>
      </c>
    </row>
    <row r="10" spans="1:33" x14ac:dyDescent="0.2">
      <c r="A10" s="52" t="s">
        <v>30</v>
      </c>
      <c r="B10" s="7" t="s">
        <v>28</v>
      </c>
      <c r="C10" s="2">
        <f>SUM(fuzzy_1_subset!F:F)</f>
        <v>0</v>
      </c>
      <c r="D10" s="2">
        <f>SUM(fuzzy_1_subset!I:I)</f>
        <v>1</v>
      </c>
      <c r="E10" s="6">
        <f>SUM(C10:D10)</f>
        <v>1</v>
      </c>
      <c r="G10" s="3" t="s">
        <v>32</v>
      </c>
      <c r="H10" s="24">
        <f>D11/(C11+D11)</f>
        <v>1</v>
      </c>
      <c r="I10" s="2"/>
      <c r="J10" s="3" t="s">
        <v>4</v>
      </c>
      <c r="K10" s="24">
        <f>D10/(C10+D10)</f>
        <v>1</v>
      </c>
      <c r="M10" s="34" t="s">
        <v>58</v>
      </c>
      <c r="S10" t="s">
        <v>44</v>
      </c>
      <c r="U10">
        <v>1711</v>
      </c>
      <c r="W10" s="52" t="s">
        <v>30</v>
      </c>
      <c r="X10" s="7" t="s">
        <v>28</v>
      </c>
      <c r="Y10" s="2">
        <v>0</v>
      </c>
      <c r="Z10" s="2">
        <v>0</v>
      </c>
      <c r="AA10" s="6">
        <f>SUM(Y10:Z10)</f>
        <v>0</v>
      </c>
      <c r="AC10" s="3" t="s">
        <v>32</v>
      </c>
      <c r="AD10" s="24">
        <f>Z11/(Y11+Z11)</f>
        <v>1</v>
      </c>
      <c r="AE10" s="2"/>
      <c r="AF10" s="3" t="s">
        <v>4</v>
      </c>
      <c r="AG10" s="24" t="e">
        <f>Z10/(Y10+Z10)</f>
        <v>#DIV/0!</v>
      </c>
    </row>
    <row r="11" spans="1:33" x14ac:dyDescent="0.2">
      <c r="A11" s="52"/>
      <c r="B11" s="7" t="s">
        <v>29</v>
      </c>
      <c r="C11" s="2">
        <f>SUM(fuzzy_1_subset!H:H)</f>
        <v>0</v>
      </c>
      <c r="D11" s="2">
        <f>SUM(fuzzy_1_subset!G:G)</f>
        <v>1664</v>
      </c>
      <c r="E11" s="6">
        <f>SUM(C11:D11)</f>
        <v>1664</v>
      </c>
      <c r="G11" s="2"/>
      <c r="H11" s="25"/>
      <c r="I11" s="2"/>
      <c r="J11" s="2"/>
      <c r="K11" s="28"/>
      <c r="M11" s="34" t="s">
        <v>1501</v>
      </c>
      <c r="S11" t="s">
        <v>56</v>
      </c>
      <c r="U11">
        <v>9</v>
      </c>
      <c r="W11" s="52"/>
      <c r="X11" s="7" t="s">
        <v>29</v>
      </c>
      <c r="Y11" s="2">
        <v>0</v>
      </c>
      <c r="Z11" s="2">
        <f>Z14-Y10-Y11-Z10</f>
        <v>1162725581</v>
      </c>
      <c r="AA11" s="6">
        <f>SUM(Y11:Z11)</f>
        <v>1162725581</v>
      </c>
      <c r="AC11" s="2"/>
      <c r="AD11" s="25"/>
      <c r="AE11" s="2"/>
      <c r="AF11" s="2"/>
      <c r="AG11" s="28"/>
    </row>
    <row r="12" spans="1:33" x14ac:dyDescent="0.2">
      <c r="B12" s="5"/>
      <c r="C12" s="6">
        <f>SUM(C10:C11)</f>
        <v>0</v>
      </c>
      <c r="D12" s="6">
        <f>SUM(D10:D11)</f>
        <v>1665</v>
      </c>
      <c r="E12" s="6">
        <f>SUM(C10:D11)</f>
        <v>1665</v>
      </c>
      <c r="G12" s="3" t="s">
        <v>2</v>
      </c>
      <c r="H12" s="24">
        <f>(C10+D11)/(E12)</f>
        <v>0.99939939939939937</v>
      </c>
      <c r="I12" s="2"/>
      <c r="J12" s="3" t="s">
        <v>5</v>
      </c>
      <c r="K12" s="25">
        <f>(K9+K10)/2</f>
        <v>0.5</v>
      </c>
      <c r="M12" s="34" t="s">
        <v>1505</v>
      </c>
      <c r="S12" s="9" t="s">
        <v>42</v>
      </c>
      <c r="T12" s="9"/>
      <c r="U12" s="47">
        <v>2187</v>
      </c>
      <c r="X12" s="5"/>
      <c r="Y12" s="6">
        <f>SUM(Y10:Y11)</f>
        <v>0</v>
      </c>
      <c r="Z12" s="6">
        <f>SUM(Z10:Z11)</f>
        <v>1162725581</v>
      </c>
      <c r="AA12" s="6">
        <f>SUM(Y10:Z11)</f>
        <v>1162725581</v>
      </c>
      <c r="AC12" s="3" t="s">
        <v>2</v>
      </c>
      <c r="AD12" s="24">
        <f>(Y10+Z11)/(AA12)</f>
        <v>1</v>
      </c>
      <c r="AE12" s="2"/>
      <c r="AF12" s="3" t="s">
        <v>5</v>
      </c>
      <c r="AG12" s="25" t="e">
        <f>(AG9+AG10)/2</f>
        <v>#DIV/0!</v>
      </c>
    </row>
    <row r="13" spans="1:33" ht="16" customHeight="1" x14ac:dyDescent="0.2">
      <c r="G13" s="3" t="s">
        <v>33</v>
      </c>
      <c r="H13" s="24" t="e">
        <f>(C10)/(C10+C11)</f>
        <v>#DIV/0!</v>
      </c>
      <c r="M13" s="34" t="s">
        <v>1502</v>
      </c>
      <c r="S13" s="50" t="s">
        <v>41</v>
      </c>
      <c r="T13" s="50"/>
      <c r="U13" s="47">
        <v>11</v>
      </c>
      <c r="AC13" s="3" t="s">
        <v>33</v>
      </c>
      <c r="AD13" s="24" t="e">
        <f>(Y10)/(Y10+Y11)</f>
        <v>#DIV/0!</v>
      </c>
      <c r="AG13" s="27"/>
    </row>
    <row r="14" spans="1:33" x14ac:dyDescent="0.2">
      <c r="M14" s="34" t="s">
        <v>1506</v>
      </c>
      <c r="S14" t="s">
        <v>14</v>
      </c>
      <c r="U14" s="48">
        <v>1</v>
      </c>
      <c r="Y14" t="s">
        <v>50</v>
      </c>
      <c r="Z14" s="49">
        <v>1162725581</v>
      </c>
      <c r="AD14" s="23"/>
      <c r="AG14" s="27"/>
    </row>
    <row r="15" spans="1:33" x14ac:dyDescent="0.2">
      <c r="M15" s="34" t="s">
        <v>1503</v>
      </c>
      <c r="S15" t="s">
        <v>40</v>
      </c>
      <c r="U15" s="47">
        <v>0</v>
      </c>
      <c r="Z15">
        <v>2</v>
      </c>
      <c r="AD15" s="23"/>
      <c r="AG15" s="27"/>
    </row>
    <row r="16" spans="1:33" x14ac:dyDescent="0.2">
      <c r="M16" s="34" t="s">
        <v>1504</v>
      </c>
      <c r="U16" s="21"/>
      <c r="AD16" s="23"/>
      <c r="AG16" s="27"/>
    </row>
    <row r="17" spans="1:33" x14ac:dyDescent="0.2">
      <c r="M17" s="34" t="s">
        <v>1507</v>
      </c>
      <c r="U17" s="21"/>
      <c r="AD17" s="23"/>
      <c r="AG17" s="27"/>
    </row>
    <row r="18" spans="1:33" x14ac:dyDescent="0.2">
      <c r="M18" s="34" t="s">
        <v>1508</v>
      </c>
      <c r="U18" s="21"/>
      <c r="AD18" s="23"/>
      <c r="AG18" s="27"/>
    </row>
    <row r="19" spans="1:33" x14ac:dyDescent="0.2">
      <c r="M19" s="34"/>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51" t="s">
        <v>48</v>
      </c>
      <c r="B29" s="51"/>
      <c r="C29" s="51"/>
      <c r="D29" s="51"/>
      <c r="E29" s="51"/>
      <c r="F29" s="51"/>
      <c r="G29" s="51"/>
      <c r="H29" s="51"/>
      <c r="I29" s="51"/>
      <c r="J29" s="51"/>
      <c r="K29" s="51"/>
      <c r="M29" s="55" t="s">
        <v>12</v>
      </c>
      <c r="N29" s="55"/>
      <c r="O29" s="55"/>
      <c r="P29" s="55"/>
      <c r="Q29" s="55"/>
      <c r="W29" s="51" t="s">
        <v>49</v>
      </c>
      <c r="X29" s="51"/>
      <c r="Y29" s="51"/>
      <c r="Z29" s="51"/>
      <c r="AA29" s="51"/>
      <c r="AB29" s="51"/>
      <c r="AC29" s="51"/>
      <c r="AD29" s="51"/>
      <c r="AE29" s="51"/>
      <c r="AF29" s="51"/>
      <c r="AG29" s="51"/>
    </row>
    <row r="30" spans="1:33" x14ac:dyDescent="0.2">
      <c r="C30" s="53" t="s">
        <v>27</v>
      </c>
      <c r="D30" s="53"/>
      <c r="M30" s="55"/>
      <c r="N30" s="55"/>
      <c r="O30" s="55"/>
      <c r="P30" s="55"/>
      <c r="Q30" s="55"/>
      <c r="S30" s="8" t="s">
        <v>13</v>
      </c>
      <c r="T30" s="8"/>
      <c r="U30" s="8"/>
      <c r="Y30" s="53" t="s">
        <v>27</v>
      </c>
      <c r="Z30" s="53"/>
      <c r="AD30" s="23"/>
      <c r="AG30" s="27"/>
    </row>
    <row r="31" spans="1:33" x14ac:dyDescent="0.2">
      <c r="B31" s="2"/>
      <c r="C31" s="7" t="s">
        <v>0</v>
      </c>
      <c r="D31" s="7" t="s">
        <v>1</v>
      </c>
      <c r="E31" s="2"/>
      <c r="G31" s="3" t="s">
        <v>31</v>
      </c>
      <c r="H31" s="24">
        <f>C32/(C32+D32)</f>
        <v>1</v>
      </c>
      <c r="I31" s="2"/>
      <c r="J31" s="3" t="s">
        <v>3</v>
      </c>
      <c r="K31" s="24">
        <f>C33/(C33+D33)</f>
        <v>0</v>
      </c>
      <c r="S31" t="s">
        <v>45</v>
      </c>
      <c r="U31">
        <v>9407</v>
      </c>
      <c r="X31" s="2"/>
      <c r="Y31" s="7" t="s">
        <v>28</v>
      </c>
      <c r="Z31" s="7" t="s">
        <v>29</v>
      </c>
      <c r="AA31" s="2"/>
      <c r="AC31" s="3" t="s">
        <v>31</v>
      </c>
      <c r="AD31" s="24">
        <f>Y32/(Y32+Z32)</f>
        <v>1</v>
      </c>
      <c r="AE31" s="2"/>
      <c r="AF31" s="3" t="s">
        <v>3</v>
      </c>
      <c r="AG31" s="24">
        <f>Y33/(Y33+Z33)</f>
        <v>0</v>
      </c>
    </row>
    <row r="32" spans="1:33" x14ac:dyDescent="0.2">
      <c r="A32" s="52" t="s">
        <v>30</v>
      </c>
      <c r="B32" s="7" t="s">
        <v>0</v>
      </c>
      <c r="C32" s="2">
        <f>SUM(fuzzy_1_subset!K:K)</f>
        <v>1</v>
      </c>
      <c r="D32" s="2">
        <f>SUM(fuzzy_1_subset!N:N)</f>
        <v>0</v>
      </c>
      <c r="E32" s="6">
        <f>SUM(C32:D32)</f>
        <v>1</v>
      </c>
      <c r="G32" s="3" t="s">
        <v>32</v>
      </c>
      <c r="H32" s="24">
        <f>D33/(C33+D33)</f>
        <v>1</v>
      </c>
      <c r="I32" s="2"/>
      <c r="J32" s="3" t="s">
        <v>4</v>
      </c>
      <c r="K32" s="24">
        <f>D32/(C32+D32)</f>
        <v>0</v>
      </c>
      <c r="M32" s="34" t="s">
        <v>58</v>
      </c>
      <c r="S32" t="s">
        <v>44</v>
      </c>
      <c r="U32">
        <v>1711</v>
      </c>
      <c r="W32" s="52" t="s">
        <v>30</v>
      </c>
      <c r="X32" s="7" t="s">
        <v>28</v>
      </c>
      <c r="Y32" s="2">
        <v>1</v>
      </c>
      <c r="Z32" s="2">
        <v>0</v>
      </c>
      <c r="AA32" s="6">
        <f>SUM(Y32:Z32)</f>
        <v>1</v>
      </c>
      <c r="AC32" s="3" t="s">
        <v>32</v>
      </c>
      <c r="AD32" s="24">
        <f>Z33/(Y33+Z33)</f>
        <v>1</v>
      </c>
      <c r="AE32" s="2"/>
      <c r="AF32" s="3" t="s">
        <v>4</v>
      </c>
      <c r="AG32" s="24">
        <f>Z32/(Y32+Z32)</f>
        <v>0</v>
      </c>
    </row>
    <row r="33" spans="1:33" x14ac:dyDescent="0.2">
      <c r="A33" s="52"/>
      <c r="B33" s="7" t="s">
        <v>1</v>
      </c>
      <c r="C33" s="2">
        <f>SUM(fuzzy_1_subset!M:M)</f>
        <v>0</v>
      </c>
      <c r="D33" s="2">
        <f>SUM(fuzzy_1_subset!L:L)</f>
        <v>1664</v>
      </c>
      <c r="E33" s="6">
        <f>SUM(C33:D33)</f>
        <v>1664</v>
      </c>
      <c r="G33" s="2"/>
      <c r="H33" s="25"/>
      <c r="I33" s="2"/>
      <c r="J33" s="2"/>
      <c r="K33" s="28"/>
      <c r="M33" s="34" t="s">
        <v>1501</v>
      </c>
      <c r="S33" t="s">
        <v>43</v>
      </c>
      <c r="U33">
        <v>9</v>
      </c>
      <c r="W33" s="52"/>
      <c r="X33" s="7" t="s">
        <v>29</v>
      </c>
      <c r="Y33" s="2">
        <v>0</v>
      </c>
      <c r="Z33" s="2">
        <f>Z36-Y32-Y33-Z32</f>
        <v>1162725580</v>
      </c>
      <c r="AA33" s="6">
        <f>SUM(Y33:Z33)</f>
        <v>1162725580</v>
      </c>
      <c r="AC33" s="2"/>
      <c r="AD33" s="25"/>
      <c r="AE33" s="2"/>
      <c r="AF33" s="2"/>
      <c r="AG33" s="28"/>
    </row>
    <row r="34" spans="1:33" x14ac:dyDescent="0.2">
      <c r="B34" s="5"/>
      <c r="C34" s="6">
        <f>SUM(C32:C33)</f>
        <v>1</v>
      </c>
      <c r="D34" s="6">
        <f>SUM(D32:D33)</f>
        <v>1664</v>
      </c>
      <c r="E34" s="6">
        <f>SUM(C32:D33)</f>
        <v>1665</v>
      </c>
      <c r="G34" s="3" t="s">
        <v>2</v>
      </c>
      <c r="H34" s="24">
        <f>(C32+D33)/(E34)</f>
        <v>1</v>
      </c>
      <c r="I34" s="2"/>
      <c r="J34" s="3" t="s">
        <v>5</v>
      </c>
      <c r="K34" s="25">
        <f>(K31+K32)/2</f>
        <v>0</v>
      </c>
      <c r="M34" s="34" t="s">
        <v>1505</v>
      </c>
      <c r="S34" s="9" t="s">
        <v>42</v>
      </c>
      <c r="T34" s="9"/>
      <c r="U34">
        <v>2187</v>
      </c>
      <c r="X34" s="5"/>
      <c r="Y34" s="6">
        <f>SUM(Y32:Y33)</f>
        <v>1</v>
      </c>
      <c r="Z34" s="6">
        <f>SUM(Z32:Z33)</f>
        <v>1162725580</v>
      </c>
      <c r="AA34" s="6">
        <f>SUM(Y32:Z33)</f>
        <v>1162725581</v>
      </c>
      <c r="AC34" s="3" t="s">
        <v>2</v>
      </c>
      <c r="AD34" s="24">
        <f>(Y32+Z33)/(AA34)</f>
        <v>1</v>
      </c>
      <c r="AE34" s="2"/>
      <c r="AF34" s="3" t="s">
        <v>5</v>
      </c>
      <c r="AG34" s="25">
        <f>(AG31+AG32)/2</f>
        <v>0</v>
      </c>
    </row>
    <row r="35" spans="1:33" ht="16" customHeight="1" x14ac:dyDescent="0.2">
      <c r="G35" s="3" t="s">
        <v>33</v>
      </c>
      <c r="H35" s="24">
        <f>(C32)/(C32+C33)</f>
        <v>1</v>
      </c>
      <c r="M35" s="34" t="s">
        <v>1502</v>
      </c>
      <c r="S35" s="50" t="s">
        <v>41</v>
      </c>
      <c r="T35" s="50"/>
      <c r="U35">
        <v>11</v>
      </c>
      <c r="AC35" s="3" t="s">
        <v>33</v>
      </c>
      <c r="AD35" s="24">
        <f>(Y32)/(Y32+Y33)</f>
        <v>1</v>
      </c>
      <c r="AG35" s="27"/>
    </row>
    <row r="36" spans="1:33" x14ac:dyDescent="0.2">
      <c r="M36" s="34" t="s">
        <v>1506</v>
      </c>
      <c r="S36" t="s">
        <v>14</v>
      </c>
      <c r="U36" s="10">
        <v>1</v>
      </c>
      <c r="Y36" t="s">
        <v>50</v>
      </c>
      <c r="Z36" s="49">
        <v>1162725581</v>
      </c>
      <c r="AD36" s="23"/>
      <c r="AG36" s="27"/>
    </row>
    <row r="37" spans="1:33" x14ac:dyDescent="0.2">
      <c r="M37" s="34" t="s">
        <v>1503</v>
      </c>
      <c r="S37" t="s">
        <v>40</v>
      </c>
      <c r="U37" s="21">
        <v>1</v>
      </c>
      <c r="AD37" s="23"/>
      <c r="AG37" s="27"/>
    </row>
    <row r="38" spans="1:33" x14ac:dyDescent="0.2">
      <c r="M38" s="34" t="s">
        <v>1504</v>
      </c>
      <c r="U38" s="21"/>
      <c r="AD38" s="23"/>
      <c r="AG38" s="27"/>
    </row>
    <row r="39" spans="1:33" x14ac:dyDescent="0.2">
      <c r="M39" s="34" t="s">
        <v>1507</v>
      </c>
      <c r="U39" s="21"/>
      <c r="AD39" s="23"/>
      <c r="AG39" s="27"/>
    </row>
    <row r="40" spans="1:33" x14ac:dyDescent="0.2">
      <c r="M40" s="34" t="s">
        <v>1508</v>
      </c>
      <c r="U40" s="21"/>
      <c r="AD40" s="23"/>
      <c r="AG40" s="27"/>
    </row>
    <row r="41" spans="1:33" x14ac:dyDescent="0.2">
      <c r="M41" s="34"/>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51" t="s">
        <v>48</v>
      </c>
      <c r="B51" s="51"/>
      <c r="C51" s="51"/>
      <c r="D51" s="51"/>
      <c r="E51" s="51"/>
      <c r="F51" s="51"/>
      <c r="G51" s="51"/>
      <c r="H51" s="51"/>
      <c r="I51" s="51"/>
      <c r="J51" s="51"/>
      <c r="K51" s="51"/>
      <c r="M51" s="55" t="s">
        <v>12</v>
      </c>
      <c r="N51" s="55"/>
      <c r="O51" s="55"/>
      <c r="P51" s="55"/>
      <c r="Q51" s="55"/>
      <c r="W51" s="51" t="s">
        <v>49</v>
      </c>
      <c r="X51" s="51"/>
      <c r="Y51" s="51"/>
      <c r="Z51" s="51"/>
      <c r="AA51" s="51"/>
      <c r="AB51" s="51"/>
      <c r="AC51" s="51"/>
      <c r="AD51" s="51"/>
      <c r="AE51" s="51"/>
      <c r="AF51" s="51"/>
      <c r="AG51" s="51"/>
    </row>
    <row r="52" spans="1:33" x14ac:dyDescent="0.2">
      <c r="C52" s="54" t="s">
        <v>27</v>
      </c>
      <c r="D52" s="54"/>
      <c r="M52" s="55"/>
      <c r="N52" s="55"/>
      <c r="O52" s="55"/>
      <c r="P52" s="55"/>
      <c r="Q52" s="55"/>
      <c r="S52" s="8" t="s">
        <v>13</v>
      </c>
      <c r="T52" s="8"/>
      <c r="U52" s="8"/>
      <c r="Y52" s="54" t="s">
        <v>27</v>
      </c>
      <c r="Z52" s="54"/>
      <c r="AD52" s="23"/>
      <c r="AG52" s="27"/>
    </row>
    <row r="53" spans="1:33" x14ac:dyDescent="0.2">
      <c r="B53" s="2"/>
      <c r="C53" s="7" t="s">
        <v>0</v>
      </c>
      <c r="D53" s="7" t="s">
        <v>1</v>
      </c>
      <c r="E53" s="2"/>
      <c r="G53" s="3" t="s">
        <v>31</v>
      </c>
      <c r="H53" s="24">
        <f>C54/(C54+D54)</f>
        <v>1</v>
      </c>
      <c r="I53" s="2"/>
      <c r="J53" s="3" t="s">
        <v>3</v>
      </c>
      <c r="K53" s="24">
        <f>C55/(C55+D55)</f>
        <v>0</v>
      </c>
      <c r="M53" s="47"/>
      <c r="S53" t="s">
        <v>45</v>
      </c>
      <c r="U53">
        <v>9407</v>
      </c>
      <c r="X53" s="2"/>
      <c r="Y53" s="7" t="s">
        <v>28</v>
      </c>
      <c r="Z53" s="7" t="s">
        <v>29</v>
      </c>
      <c r="AA53" s="2"/>
      <c r="AC53" s="3" t="s">
        <v>31</v>
      </c>
      <c r="AD53" s="24">
        <f>Y54/(Y54+Z54)</f>
        <v>1</v>
      </c>
      <c r="AE53" s="2"/>
      <c r="AF53" s="3" t="s">
        <v>3</v>
      </c>
      <c r="AG53" s="24">
        <f>Y55/(Y55+Z55)</f>
        <v>1.8921059602042988E-8</v>
      </c>
    </row>
    <row r="54" spans="1:33" x14ac:dyDescent="0.2">
      <c r="A54" s="52" t="s">
        <v>30</v>
      </c>
      <c r="B54" s="7" t="s">
        <v>0</v>
      </c>
      <c r="C54" s="2">
        <f>SUM(fuzzy_1_subset!P:P)</f>
        <v>1</v>
      </c>
      <c r="D54" s="2">
        <f>SUM(fuzzy_1_subset!S:S)</f>
        <v>0</v>
      </c>
      <c r="E54" s="6">
        <f>SUM(C54:D54)</f>
        <v>1</v>
      </c>
      <c r="G54" s="3" t="s">
        <v>32</v>
      </c>
      <c r="H54" s="24">
        <f>D55/(C55+D55)</f>
        <v>1</v>
      </c>
      <c r="I54" s="2"/>
      <c r="J54" s="3" t="s">
        <v>4</v>
      </c>
      <c r="K54" s="24">
        <f>D54/(C54+D54)</f>
        <v>0</v>
      </c>
      <c r="M54" s="34" t="s">
        <v>58</v>
      </c>
      <c r="S54" t="s">
        <v>44</v>
      </c>
      <c r="U54">
        <v>1711</v>
      </c>
      <c r="W54" s="52" t="s">
        <v>30</v>
      </c>
      <c r="X54" s="7" t="s">
        <v>28</v>
      </c>
      <c r="Y54" s="2">
        <v>1</v>
      </c>
      <c r="Z54" s="2">
        <v>0</v>
      </c>
      <c r="AA54" s="6">
        <f>SUM(Y54:Z54)</f>
        <v>1</v>
      </c>
      <c r="AC54" s="3" t="s">
        <v>32</v>
      </c>
      <c r="AD54" s="24">
        <f>Z55/(Y55+Z55)</f>
        <v>0.99999998107894039</v>
      </c>
      <c r="AE54" s="2"/>
      <c r="AF54" s="3" t="s">
        <v>4</v>
      </c>
      <c r="AG54" s="24">
        <f>Z54/(Y54+Z54)</f>
        <v>0</v>
      </c>
    </row>
    <row r="55" spans="1:33" x14ac:dyDescent="0.2">
      <c r="A55" s="52"/>
      <c r="B55" s="7" t="s">
        <v>1</v>
      </c>
      <c r="C55" s="2">
        <f>SUM(fuzzy_1_subset!R:R)</f>
        <v>0</v>
      </c>
      <c r="D55" s="2">
        <f>SUM(fuzzy_1_subset!Q:Q)</f>
        <v>1664</v>
      </c>
      <c r="E55" s="6">
        <f>SUM(C55:D55)</f>
        <v>1664</v>
      </c>
      <c r="G55" s="2"/>
      <c r="H55" s="25"/>
      <c r="I55" s="2"/>
      <c r="J55" s="2"/>
      <c r="K55" s="28"/>
      <c r="M55" s="34" t="s">
        <v>1501</v>
      </c>
      <c r="S55" t="s">
        <v>43</v>
      </c>
      <c r="U55">
        <v>9</v>
      </c>
      <c r="W55" s="52"/>
      <c r="X55" s="7" t="s">
        <v>29</v>
      </c>
      <c r="Y55" s="2">
        <v>22</v>
      </c>
      <c r="Z55" s="2">
        <f>Z58-Y54-Y55-Z54</f>
        <v>1162725558</v>
      </c>
      <c r="AA55" s="6">
        <f>SUM(Y55:Z55)</f>
        <v>1162725580</v>
      </c>
      <c r="AC55" s="2"/>
      <c r="AD55" s="25"/>
      <c r="AE55" s="2"/>
      <c r="AF55" s="2"/>
      <c r="AG55" s="28"/>
    </row>
    <row r="56" spans="1:33" x14ac:dyDescent="0.2">
      <c r="B56" s="5"/>
      <c r="C56" s="6">
        <f>SUM(C54:C55)</f>
        <v>1</v>
      </c>
      <c r="D56" s="6">
        <f>SUM(D54:D55)</f>
        <v>1664</v>
      </c>
      <c r="E56" s="6">
        <f>SUM(C54:D55)</f>
        <v>1665</v>
      </c>
      <c r="G56" s="3" t="s">
        <v>2</v>
      </c>
      <c r="H56" s="24">
        <f>(C54+D55)/(E56)</f>
        <v>1</v>
      </c>
      <c r="I56" s="2"/>
      <c r="J56" s="3" t="s">
        <v>5</v>
      </c>
      <c r="K56" s="25">
        <f>(K53+K54)/2</f>
        <v>0</v>
      </c>
      <c r="M56" s="34" t="s">
        <v>1505</v>
      </c>
      <c r="S56" s="9" t="s">
        <v>42</v>
      </c>
      <c r="T56" s="9"/>
      <c r="U56">
        <v>2187</v>
      </c>
      <c r="X56" s="5"/>
      <c r="Y56" s="6">
        <f>SUM(Y54:Y55)</f>
        <v>23</v>
      </c>
      <c r="Z56" s="6">
        <f>SUM(Z54:Z55)</f>
        <v>1162725558</v>
      </c>
      <c r="AA56" s="6">
        <f>SUM(Y54:Z55)</f>
        <v>1162725581</v>
      </c>
      <c r="AC56" s="3" t="s">
        <v>2</v>
      </c>
      <c r="AD56" s="24">
        <f>(Y54+Z55)/(AA56)</f>
        <v>0.99999998107894039</v>
      </c>
      <c r="AE56" s="2"/>
      <c r="AF56" s="3" t="s">
        <v>5</v>
      </c>
      <c r="AG56" s="25">
        <f>(AG53+AG54)/2</f>
        <v>9.4605298010214938E-9</v>
      </c>
    </row>
    <row r="57" spans="1:33" ht="16" customHeight="1" x14ac:dyDescent="0.2">
      <c r="G57" s="3" t="s">
        <v>33</v>
      </c>
      <c r="H57" s="24">
        <f>(C54)/(C54+C55)</f>
        <v>1</v>
      </c>
      <c r="M57" s="34" t="s">
        <v>1502</v>
      </c>
      <c r="S57" s="50" t="s">
        <v>41</v>
      </c>
      <c r="T57" s="50"/>
      <c r="U57">
        <v>11</v>
      </c>
      <c r="AC57" s="3" t="s">
        <v>33</v>
      </c>
      <c r="AD57" s="24">
        <f>(Y54)/(Y54+Y55)</f>
        <v>4.3478260869565216E-2</v>
      </c>
      <c r="AG57" s="27"/>
    </row>
    <row r="58" spans="1:33" x14ac:dyDescent="0.2">
      <c r="M58" s="34" t="s">
        <v>1506</v>
      </c>
      <c r="S58" t="s">
        <v>14</v>
      </c>
      <c r="U58" s="10">
        <v>1</v>
      </c>
      <c r="Y58" t="s">
        <v>50</v>
      </c>
      <c r="Z58" s="49">
        <v>1162725581</v>
      </c>
      <c r="AD58" s="23"/>
      <c r="AG58" s="27"/>
    </row>
    <row r="59" spans="1:33" x14ac:dyDescent="0.2">
      <c r="M59" s="34" t="s">
        <v>1503</v>
      </c>
      <c r="S59" t="s">
        <v>40</v>
      </c>
      <c r="U59" s="21">
        <v>1</v>
      </c>
      <c r="Z59">
        <v>1</v>
      </c>
      <c r="AD59" s="23"/>
      <c r="AG59" s="27"/>
    </row>
    <row r="60" spans="1:33" x14ac:dyDescent="0.2">
      <c r="M60" s="34" t="s">
        <v>1504</v>
      </c>
      <c r="U60" s="21"/>
      <c r="AD60" s="23"/>
      <c r="AG60" s="27"/>
    </row>
    <row r="61" spans="1:33" x14ac:dyDescent="0.2">
      <c r="M61" s="34" t="s">
        <v>1507</v>
      </c>
      <c r="U61" s="21"/>
      <c r="AD61" s="23"/>
      <c r="AG61" s="27"/>
    </row>
    <row r="62" spans="1:33" x14ac:dyDescent="0.2">
      <c r="M62" s="34" t="s">
        <v>1508</v>
      </c>
      <c r="U62" s="21"/>
      <c r="AD62" s="23"/>
      <c r="AG62" s="27"/>
    </row>
    <row r="63" spans="1:33" x14ac:dyDescent="0.2">
      <c r="M63" s="34"/>
      <c r="U63" s="21"/>
      <c r="AD63" s="23"/>
      <c r="AG63" s="27"/>
    </row>
    <row r="64" spans="1:33" x14ac:dyDescent="0.2">
      <c r="M64" s="35"/>
      <c r="U64" s="21"/>
      <c r="AD64" s="23"/>
      <c r="AG64" s="27"/>
    </row>
    <row r="65" spans="1:33" x14ac:dyDescent="0.2">
      <c r="M65" s="35"/>
      <c r="U65" s="21"/>
      <c r="AD65" s="23"/>
      <c r="AG65" s="27"/>
    </row>
    <row r="66" spans="1:33" x14ac:dyDescent="0.2">
      <c r="M66" s="36"/>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51" t="s">
        <v>48</v>
      </c>
      <c r="B73" s="51"/>
      <c r="C73" s="51"/>
      <c r="D73" s="51"/>
      <c r="E73" s="51"/>
      <c r="F73" s="51"/>
      <c r="G73" s="51"/>
      <c r="H73" s="51"/>
      <c r="I73" s="51"/>
      <c r="J73" s="51"/>
      <c r="K73" s="51"/>
      <c r="M73" s="55" t="s">
        <v>12</v>
      </c>
      <c r="N73" s="55"/>
      <c r="O73" s="55"/>
      <c r="P73" s="55"/>
      <c r="Q73" s="55"/>
      <c r="W73" s="51" t="s">
        <v>49</v>
      </c>
      <c r="X73" s="51"/>
      <c r="Y73" s="51"/>
      <c r="Z73" s="51"/>
      <c r="AA73" s="51"/>
      <c r="AB73" s="51"/>
      <c r="AC73" s="51"/>
      <c r="AD73" s="51"/>
      <c r="AE73" s="51"/>
      <c r="AF73" s="51"/>
      <c r="AG73" s="51"/>
    </row>
    <row r="74" spans="1:33" x14ac:dyDescent="0.2">
      <c r="C74" s="54" t="s">
        <v>27</v>
      </c>
      <c r="D74" s="54"/>
      <c r="M74" s="55"/>
      <c r="N74" s="55"/>
      <c r="O74" s="55"/>
      <c r="P74" s="55"/>
      <c r="Q74" s="55"/>
      <c r="S74" s="8" t="s">
        <v>13</v>
      </c>
      <c r="T74" s="8"/>
      <c r="U74" s="8"/>
      <c r="Y74" s="54" t="s">
        <v>27</v>
      </c>
      <c r="Z74" s="54"/>
      <c r="AD74" s="23"/>
      <c r="AG74" s="27"/>
    </row>
    <row r="75" spans="1:33" x14ac:dyDescent="0.2">
      <c r="B75" s="2"/>
      <c r="C75" s="7" t="s">
        <v>0</v>
      </c>
      <c r="D75" s="7" t="s">
        <v>1</v>
      </c>
      <c r="E75" s="2"/>
      <c r="G75" s="3" t="s">
        <v>31</v>
      </c>
      <c r="H75" s="24">
        <f>C76/(C76+D76)</f>
        <v>1</v>
      </c>
      <c r="I75" s="2"/>
      <c r="J75" s="3" t="s">
        <v>3</v>
      </c>
      <c r="K75" s="24">
        <f>C77/(C77+D77)</f>
        <v>0</v>
      </c>
      <c r="M75" s="47"/>
      <c r="S75" t="s">
        <v>45</v>
      </c>
      <c r="U75" s="47">
        <v>9407</v>
      </c>
      <c r="X75" s="2"/>
      <c r="Y75" s="7" t="s">
        <v>28</v>
      </c>
      <c r="Z75" s="7" t="s">
        <v>29</v>
      </c>
      <c r="AA75" s="2"/>
      <c r="AC75" s="3" t="s">
        <v>31</v>
      </c>
      <c r="AD75" s="24">
        <f>Y76/(Y76+Z76)</f>
        <v>1</v>
      </c>
      <c r="AE75" s="2"/>
      <c r="AF75" s="3" t="s">
        <v>3</v>
      </c>
      <c r="AG75" s="24">
        <f>Y77/(Y77+Z77)</f>
        <v>1.8921059602042988E-8</v>
      </c>
    </row>
    <row r="76" spans="1:33" x14ac:dyDescent="0.2">
      <c r="A76" s="52" t="s">
        <v>30</v>
      </c>
      <c r="B76" s="7" t="s">
        <v>0</v>
      </c>
      <c r="C76" s="2">
        <f>SUM(fuzzy_1_subset!U:U)</f>
        <v>1</v>
      </c>
      <c r="D76" s="2">
        <f>SUM(fuzzy_1_subset!X:X)</f>
        <v>0</v>
      </c>
      <c r="E76" s="6">
        <f>SUM(C76:D76)</f>
        <v>1</v>
      </c>
      <c r="G76" s="3" t="s">
        <v>32</v>
      </c>
      <c r="H76" s="24">
        <f>D77/(C77+D77)</f>
        <v>1</v>
      </c>
      <c r="I76" s="2"/>
      <c r="J76" s="3" t="s">
        <v>4</v>
      </c>
      <c r="K76" s="24">
        <f>D76/(C76+D76)</f>
        <v>0</v>
      </c>
      <c r="M76" s="34" t="s">
        <v>58</v>
      </c>
      <c r="S76" t="s">
        <v>44</v>
      </c>
      <c r="U76" s="47">
        <v>1711</v>
      </c>
      <c r="W76" s="52" t="s">
        <v>30</v>
      </c>
      <c r="X76" s="7" t="s">
        <v>28</v>
      </c>
      <c r="Y76" s="2">
        <v>1</v>
      </c>
      <c r="Z76" s="2">
        <v>0</v>
      </c>
      <c r="AA76" s="6">
        <f>SUM(Y76:Z76)</f>
        <v>1</v>
      </c>
      <c r="AC76" s="3" t="s">
        <v>32</v>
      </c>
      <c r="AD76" s="24">
        <f>Z77/(Y77+Z77)</f>
        <v>0.99999998107894039</v>
      </c>
      <c r="AE76" s="2"/>
      <c r="AF76" s="3" t="s">
        <v>4</v>
      </c>
      <c r="AG76" s="24">
        <f>Z76/(Y76+Z76)</f>
        <v>0</v>
      </c>
    </row>
    <row r="77" spans="1:33" x14ac:dyDescent="0.2">
      <c r="A77" s="52"/>
      <c r="B77" s="7" t="s">
        <v>1</v>
      </c>
      <c r="C77" s="2">
        <f>SUM(fuzzy_1_subset!W:W)</f>
        <v>0</v>
      </c>
      <c r="D77" s="2">
        <f>SUM(fuzzy_1_subset!V:V)</f>
        <v>1664</v>
      </c>
      <c r="E77" s="6">
        <f>SUM(C77:D77)</f>
        <v>1664</v>
      </c>
      <c r="G77" s="2"/>
      <c r="H77" s="25"/>
      <c r="I77" s="2"/>
      <c r="J77" s="2"/>
      <c r="K77" s="28"/>
      <c r="M77" s="34" t="s">
        <v>1501</v>
      </c>
      <c r="S77" t="s">
        <v>43</v>
      </c>
      <c r="U77" s="47">
        <v>9</v>
      </c>
      <c r="W77" s="52"/>
      <c r="X77" s="7" t="s">
        <v>29</v>
      </c>
      <c r="Y77" s="2">
        <v>22</v>
      </c>
      <c r="Z77" s="2">
        <f>Z80-Y76-Y77-Z76</f>
        <v>1162725558</v>
      </c>
      <c r="AA77" s="6">
        <f>SUM(Y77:Z77)</f>
        <v>1162725580</v>
      </c>
      <c r="AC77" s="2"/>
      <c r="AD77" s="25"/>
      <c r="AE77" s="2"/>
      <c r="AF77" s="2"/>
      <c r="AG77" s="28"/>
    </row>
    <row r="78" spans="1:33" x14ac:dyDescent="0.2">
      <c r="B78" s="5"/>
      <c r="C78" s="6">
        <f>SUM(C76:C77)</f>
        <v>1</v>
      </c>
      <c r="D78" s="6">
        <f>SUM(D76:D77)</f>
        <v>1664</v>
      </c>
      <c r="E78" s="6">
        <f>SUM(C76:D77)</f>
        <v>1665</v>
      </c>
      <c r="G78" s="3" t="s">
        <v>2</v>
      </c>
      <c r="H78" s="24">
        <f>(C76+D77)/(E78)</f>
        <v>1</v>
      </c>
      <c r="I78" s="2"/>
      <c r="J78" s="3" t="s">
        <v>5</v>
      </c>
      <c r="K78" s="25">
        <f>(K75+K76)/2</f>
        <v>0</v>
      </c>
      <c r="M78" s="34" t="s">
        <v>1505</v>
      </c>
      <c r="S78" s="9" t="s">
        <v>42</v>
      </c>
      <c r="T78" s="9"/>
      <c r="U78" s="47">
        <v>2187</v>
      </c>
      <c r="X78" s="5"/>
      <c r="Y78" s="6">
        <f>SUM(Y76:Y77)</f>
        <v>23</v>
      </c>
      <c r="Z78" s="6">
        <f>SUM(Z76:Z77)</f>
        <v>1162725558</v>
      </c>
      <c r="AA78" s="6">
        <f>SUM(Y76:Z77)</f>
        <v>1162725581</v>
      </c>
      <c r="AC78" s="3" t="s">
        <v>2</v>
      </c>
      <c r="AD78" s="24">
        <f>(Y76+Z77)/(AA78)</f>
        <v>0.99999998107894039</v>
      </c>
      <c r="AE78" s="2"/>
      <c r="AF78" s="3" t="s">
        <v>5</v>
      </c>
      <c r="AG78" s="25">
        <f>(AG75+AG76)/2</f>
        <v>9.4605298010214938E-9</v>
      </c>
    </row>
    <row r="79" spans="1:33" ht="16" customHeight="1" x14ac:dyDescent="0.2">
      <c r="G79" s="3" t="s">
        <v>33</v>
      </c>
      <c r="H79" s="24">
        <f>(C76)/(C76+C77)</f>
        <v>1</v>
      </c>
      <c r="M79" s="34" t="s">
        <v>1502</v>
      </c>
      <c r="S79" s="50" t="s">
        <v>41</v>
      </c>
      <c r="T79" s="50"/>
      <c r="U79" s="47">
        <v>11</v>
      </c>
      <c r="AC79" s="3" t="s">
        <v>33</v>
      </c>
      <c r="AD79" s="24">
        <f>(Y76)/(Y76+Y77)</f>
        <v>4.3478260869565216E-2</v>
      </c>
      <c r="AG79" s="27"/>
    </row>
    <row r="80" spans="1:33" x14ac:dyDescent="0.2">
      <c r="M80" s="34" t="s">
        <v>1506</v>
      </c>
      <c r="S80" t="s">
        <v>14</v>
      </c>
      <c r="U80" s="48">
        <v>1</v>
      </c>
      <c r="Y80" t="s">
        <v>50</v>
      </c>
      <c r="Z80" s="49">
        <v>1162725581</v>
      </c>
      <c r="AD80" s="23"/>
      <c r="AG80" s="27"/>
    </row>
    <row r="81" spans="13:33" x14ac:dyDescent="0.2">
      <c r="M81" s="34" t="s">
        <v>1503</v>
      </c>
      <c r="S81" t="s">
        <v>40</v>
      </c>
      <c r="U81" s="47">
        <v>1</v>
      </c>
      <c r="AD81" s="23"/>
      <c r="AG81" s="27"/>
    </row>
    <row r="82" spans="13:33" x14ac:dyDescent="0.2">
      <c r="M82" s="34" t="s">
        <v>1504</v>
      </c>
      <c r="U82" s="21"/>
      <c r="AD82" s="23"/>
      <c r="AG82" s="27"/>
    </row>
    <row r="83" spans="13:33" x14ac:dyDescent="0.2">
      <c r="M83" s="34" t="s">
        <v>1507</v>
      </c>
      <c r="U83" s="21"/>
      <c r="AD83" s="23"/>
      <c r="AG83" s="27"/>
    </row>
    <row r="84" spans="13:33" x14ac:dyDescent="0.2">
      <c r="M84" s="34" t="s">
        <v>1508</v>
      </c>
      <c r="U84" s="21"/>
      <c r="AD84" s="23"/>
      <c r="AG84" s="27"/>
    </row>
    <row r="85" spans="13:33" x14ac:dyDescent="0.2">
      <c r="M85" s="34"/>
      <c r="U85" s="21"/>
      <c r="AD85" s="23"/>
      <c r="AG85" s="27"/>
    </row>
    <row r="86" spans="13:33" x14ac:dyDescent="0.2">
      <c r="M86" s="35"/>
      <c r="U86" s="21"/>
      <c r="AD86" s="23"/>
      <c r="AG86" s="27"/>
    </row>
    <row r="87" spans="13:33" x14ac:dyDescent="0.2">
      <c r="M87" s="35"/>
      <c r="U87" s="21"/>
      <c r="AD87" s="23"/>
      <c r="AG87" s="27"/>
    </row>
    <row r="88" spans="13:33" x14ac:dyDescent="0.2">
      <c r="M88" s="36"/>
      <c r="U88" s="21"/>
      <c r="AD88" s="23"/>
      <c r="AG88" s="27"/>
    </row>
  </sheetData>
  <mergeCells count="32">
    <mergeCell ref="C30:D30"/>
    <mergeCell ref="A32:A33"/>
    <mergeCell ref="M7:Q8"/>
    <mergeCell ref="M29:Q30"/>
    <mergeCell ref="A7:K7"/>
    <mergeCell ref="M51:Q52"/>
    <mergeCell ref="C52:D52"/>
    <mergeCell ref="A54:A55"/>
    <mergeCell ref="S57:T57"/>
    <mergeCell ref="A51:K51"/>
    <mergeCell ref="W7:AG7"/>
    <mergeCell ref="Y8:Z8"/>
    <mergeCell ref="W10:W11"/>
    <mergeCell ref="A29:K29"/>
    <mergeCell ref="W29:AG29"/>
    <mergeCell ref="S13:T13"/>
    <mergeCell ref="A10:A11"/>
    <mergeCell ref="C8:D8"/>
    <mergeCell ref="A73:K73"/>
    <mergeCell ref="W73:AG73"/>
    <mergeCell ref="M73:Q74"/>
    <mergeCell ref="C74:D74"/>
    <mergeCell ref="A76:A77"/>
    <mergeCell ref="S79:T79"/>
    <mergeCell ref="W51:AG51"/>
    <mergeCell ref="W76:W77"/>
    <mergeCell ref="Y30:Z30"/>
    <mergeCell ref="W32:W33"/>
    <mergeCell ref="Y52:Z52"/>
    <mergeCell ref="W54:W55"/>
    <mergeCell ref="Y74:Z74"/>
    <mergeCell ref="S35:T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4" sqref="G4"/>
    </sheetView>
  </sheetViews>
  <sheetFormatPr baseColWidth="10" defaultRowHeight="16" x14ac:dyDescent="0.2"/>
  <sheetData>
    <row r="1" spans="1:8" ht="17" thickBot="1" x14ac:dyDescent="0.25">
      <c r="H1" t="s">
        <v>1497</v>
      </c>
    </row>
    <row r="2" spans="1:8" ht="17" thickBot="1" x14ac:dyDescent="0.25">
      <c r="B2" s="2">
        <v>1</v>
      </c>
      <c r="C2" s="2">
        <v>2</v>
      </c>
      <c r="D2" s="2">
        <v>3</v>
      </c>
      <c r="E2" s="2">
        <v>4</v>
      </c>
      <c r="F2" s="2">
        <v>5</v>
      </c>
      <c r="G2" s="2">
        <v>6</v>
      </c>
      <c r="H2" s="41"/>
    </row>
    <row r="3" spans="1:8" x14ac:dyDescent="0.2">
      <c r="A3" s="44" t="s">
        <v>1496</v>
      </c>
      <c r="B3" s="42">
        <v>14</v>
      </c>
      <c r="C3" s="43">
        <v>2</v>
      </c>
      <c r="D3" s="43">
        <v>5</v>
      </c>
      <c r="E3" s="43">
        <v>17</v>
      </c>
      <c r="F3" s="43">
        <v>173</v>
      </c>
      <c r="G3" s="43">
        <v>0</v>
      </c>
      <c r="H3" s="14">
        <f>SUM(B3:G3)</f>
        <v>211</v>
      </c>
    </row>
    <row r="4" spans="1:8" x14ac:dyDescent="0.2">
      <c r="A4" s="45" t="s">
        <v>1498</v>
      </c>
      <c r="B4" s="37">
        <v>23</v>
      </c>
      <c r="C4" s="2">
        <v>3</v>
      </c>
      <c r="D4" s="2">
        <v>4</v>
      </c>
      <c r="E4" s="2">
        <v>18</v>
      </c>
      <c r="F4" s="2">
        <v>182</v>
      </c>
      <c r="G4" s="2">
        <v>249</v>
      </c>
      <c r="H4" s="12">
        <f>SUM(B4:G4)</f>
        <v>479</v>
      </c>
    </row>
    <row r="5" spans="1:8" x14ac:dyDescent="0.2">
      <c r="A5" s="45" t="s">
        <v>1499</v>
      </c>
      <c r="B5" s="37">
        <v>34</v>
      </c>
      <c r="C5" s="2">
        <v>2</v>
      </c>
      <c r="D5" s="2">
        <v>5</v>
      </c>
      <c r="E5" s="2">
        <v>18</v>
      </c>
      <c r="F5" s="2">
        <v>176</v>
      </c>
      <c r="G5" s="2">
        <v>213</v>
      </c>
      <c r="H5" s="12">
        <f>SUM(B5:G5)</f>
        <v>448</v>
      </c>
    </row>
    <row r="6" spans="1:8" ht="17" thickBot="1" x14ac:dyDescent="0.25">
      <c r="A6" s="46" t="s">
        <v>1500</v>
      </c>
      <c r="B6" s="38">
        <v>27</v>
      </c>
      <c r="C6" s="39">
        <v>4</v>
      </c>
      <c r="D6" s="39">
        <v>5</v>
      </c>
      <c r="E6" s="39">
        <v>19</v>
      </c>
      <c r="F6" s="39">
        <v>183</v>
      </c>
      <c r="G6" s="39">
        <v>237</v>
      </c>
      <c r="H6" s="40">
        <f>SUM(B6:G6)</f>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tabSelected="1" topLeftCell="A57" workbookViewId="0">
      <selection activeCell="E72" sqref="E72"/>
    </sheetView>
  </sheetViews>
  <sheetFormatPr baseColWidth="10" defaultRowHeight="16" x14ac:dyDescent="0.2"/>
  <cols>
    <col min="4" max="4" width="19.6640625" customWidth="1"/>
  </cols>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51" t="s">
        <v>48</v>
      </c>
      <c r="B7" s="51"/>
      <c r="C7" s="51"/>
      <c r="D7" s="51"/>
      <c r="E7" s="51"/>
      <c r="F7" s="51"/>
      <c r="G7" s="51"/>
      <c r="H7" s="51"/>
      <c r="I7" s="51"/>
      <c r="J7" s="51"/>
      <c r="K7" s="51"/>
      <c r="M7" s="55" t="s">
        <v>54</v>
      </c>
      <c r="N7" s="55"/>
      <c r="O7" s="55"/>
      <c r="P7" s="55"/>
      <c r="Q7" s="55"/>
    </row>
    <row r="8" spans="1:21" ht="16" customHeight="1" x14ac:dyDescent="0.2">
      <c r="C8" s="54" t="s">
        <v>27</v>
      </c>
      <c r="D8" s="54"/>
      <c r="H8" s="23"/>
      <c r="K8" s="27"/>
      <c r="M8" s="55"/>
      <c r="N8" s="55"/>
      <c r="O8" s="55"/>
      <c r="P8" s="55"/>
      <c r="Q8" s="55"/>
      <c r="S8" s="8" t="s">
        <v>13</v>
      </c>
      <c r="T8" s="8"/>
      <c r="U8" s="8"/>
    </row>
    <row r="9" spans="1:21" x14ac:dyDescent="0.2">
      <c r="B9" s="2"/>
      <c r="C9" s="7" t="s">
        <v>28</v>
      </c>
      <c r="D9" s="7" t="s">
        <v>29</v>
      </c>
      <c r="E9" s="2"/>
      <c r="G9" s="3" t="s">
        <v>31</v>
      </c>
      <c r="H9" s="24" t="e">
        <f>C10/(C10+D10)</f>
        <v>#DIV/0!</v>
      </c>
      <c r="I9" s="2"/>
      <c r="J9" s="3" t="s">
        <v>3</v>
      </c>
      <c r="K9" s="24">
        <f>C11/(C11+D11)</f>
        <v>6.0060060060060057E-4</v>
      </c>
      <c r="S9" t="s">
        <v>44</v>
      </c>
      <c r="U9">
        <v>1771</v>
      </c>
    </row>
    <row r="10" spans="1:21" x14ac:dyDescent="0.2">
      <c r="A10" s="52" t="s">
        <v>30</v>
      </c>
      <c r="B10" s="7" t="s">
        <v>28</v>
      </c>
      <c r="C10" s="2">
        <v>0</v>
      </c>
      <c r="D10" s="2">
        <v>0</v>
      </c>
      <c r="E10" s="6">
        <f>SUM(C10:D10)</f>
        <v>0</v>
      </c>
      <c r="G10" s="3" t="s">
        <v>32</v>
      </c>
      <c r="H10" s="24">
        <f>D11/(C11+D11)</f>
        <v>0.99939939939939937</v>
      </c>
      <c r="I10" s="2"/>
      <c r="J10" s="3" t="s">
        <v>4</v>
      </c>
      <c r="K10" s="24" t="e">
        <f>D10/(C10+D10)</f>
        <v>#DIV/0!</v>
      </c>
      <c r="M10" s="1" t="s">
        <v>1509</v>
      </c>
      <c r="S10" t="s">
        <v>43</v>
      </c>
      <c r="U10">
        <v>6</v>
      </c>
    </row>
    <row r="11" spans="1:21" x14ac:dyDescent="0.2">
      <c r="A11" s="52"/>
      <c r="B11" s="7" t="s">
        <v>29</v>
      </c>
      <c r="C11" s="2">
        <v>1</v>
      </c>
      <c r="D11" s="2">
        <f>1665-C10-C11-D10</f>
        <v>1664</v>
      </c>
      <c r="E11" s="6">
        <f>SUM(C11:D11)</f>
        <v>1665</v>
      </c>
      <c r="G11" s="2"/>
      <c r="H11" s="25"/>
      <c r="I11" s="2"/>
      <c r="J11" s="2"/>
      <c r="K11" s="28"/>
      <c r="M11" s="1" t="s">
        <v>1510</v>
      </c>
      <c r="S11" t="s">
        <v>14</v>
      </c>
      <c r="U11" s="10">
        <v>1</v>
      </c>
    </row>
    <row r="12" spans="1:21" x14ac:dyDescent="0.2">
      <c r="B12" s="5"/>
      <c r="C12" s="6">
        <f>SUM(C10:C11)</f>
        <v>1</v>
      </c>
      <c r="D12" s="6">
        <f>SUM(D10:D11)</f>
        <v>1664</v>
      </c>
      <c r="E12" s="6">
        <f>SUM(C10:D11)</f>
        <v>1665</v>
      </c>
      <c r="G12" s="3" t="s">
        <v>2</v>
      </c>
      <c r="H12" s="24">
        <f>(C10+D11)/(E12)</f>
        <v>0.99939939939939937</v>
      </c>
      <c r="I12" s="2"/>
      <c r="J12" s="3" t="s">
        <v>5</v>
      </c>
      <c r="K12" s="25" t="e">
        <f>(K9+K10)/2</f>
        <v>#DIV/0!</v>
      </c>
      <c r="M12" s="1" t="s">
        <v>1511</v>
      </c>
      <c r="S12" s="9"/>
      <c r="T12" s="9"/>
    </row>
    <row r="13" spans="1:21" ht="16" customHeight="1" x14ac:dyDescent="0.2">
      <c r="G13" s="3" t="s">
        <v>33</v>
      </c>
      <c r="H13" s="24">
        <f>(C10)/(C10+C11)</f>
        <v>0</v>
      </c>
      <c r="K13" s="27"/>
      <c r="M13" s="1" t="s">
        <v>1513</v>
      </c>
      <c r="S13" s="50"/>
      <c r="T13" s="50"/>
    </row>
    <row r="14" spans="1:21" x14ac:dyDescent="0.2">
      <c r="H14" s="23"/>
      <c r="K14" s="27"/>
      <c r="M14" s="1" t="s">
        <v>1512</v>
      </c>
    </row>
    <row r="15" spans="1:21" x14ac:dyDescent="0.2">
      <c r="H15" s="23"/>
      <c r="K15" s="27"/>
      <c r="M15" s="1" t="s">
        <v>1494</v>
      </c>
      <c r="U15" s="21"/>
    </row>
    <row r="16" spans="1:21" x14ac:dyDescent="0.2">
      <c r="M16" s="1"/>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51" t="s">
        <v>48</v>
      </c>
      <c r="B30" s="51"/>
      <c r="C30" s="51"/>
      <c r="D30" s="51"/>
      <c r="E30" s="51"/>
      <c r="F30" s="51"/>
      <c r="G30" s="51"/>
      <c r="H30" s="51"/>
      <c r="I30" s="51"/>
      <c r="J30" s="51"/>
      <c r="K30" s="51"/>
      <c r="M30" s="55" t="s">
        <v>54</v>
      </c>
      <c r="N30" s="55"/>
      <c r="O30" s="55"/>
      <c r="P30" s="55"/>
      <c r="Q30" s="55"/>
    </row>
    <row r="31" spans="1:21" ht="16" customHeight="1" x14ac:dyDescent="0.2">
      <c r="C31" s="54" t="s">
        <v>27</v>
      </c>
      <c r="D31" s="54"/>
      <c r="H31" s="23"/>
      <c r="K31" s="27"/>
      <c r="M31" s="55"/>
      <c r="N31" s="55"/>
      <c r="O31" s="55"/>
      <c r="P31" s="55"/>
      <c r="Q31" s="55"/>
      <c r="S31" s="8" t="s">
        <v>13</v>
      </c>
      <c r="T31" s="8"/>
      <c r="U31" s="8"/>
    </row>
    <row r="32" spans="1:21" x14ac:dyDescent="0.2">
      <c r="B32" s="2"/>
      <c r="C32" s="7" t="s">
        <v>28</v>
      </c>
      <c r="D32" s="7" t="s">
        <v>29</v>
      </c>
      <c r="E32" s="2"/>
      <c r="G32" s="3" t="s">
        <v>31</v>
      </c>
      <c r="H32" s="24" t="e">
        <f>C33/(C33+D33)</f>
        <v>#DIV/0!</v>
      </c>
      <c r="I32" s="2"/>
      <c r="J32" s="3" t="s">
        <v>3</v>
      </c>
      <c r="K32" s="24">
        <f>C34/(C34+D34)</f>
        <v>7.8078078078078076E-3</v>
      </c>
      <c r="S32" t="s">
        <v>44</v>
      </c>
      <c r="U32">
        <v>1771</v>
      </c>
    </row>
    <row r="33" spans="1:21" x14ac:dyDescent="0.2">
      <c r="A33" s="52" t="s">
        <v>30</v>
      </c>
      <c r="B33" s="7" t="s">
        <v>28</v>
      </c>
      <c r="C33" s="2">
        <v>0</v>
      </c>
      <c r="D33" s="2">
        <v>0</v>
      </c>
      <c r="E33" s="6">
        <f>SUM(C33:D33)</f>
        <v>0</v>
      </c>
      <c r="G33" s="3" t="s">
        <v>32</v>
      </c>
      <c r="H33" s="24">
        <f>D34/(C34+D34)</f>
        <v>0.99219219219219223</v>
      </c>
      <c r="I33" s="2"/>
      <c r="J33" s="3" t="s">
        <v>4</v>
      </c>
      <c r="K33" s="24" t="e">
        <f>D33/(C33+D33)</f>
        <v>#DIV/0!</v>
      </c>
      <c r="M33" s="1" t="s">
        <v>51</v>
      </c>
      <c r="S33" t="s">
        <v>43</v>
      </c>
      <c r="U33">
        <v>8</v>
      </c>
    </row>
    <row r="34" spans="1:21" x14ac:dyDescent="0.2">
      <c r="A34" s="52"/>
      <c r="B34" s="7" t="s">
        <v>29</v>
      </c>
      <c r="C34" s="2">
        <v>13</v>
      </c>
      <c r="D34" s="2">
        <f>1665-C33-C34-D33</f>
        <v>1652</v>
      </c>
      <c r="E34" s="6">
        <f>SUM(C34:D34)</f>
        <v>1665</v>
      </c>
      <c r="G34" s="2"/>
      <c r="H34" s="25"/>
      <c r="I34" s="2"/>
      <c r="J34" s="2"/>
      <c r="K34" s="28"/>
      <c r="M34" s="1" t="s">
        <v>1495</v>
      </c>
      <c r="S34" t="s">
        <v>14</v>
      </c>
      <c r="U34" s="10">
        <v>13</v>
      </c>
    </row>
    <row r="35" spans="1:21" x14ac:dyDescent="0.2">
      <c r="B35" s="5"/>
      <c r="C35" s="6">
        <f>SUM(C33:C34)</f>
        <v>13</v>
      </c>
      <c r="D35" s="6">
        <f>SUM(D33:D34)</f>
        <v>1652</v>
      </c>
      <c r="E35" s="6">
        <f>SUM(C33:D34)</f>
        <v>1665</v>
      </c>
      <c r="G35" s="3" t="s">
        <v>2</v>
      </c>
      <c r="H35" s="24">
        <f>(C33+D34)/(E35)</f>
        <v>0.99219219219219223</v>
      </c>
      <c r="I35" s="2"/>
      <c r="J35" s="3" t="s">
        <v>5</v>
      </c>
      <c r="K35" s="25" t="e">
        <f>(K32+K33)/2</f>
        <v>#DIV/0!</v>
      </c>
      <c r="M35" s="1" t="s">
        <v>1509</v>
      </c>
      <c r="S35" s="9"/>
      <c r="T35" s="9"/>
    </row>
    <row r="36" spans="1:21" ht="16" customHeight="1" x14ac:dyDescent="0.2">
      <c r="G36" s="3" t="s">
        <v>33</v>
      </c>
      <c r="H36" s="24">
        <f>(C33)/(C33+C34)</f>
        <v>0</v>
      </c>
      <c r="K36" s="27"/>
      <c r="M36" s="1" t="s">
        <v>1510</v>
      </c>
      <c r="S36" s="50"/>
      <c r="T36" s="50"/>
    </row>
    <row r="37" spans="1:21" x14ac:dyDescent="0.2">
      <c r="H37" s="23"/>
      <c r="K37" s="27"/>
      <c r="M37" s="1" t="s">
        <v>1511</v>
      </c>
    </row>
    <row r="38" spans="1:21" x14ac:dyDescent="0.2">
      <c r="H38" s="23"/>
      <c r="K38" s="27"/>
      <c r="M38" s="1" t="s">
        <v>1513</v>
      </c>
      <c r="U38" s="21"/>
    </row>
    <row r="39" spans="1:21" x14ac:dyDescent="0.2">
      <c r="M39" s="1" t="s">
        <v>1512</v>
      </c>
    </row>
    <row r="40" spans="1:21" x14ac:dyDescent="0.2">
      <c r="M40" s="1" t="s">
        <v>1494</v>
      </c>
    </row>
    <row r="41" spans="1:21" x14ac:dyDescent="0.2">
      <c r="M41" s="1"/>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51" t="s">
        <v>48</v>
      </c>
      <c r="B54" s="51"/>
      <c r="C54" s="51"/>
      <c r="D54" s="51"/>
      <c r="E54" s="51"/>
      <c r="F54" s="51"/>
      <c r="G54" s="51"/>
      <c r="H54" s="51"/>
      <c r="I54" s="51"/>
      <c r="J54" s="51"/>
      <c r="K54" s="51"/>
      <c r="M54" s="55" t="s">
        <v>54</v>
      </c>
      <c r="N54" s="55"/>
      <c r="O54" s="55"/>
      <c r="P54" s="55"/>
      <c r="Q54" s="55"/>
    </row>
    <row r="55" spans="1:21" ht="16" customHeight="1" x14ac:dyDescent="0.2">
      <c r="C55" s="54" t="s">
        <v>27</v>
      </c>
      <c r="D55" s="54"/>
      <c r="H55" s="23"/>
      <c r="K55" s="27"/>
      <c r="M55" s="55"/>
      <c r="N55" s="55"/>
      <c r="O55" s="55"/>
      <c r="P55" s="55"/>
      <c r="Q55" s="55"/>
      <c r="S55" s="8" t="s">
        <v>13</v>
      </c>
      <c r="T55" s="8"/>
      <c r="U55" s="8"/>
    </row>
    <row r="56" spans="1:21" x14ac:dyDescent="0.2">
      <c r="B56" s="2"/>
      <c r="C56" s="7" t="s">
        <v>28</v>
      </c>
      <c r="D56" s="7" t="s">
        <v>29</v>
      </c>
      <c r="E56" s="2"/>
      <c r="G56" s="3" t="s">
        <v>31</v>
      </c>
      <c r="H56" s="24">
        <f>C57/(C57+D57)</f>
        <v>1</v>
      </c>
      <c r="I56" s="2"/>
      <c r="J56" s="3" t="s">
        <v>3</v>
      </c>
      <c r="K56" s="24">
        <f>C58/(C58+D58)</f>
        <v>5.9495192307692304E-2</v>
      </c>
      <c r="S56" t="s">
        <v>44</v>
      </c>
      <c r="U56">
        <v>2300</v>
      </c>
    </row>
    <row r="57" spans="1:21" x14ac:dyDescent="0.2">
      <c r="A57" s="52" t="s">
        <v>30</v>
      </c>
      <c r="B57" s="7" t="s">
        <v>28</v>
      </c>
      <c r="C57" s="2">
        <v>1</v>
      </c>
      <c r="D57" s="2">
        <v>0</v>
      </c>
      <c r="E57" s="6">
        <f>SUM(C57:D57)</f>
        <v>1</v>
      </c>
      <c r="G57" s="3" t="s">
        <v>32</v>
      </c>
      <c r="H57" s="24">
        <f>D58/(C58+D58)</f>
        <v>0.94050480769230771</v>
      </c>
      <c r="I57" s="2"/>
      <c r="J57" s="3" t="s">
        <v>4</v>
      </c>
      <c r="K57" s="24">
        <f>D57/(C57+D57)</f>
        <v>0</v>
      </c>
      <c r="M57" s="1" t="s">
        <v>1509</v>
      </c>
      <c r="S57" t="s">
        <v>43</v>
      </c>
      <c r="U57">
        <f>COUNTA(M57:Q66)</f>
        <v>6</v>
      </c>
    </row>
    <row r="58" spans="1:21" x14ac:dyDescent="0.2">
      <c r="A58" s="52"/>
      <c r="B58" s="7" t="s">
        <v>29</v>
      </c>
      <c r="C58" s="2">
        <v>99</v>
      </c>
      <c r="D58" s="2">
        <f>1665-C57-C58-D57</f>
        <v>1565</v>
      </c>
      <c r="E58" s="6">
        <f>SUM(C58:D58)</f>
        <v>1664</v>
      </c>
      <c r="G58" s="2"/>
      <c r="H58" s="25"/>
      <c r="I58" s="2"/>
      <c r="J58" s="2"/>
      <c r="K58" s="28"/>
      <c r="M58" s="1" t="s">
        <v>1510</v>
      </c>
      <c r="S58" t="s">
        <v>14</v>
      </c>
      <c r="U58" s="10">
        <v>100</v>
      </c>
    </row>
    <row r="59" spans="1:21" x14ac:dyDescent="0.2">
      <c r="B59" s="5"/>
      <c r="C59" s="6">
        <f>SUM(C57:C58)</f>
        <v>100</v>
      </c>
      <c r="D59" s="6">
        <f>SUM(D57:D58)</f>
        <v>1565</v>
      </c>
      <c r="E59" s="6">
        <f>SUM(C57:D58)</f>
        <v>1665</v>
      </c>
      <c r="G59" s="3" t="s">
        <v>2</v>
      </c>
      <c r="H59" s="24">
        <f>(C57+D58)/(E59)</f>
        <v>0.94054054054054059</v>
      </c>
      <c r="I59" s="2"/>
      <c r="J59" s="3" t="s">
        <v>5</v>
      </c>
      <c r="K59" s="25">
        <f>(K56+K57)/2</f>
        <v>2.9747596153846152E-2</v>
      </c>
      <c r="M59" s="1" t="s">
        <v>1511</v>
      </c>
      <c r="S59" s="9"/>
      <c r="T59" s="9"/>
    </row>
    <row r="60" spans="1:21" ht="16" customHeight="1" x14ac:dyDescent="0.2">
      <c r="G60" s="3" t="s">
        <v>33</v>
      </c>
      <c r="H60" s="24">
        <f>(C57)/(C57+C58)</f>
        <v>0.01</v>
      </c>
      <c r="K60" s="27"/>
      <c r="M60" s="1" t="s">
        <v>1513</v>
      </c>
      <c r="S60" s="50"/>
      <c r="T60" s="50"/>
    </row>
    <row r="61" spans="1:21" x14ac:dyDescent="0.2">
      <c r="H61" s="23"/>
      <c r="K61" s="27"/>
      <c r="M61" s="1" t="s">
        <v>1512</v>
      </c>
    </row>
    <row r="62" spans="1:21" x14ac:dyDescent="0.2">
      <c r="H62" s="23"/>
      <c r="K62" s="27"/>
      <c r="M62" s="1" t="s">
        <v>1494</v>
      </c>
      <c r="U62" s="21"/>
    </row>
    <row r="63" spans="1:21" x14ac:dyDescent="0.2">
      <c r="M63" s="1"/>
    </row>
    <row r="64" spans="1:21" x14ac:dyDescent="0.2">
      <c r="A64" s="51" t="s">
        <v>49</v>
      </c>
      <c r="B64" s="51"/>
      <c r="C64" s="51"/>
      <c r="D64" s="51"/>
      <c r="E64" s="51"/>
      <c r="F64" s="51"/>
      <c r="G64" s="51"/>
      <c r="H64" s="51"/>
      <c r="I64" s="51"/>
      <c r="J64" s="51"/>
      <c r="K64" s="51"/>
      <c r="M64" s="1"/>
    </row>
    <row r="65" spans="1:11" x14ac:dyDescent="0.2">
      <c r="C65" s="54" t="s">
        <v>27</v>
      </c>
      <c r="D65" s="54"/>
      <c r="H65" s="23"/>
      <c r="K65" s="27"/>
    </row>
    <row r="66" spans="1:11" x14ac:dyDescent="0.2">
      <c r="B66" s="2"/>
      <c r="C66" s="7" t="s">
        <v>28</v>
      </c>
      <c r="D66" s="7" t="s">
        <v>29</v>
      </c>
      <c r="E66" s="2"/>
      <c r="G66" s="3" t="s">
        <v>31</v>
      </c>
      <c r="H66" s="24" t="e">
        <f>C67/(C67+D67)</f>
        <v>#DIV/0!</v>
      </c>
      <c r="I66" s="2"/>
      <c r="J66" s="3" t="s">
        <v>3</v>
      </c>
      <c r="K66" s="24">
        <f>C68/(C68+D68)</f>
        <v>0</v>
      </c>
    </row>
    <row r="67" spans="1:11" x14ac:dyDescent="0.2">
      <c r="A67" s="52" t="s">
        <v>30</v>
      </c>
      <c r="B67" s="7" t="s">
        <v>28</v>
      </c>
      <c r="C67" s="2">
        <v>0</v>
      </c>
      <c r="D67" s="2">
        <v>0</v>
      </c>
      <c r="E67" s="6">
        <f>SUM(C67:D67)</f>
        <v>0</v>
      </c>
      <c r="G67" s="3" t="s">
        <v>32</v>
      </c>
      <c r="H67" s="24">
        <f>D68/(C68+D68)</f>
        <v>1</v>
      </c>
      <c r="I67" s="2"/>
      <c r="J67" s="3" t="s">
        <v>4</v>
      </c>
      <c r="K67" s="24" t="e">
        <f>D67/(C67+D67)</f>
        <v>#DIV/0!</v>
      </c>
    </row>
    <row r="68" spans="1:11" x14ac:dyDescent="0.2">
      <c r="A68" s="52"/>
      <c r="B68" s="7" t="s">
        <v>29</v>
      </c>
      <c r="C68" s="2">
        <v>0</v>
      </c>
      <c r="D68" s="2">
        <f>D71-C67-C68-D67</f>
        <v>1162725581</v>
      </c>
      <c r="E68" s="6">
        <f>SUM(C68:D68)</f>
        <v>1162725581</v>
      </c>
      <c r="G68" s="2"/>
      <c r="H68" s="25"/>
      <c r="I68" s="2"/>
      <c r="J68" s="2"/>
      <c r="K68" s="28"/>
    </row>
    <row r="69" spans="1:11" x14ac:dyDescent="0.2">
      <c r="B69" s="5"/>
      <c r="C69" s="6">
        <f>SUM(C67:C68)</f>
        <v>0</v>
      </c>
      <c r="D69" s="6">
        <f>SUM(D67:D68)</f>
        <v>1162725581</v>
      </c>
      <c r="E69" s="6">
        <f>SUM(C67:D68)</f>
        <v>1162725581</v>
      </c>
      <c r="G69" s="3" t="s">
        <v>2</v>
      </c>
      <c r="H69" s="24">
        <f>(C67+D68)/(E69)</f>
        <v>1</v>
      </c>
      <c r="I69" s="2"/>
      <c r="J69" s="3" t="s">
        <v>5</v>
      </c>
      <c r="K69" s="25" t="e">
        <f>(K66+K67)/2</f>
        <v>#DIV/0!</v>
      </c>
    </row>
    <row r="70" spans="1:11" x14ac:dyDescent="0.2">
      <c r="G70" s="3" t="s">
        <v>33</v>
      </c>
      <c r="H70" s="24" t="e">
        <f>(C67)/(C67+C68)</f>
        <v>#DIV/0!</v>
      </c>
      <c r="K70" s="27"/>
    </row>
    <row r="71" spans="1:11" x14ac:dyDescent="0.2">
      <c r="C71" t="s">
        <v>50</v>
      </c>
      <c r="D71" s="49">
        <v>1162725581</v>
      </c>
      <c r="H71" s="23"/>
      <c r="K71" s="27"/>
    </row>
  </sheetData>
  <mergeCells count="18">
    <mergeCell ref="A64:K64"/>
    <mergeCell ref="C65:D65"/>
    <mergeCell ref="A67:A68"/>
    <mergeCell ref="A54:K54"/>
    <mergeCell ref="M54:Q55"/>
    <mergeCell ref="C55:D55"/>
    <mergeCell ref="A57:A58"/>
    <mergeCell ref="S60:T60"/>
    <mergeCell ref="S36:T36"/>
    <mergeCell ref="A7:K7"/>
    <mergeCell ref="M7:Q8"/>
    <mergeCell ref="C8:D8"/>
    <mergeCell ref="A10:A11"/>
    <mergeCell ref="S13:T13"/>
    <mergeCell ref="A30:K30"/>
    <mergeCell ref="M30:Q31"/>
    <mergeCell ref="C31:D31"/>
    <mergeCell ref="A33:A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fuzzy_1_subset</vt:lpstr>
      <vt:lpstr>fuzzy_1_assessment</vt:lpstr>
      <vt:lpstr>fuzzy_1_execution_time</vt:lpstr>
      <vt:lpstr>baseline_1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2017-07-22T15:08:16Z</dcterms:modified>
</cp:coreProperties>
</file>