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620" windowWidth="25600" windowHeight="10900" tabRatio="500" activeTab="2"/>
  </bookViews>
  <sheets>
    <sheet name="fuzzy_6_subset" sheetId="1" r:id="rId1"/>
    <sheet name="fuzzy_6_assessment" sheetId="2" r:id="rId2"/>
    <sheet name="baseline_6" sheetId="3" r:id="rId3"/>
  </sheets>
  <definedNames>
    <definedName name="_xlnm._FilterDatabase" localSheetId="0" hidden="1">fuzzy_6_subset!$A$1:$AU$2301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<sst xmlns="http://schemas.openxmlformats.org/spreadsheetml/2006/main" count="2887" uniqueCount="2198">
  <si>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</si>
  <si>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</si>
  <si>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</si>
  <si>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</si>
  <si>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</si>
  <si>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</si>
  <si>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</si>
  <si>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</si>
  <si>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</si>
  <si>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</si>
  <si>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</si>
  <si>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</si>
  <si>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</si>
  <si>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</si>
  <si>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</si>
  <si>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</si>
  <si>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</si>
  <si>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</si>
  <si>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</si>
  <si>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</si>
  <si>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</si>
  <si>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</si>
  <si>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</si>
  <si>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</si>
  <si>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</si>
  <si>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</si>
  <si>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</si>
  <si>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</si>
  <si>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</si>
  <si>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</si>
  <si>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</si>
  <si>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</si>
  <si>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</si>
  <si>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</si>
  <si>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</si>
  <si>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</si>
  <si>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</si>
  <si>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</si>
  <si>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</si>
  <si>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</si>
  <si>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</si>
  <si>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</si>
  <si>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</si>
  <si>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</si>
  <si>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</si>
  <si>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</si>
  <si>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</si>
  <si>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</si>
  <si>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</si>
  <si>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</si>
  <si>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</si>
  <si>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</si>
  <si>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</si>
  <si>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</si>
  <si>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</si>
  <si>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</si>
  <si>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</si>
  <si>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</si>
  <si>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</si>
  <si>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</si>
  <si>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</si>
  <si>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</si>
  <si>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</si>
  <si>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</si>
  <si>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</si>
  <si>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</si>
  <si>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</si>
  <si>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</si>
  <si>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</si>
  <si>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</si>
  <si>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</si>
  <si>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</si>
  <si>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</si>
  <si>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</si>
  <si>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</si>
  <si>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</si>
  <si>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</si>
  <si>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</si>
  <si>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</si>
  <si>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</si>
  <si>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</si>
  <si>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</si>
  <si>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</si>
  <si>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</si>
  <si>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</si>
  <si>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</si>
  <si>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</si>
  <si>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</si>
  <si>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</si>
  <si>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</si>
  <si>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</si>
  <si>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</si>
  <si>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</si>
  <si>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</si>
  <si>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</si>
  <si>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</si>
  <si>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</si>
  <si>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</si>
  <si>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</si>
  <si>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</si>
  <si>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</si>
  <si>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</si>
  <si>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</si>
  <si>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</si>
  <si>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</si>
  <si>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</si>
  <si>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</si>
  <si>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</si>
  <si>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</si>
  <si>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</si>
  <si>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</si>
  <si>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</si>
  <si>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</si>
  <si>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</si>
  <si>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</si>
  <si>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</si>
  <si>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</si>
  <si>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</si>
  <si>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</si>
  <si>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</si>
  <si>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</si>
  <si>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</si>
  <si>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</si>
  <si>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</si>
  <si>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</si>
  <si>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</si>
  <si>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</si>
  <si>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</si>
  <si>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</si>
  <si>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</si>
  <si>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</si>
  <si>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</si>
  <si>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</si>
  <si>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</si>
  <si>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</si>
  <si>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</si>
  <si>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</si>
  <si>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</si>
  <si>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</si>
  <si>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</si>
  <si>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</si>
  <si>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</si>
  <si>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</si>
  <si>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</si>
  <si>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</si>
  <si>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</si>
  <si>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</si>
  <si>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</si>
  <si>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</si>
  <si>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</si>
  <si>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</si>
  <si>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</si>
  <si>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</si>
  <si>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</si>
  <si>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</si>
  <si>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</si>
  <si>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</si>
  <si>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</si>
  <si>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</si>
  <si>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</si>
  <si>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</si>
  <si>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</si>
  <si>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</si>
  <si>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</si>
  <si>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</si>
  <si>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</si>
  <si>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</si>
  <si>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</si>
  <si>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</si>
  <si>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</si>
  <si>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</si>
  <si>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</si>
  <si>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</si>
  <si>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</si>
  <si>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</si>
  <si>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</si>
  <si>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</si>
  <si>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</si>
  <si>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</si>
  <si>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</si>
  <si>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</si>
  <si>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</si>
  <si>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</si>
  <si>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</si>
  <si>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</si>
  <si>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</si>
  <si>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</si>
  <si>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</si>
  <si>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</si>
  <si>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</si>
  <si>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</si>
  <si>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</si>
  <si>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</si>
  <si>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</si>
  <si>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</si>
  <si>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</si>
  <si>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</si>
  <si>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</si>
  <si>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</si>
  <si>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</si>
  <si>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</si>
  <si>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</si>
  <si>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</si>
  <si>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</si>
  <si>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</si>
  <si>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</si>
  <si>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</si>
  <si>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</si>
  <si>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</si>
  <si>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</si>
  <si>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</si>
  <si>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</si>
  <si>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</si>
  <si>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</si>
  <si>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</si>
  <si>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</si>
  <si>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</si>
  <si>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</si>
  <si>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</si>
  <si>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</si>
  <si>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</si>
  <si>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</si>
  <si>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</si>
  <si>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</si>
  <si>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</si>
  <si>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</si>
  <si>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</si>
  <si>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</si>
  <si>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</si>
  <si>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</si>
  <si>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</si>
  <si>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</si>
  <si>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</si>
  <si>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</si>
  <si>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</si>
  <si>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</si>
  <si>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</si>
  <si>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</si>
  <si>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</si>
  <si>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</si>
  <si>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</si>
  <si>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</si>
  <si>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</si>
  <si>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</si>
  <si>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</si>
  <si>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</si>
  <si>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</si>
  <si>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</si>
  <si>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</si>
  <si>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</si>
  <si>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</si>
  <si>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</si>
  <si>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</si>
  <si>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</si>
  <si>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</si>
  <si>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</si>
  <si>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</si>
  <si>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</si>
  <si>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</si>
  <si>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</si>
  <si>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</si>
  <si>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</si>
  <si>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</si>
  <si>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</si>
  <si>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</si>
  <si>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</si>
  <si>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</si>
  <si>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</si>
  <si>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</si>
  <si>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</si>
  <si>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</si>
  <si>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</si>
  <si>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</si>
  <si>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</si>
  <si>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</si>
  <si>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</si>
  <si>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</si>
  <si>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</si>
  <si>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</si>
  <si>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</si>
  <si>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</si>
  <si>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</si>
  <si>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</si>
  <si>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</si>
  <si>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</si>
  <si>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</si>
  <si>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</si>
  <si>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</si>
  <si>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</si>
  <si>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</si>
  <si>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</si>
  <si>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</si>
  <si>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</si>
  <si>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</si>
  <si>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</si>
  <si>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</si>
  <si>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</si>
  <si>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</si>
  <si>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</si>
  <si>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</si>
  <si>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</si>
  <si>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</si>
  <si>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</si>
  <si>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</si>
  <si>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</si>
  <si>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</si>
  <si>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</si>
  <si>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</si>
  <si>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</si>
  <si>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</si>
  <si>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</si>
  <si>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</si>
  <si>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</si>
  <si>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</si>
  <si>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</si>
  <si>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</si>
  <si>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</si>
  <si>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</si>
  <si>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</si>
  <si>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</si>
  <si>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</si>
  <si>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</si>
  <si>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</si>
  <si>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</si>
  <si>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</si>
  <si>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</si>
  <si>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</si>
  <si>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</si>
  <si>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</si>
  <si>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</si>
  <si>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</si>
  <si>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</si>
  <si>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</si>
  <si>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</si>
  <si>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</si>
  <si>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</si>
  <si>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</si>
  <si>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</si>
  <si>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</si>
  <si>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</si>
  <si>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</si>
  <si>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</si>
  <si>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</si>
  <si>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</si>
  <si>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</si>
  <si>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</si>
  <si>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</si>
  <si>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</si>
  <si>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</si>
  <si>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</si>
  <si>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</si>
  <si>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</si>
  <si>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</si>
  <si>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</si>
  <si>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</si>
  <si>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</si>
  <si>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</si>
  <si>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</si>
  <si>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</si>
  <si>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</si>
  <si>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</si>
  <si>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</si>
  <si>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</si>
  <si>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</si>
  <si>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</si>
  <si>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</si>
  <si>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</si>
  <si>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</si>
  <si>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</si>
  <si>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</si>
  <si>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</si>
  <si>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</si>
  <si>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</si>
  <si>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</si>
  <si>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</si>
  <si>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</si>
  <si>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</si>
  <si>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</si>
  <si>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</si>
  <si>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</si>
  <si>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</si>
  <si>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</si>
  <si>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</si>
  <si>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</si>
  <si>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</si>
  <si>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</si>
  <si>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</si>
  <si>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</si>
  <si>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</si>
  <si>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</si>
  <si>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</si>
  <si>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</si>
  <si>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</si>
  <si>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</si>
  <si>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</si>
  <si>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</si>
  <si>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</si>
  <si>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</si>
  <si>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</si>
  <si>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</si>
  <si>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</si>
  <si>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</si>
  <si>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</si>
  <si>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</si>
  <si>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</si>
  <si>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</si>
  <si>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</si>
  <si>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</si>
  <si>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</si>
  <si>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</si>
  <si>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</si>
  <si>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</si>
  <si>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</si>
  <si>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</si>
  <si>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</si>
  <si>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</si>
  <si>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</si>
  <si>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</si>
  <si>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</si>
  <si>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</si>
  <si>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</si>
  <si>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</si>
  <si>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</si>
  <si>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</si>
  <si>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</si>
  <si>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</si>
  <si>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</si>
  <si>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</si>
  <si>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</si>
  <si>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</si>
  <si>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</si>
  <si>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</si>
  <si>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</si>
  <si>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</si>
  <si>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</si>
  <si>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</si>
  <si>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</si>
  <si>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</si>
  <si>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</si>
  <si>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</si>
  <si>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</si>
  <si>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</si>
  <si>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</si>
  <si>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</si>
  <si>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</si>
  <si>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</si>
  <si>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</si>
  <si>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</si>
  <si>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</si>
  <si>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</si>
  <si>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</si>
  <si>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</si>
  <si>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</si>
  <si>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</si>
  <si>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</si>
  <si>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</si>
  <si>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</si>
  <si>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</si>
  <si>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</si>
  <si>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</si>
  <si>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</si>
  <si>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</si>
  <si>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</si>
  <si>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</si>
  <si>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</si>
  <si>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</si>
  <si>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</si>
  <si>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</si>
  <si>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</si>
  <si>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</si>
  <si>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</si>
  <si>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</si>
  <si>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</si>
  <si>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</si>
  <si>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</si>
  <si>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</si>
  <si>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</si>
  <si>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</si>
  <si>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</si>
  <si>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</si>
  <si>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</si>
  <si>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</si>
  <si>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</si>
  <si>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</si>
  <si>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</si>
  <si>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</si>
  <si>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</si>
  <si>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</si>
  <si>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</si>
  <si>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</si>
  <si>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</si>
  <si>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</si>
  <si>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</si>
  <si>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</si>
  <si>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</si>
  <si>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</si>
  <si>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</si>
  <si>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</si>
  <si>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</si>
  <si>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</si>
  <si>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</si>
  <si>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</si>
  <si>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</si>
  <si>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</si>
  <si>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</si>
  <si>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</si>
  <si>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</si>
  <si>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</si>
  <si>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</si>
  <si>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</si>
  <si>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</si>
  <si>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</si>
  <si>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</si>
  <si>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</si>
  <si>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</si>
  <si>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</si>
  <si>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</si>
  <si>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</si>
  <si>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</si>
  <si>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</si>
  <si>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</si>
  <si>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</si>
  <si>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</si>
  <si>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</si>
  <si>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</si>
  <si>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</si>
  <si>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</si>
  <si>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</si>
  <si>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</si>
  <si>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</si>
  <si>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</si>
  <si>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</si>
  <si>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</si>
  <si>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</si>
  <si>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</si>
  <si>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</si>
  <si>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</si>
  <si>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</si>
  <si>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</si>
  <si>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</si>
  <si>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</si>
  <si>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</si>
  <si>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</si>
  <si>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</si>
  <si>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</si>
  <si>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</si>
  <si>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</si>
  <si>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</si>
  <si>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</si>
  <si>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</si>
  <si>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</si>
  <si>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</si>
  <si>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</si>
  <si>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</si>
  <si>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</si>
  <si>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</si>
  <si>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</si>
  <si>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</si>
  <si>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</si>
  <si>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</si>
  <si>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</si>
  <si>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</si>
  <si>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</si>
  <si>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</si>
  <si>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</si>
  <si>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</si>
  <si>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</si>
  <si>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</si>
  <si>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</si>
  <si>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</si>
  <si>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</si>
  <si>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</si>
  <si>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</si>
  <si>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</si>
  <si>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</si>
  <si>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</si>
  <si>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</si>
  <si>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</si>
  <si>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</si>
  <si>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</si>
  <si>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</si>
  <si>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</si>
  <si>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</si>
  <si>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</si>
  <si>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</si>
  <si>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</si>
  <si>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</si>
  <si>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</si>
  <si>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</si>
  <si>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</si>
  <si>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</si>
  <si>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</si>
  <si>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</si>
  <si>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</si>
  <si>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</si>
  <si>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</si>
  <si>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</si>
  <si>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</si>
  <si>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</si>
  <si>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</si>
  <si>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</si>
  <si>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</si>
  <si>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</si>
  <si>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</si>
  <si>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</si>
  <si>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</si>
  <si>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</si>
  <si>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</si>
  <si>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</si>
  <si>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</si>
  <si>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</si>
  <si>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</si>
  <si>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</si>
  <si>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</si>
  <si>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</si>
  <si>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</si>
  <si>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</si>
  <si>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</si>
  <si>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</si>
  <si>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</si>
  <si>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</si>
  <si>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</si>
  <si>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</si>
  <si>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</si>
  <si>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</si>
  <si>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</si>
  <si>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</si>
  <si>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</si>
  <si>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</si>
  <si>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</si>
  <si>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</si>
  <si>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</si>
  <si>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</si>
  <si>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</si>
  <si>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</si>
  <si>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</si>
  <si>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</si>
  <si>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</si>
  <si>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</si>
  <si>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</si>
  <si>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</si>
  <si>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</si>
  <si>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</si>
  <si>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</si>
  <si>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</si>
  <si>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</si>
  <si>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</si>
  <si>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</si>
  <si>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</si>
  <si>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</si>
  <si>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</si>
  <si>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</si>
  <si>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</si>
  <si>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</si>
  <si>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</si>
  <si>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</si>
  <si>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</si>
  <si>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</si>
  <si>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</si>
  <si>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</si>
  <si>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</si>
  <si>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</si>
  <si>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</si>
  <si>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</si>
  <si>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</si>
  <si>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</si>
  <si>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</si>
  <si>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</si>
  <si>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</si>
  <si>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</si>
  <si>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</si>
  <si>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</si>
  <si>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</si>
  <si>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</si>
  <si>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</si>
  <si>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</si>
  <si>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</si>
  <si>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</si>
  <si>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</si>
  <si>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</si>
  <si>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</si>
  <si>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</si>
  <si>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</si>
  <si>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</si>
  <si>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</si>
  <si>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</si>
  <si>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</si>
  <si>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</si>
  <si>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</si>
  <si>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</si>
  <si>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</si>
  <si>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</si>
  <si>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</si>
  <si>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</si>
  <si>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</si>
  <si>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</si>
  <si>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</si>
  <si>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</si>
  <si>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</si>
  <si>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</si>
  <si>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</si>
  <si>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</si>
  <si>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</si>
  <si>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</si>
  <si>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</si>
  <si>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</si>
  <si>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</si>
  <si>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</si>
  <si>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</si>
  <si>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</si>
  <si>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</si>
  <si>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</si>
  <si>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</si>
  <si>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</si>
  <si>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</si>
  <si>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</si>
  <si>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</si>
  <si>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</si>
  <si>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</si>
  <si>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</si>
  <si>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</si>
  <si>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</si>
  <si>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</si>
  <si>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</si>
  <si>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</si>
  <si>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</si>
  <si>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</si>
  <si>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</si>
  <si>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</si>
  <si>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</si>
  <si>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</si>
  <si>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</si>
  <si>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</si>
  <si>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</si>
  <si>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</si>
  <si>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</si>
  <si>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</si>
  <si>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</si>
  <si>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</si>
  <si>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</si>
  <si>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</si>
  <si>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</si>
  <si>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</si>
  <si>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</si>
  <si>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</si>
  <si>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</si>
  <si>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</si>
  <si>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</si>
  <si>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</si>
  <si>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</si>
  <si>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</si>
  <si>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</si>
  <si>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</si>
  <si>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</si>
  <si>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</si>
  <si>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</si>
  <si>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</si>
  <si>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</si>
  <si>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</si>
  <si>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</si>
  <si>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</si>
  <si>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</si>
  <si>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</si>
  <si>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</si>
  <si>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</si>
  <si>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</si>
  <si>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</si>
  <si>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</si>
  <si>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</si>
  <si>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</si>
  <si>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</si>
  <si>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</si>
  <si>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</si>
  <si>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</si>
  <si>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</si>
  <si>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</si>
  <si>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</si>
  <si>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</si>
  <si>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</si>
  <si>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</si>
  <si>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</si>
  <si>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</si>
  <si>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</si>
  <si>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</si>
  <si>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</si>
  <si>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</si>
  <si>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</si>
  <si>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</si>
  <si>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</si>
  <si>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</si>
  <si>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</si>
  <si>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</si>
  <si>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</si>
  <si>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</si>
  <si>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</si>
  <si>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</si>
  <si>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</si>
  <si>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</si>
  <si>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</si>
  <si>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</si>
  <si>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</si>
  <si>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</si>
  <si>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</si>
  <si>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</si>
  <si>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</si>
  <si>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</si>
  <si>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</si>
  <si>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</si>
  <si>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</si>
  <si>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</si>
  <si>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</si>
  <si>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</si>
  <si>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</si>
  <si>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</si>
  <si>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</si>
  <si>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</si>
  <si>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</si>
  <si>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</si>
  <si>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</si>
  <si>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</si>
  <si>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</si>
  <si>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</si>
  <si>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</si>
  <si>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</si>
  <si>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</si>
  <si>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</si>
  <si>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</si>
  <si>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</si>
  <si>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</si>
  <si>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</si>
  <si>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</si>
  <si>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</si>
  <si>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</si>
  <si>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</si>
  <si>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</si>
  <si>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</si>
  <si>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</si>
  <si>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</si>
  <si>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</si>
  <si>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</si>
  <si>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</si>
  <si>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</si>
  <si>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</si>
  <si>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</si>
  <si>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</si>
  <si>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</si>
  <si>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</si>
  <si>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</si>
  <si>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</si>
  <si>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</si>
  <si>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</si>
  <si>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</si>
  <si>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</si>
  <si>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</si>
  <si>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</si>
  <si>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</si>
  <si>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</si>
  <si>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</si>
  <si>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</si>
  <si>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</si>
  <si>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</si>
  <si>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</si>
  <si>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</si>
  <si>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</si>
  <si>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</si>
  <si>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</si>
  <si>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</si>
  <si>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</si>
  <si>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</si>
  <si>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</si>
  <si>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</si>
  <si>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</si>
  <si>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</si>
  <si>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</si>
  <si>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</si>
  <si>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</si>
  <si>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</si>
  <si>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</si>
  <si>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</si>
  <si>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</si>
  <si>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</si>
  <si>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</si>
  <si>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</si>
  <si>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</si>
  <si>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</si>
  <si>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</si>
  <si>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</si>
  <si>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</si>
  <si>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</si>
  <si>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</si>
  <si>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</si>
  <si>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</si>
  <si>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</si>
  <si>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</si>
  <si>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</si>
  <si>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</si>
  <si>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</si>
  <si>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</si>
  <si>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</si>
  <si>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</si>
  <si>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</si>
  <si>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</si>
  <si>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</si>
  <si>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</si>
  <si>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</si>
  <si>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</si>
  <si>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</si>
  <si>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</si>
  <si>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</si>
  <si>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</si>
  <si>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</si>
  <si>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</si>
  <si>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</si>
  <si>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</si>
  <si>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</si>
  <si>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</si>
  <si>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</si>
  <si>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</si>
  <si>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</si>
  <si>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</si>
  <si>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</si>
  <si>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</si>
  <si>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</si>
  <si>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</si>
  <si>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</si>
  <si>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</si>
  <si>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</si>
  <si>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</si>
  <si>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</si>
  <si>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</si>
  <si>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</si>
  <si>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</si>
  <si>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</si>
  <si>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</si>
  <si>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</si>
  <si>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</si>
  <si>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</si>
  <si>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</si>
  <si>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</si>
  <si>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</si>
  <si>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</si>
  <si>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</si>
  <si>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</si>
  <si>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</si>
  <si>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</si>
  <si>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</si>
  <si>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</si>
  <si>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</si>
  <si>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</si>
  <si>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</si>
  <si>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</si>
  <si>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</si>
  <si>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</si>
  <si>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</si>
  <si>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</si>
  <si>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</si>
  <si>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</si>
  <si>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</si>
  <si>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</si>
  <si>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</si>
  <si>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</si>
  <si>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</si>
  <si>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</si>
  <si>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</si>
  <si>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</si>
  <si>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</si>
  <si>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</si>
  <si>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</si>
  <si>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</si>
  <si>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</si>
  <si>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</si>
  <si>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</si>
  <si>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</si>
  <si>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</si>
  <si>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</si>
  <si>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</si>
  <si>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</si>
  <si>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</si>
  <si>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</si>
  <si>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</si>
  <si>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</si>
  <si>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</si>
  <si>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</si>
  <si>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</si>
  <si>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</si>
  <si>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</si>
  <si>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</si>
  <si>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</si>
  <si>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</si>
  <si>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</si>
  <si>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</si>
  <si>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</si>
  <si>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</si>
  <si>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</si>
  <si>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</si>
  <si>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</si>
  <si>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</si>
  <si>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</si>
  <si>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</si>
  <si>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</si>
  <si>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</si>
  <si>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</si>
  <si>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</si>
  <si>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</si>
  <si>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</si>
  <si>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</si>
  <si>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</si>
  <si>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</si>
  <si>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</si>
  <si>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</si>
  <si>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</si>
  <si>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</si>
  <si>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</si>
  <si>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</si>
  <si>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</si>
  <si>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</si>
  <si>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</si>
  <si>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</si>
  <si>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</si>
  <si>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</si>
  <si>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</si>
  <si>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</si>
  <si>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</si>
  <si>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</si>
  <si>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</si>
  <si>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</si>
  <si>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</si>
  <si>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</si>
  <si>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</si>
  <si>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</si>
  <si>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</si>
  <si>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</si>
  <si>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</si>
  <si>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</si>
  <si>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</si>
  <si>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</si>
  <si>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</si>
  <si>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</si>
  <si>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</si>
  <si>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</si>
  <si>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</si>
  <si>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</si>
  <si>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</si>
  <si>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</si>
  <si>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</si>
  <si>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</si>
  <si>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</si>
  <si>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</si>
  <si>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</si>
  <si>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</si>
  <si>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</si>
  <si>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</si>
  <si>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</si>
  <si>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</si>
  <si>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</si>
  <si>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</si>
  <si>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</si>
  <si>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</si>
  <si>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</si>
  <si>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</si>
  <si>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</si>
  <si>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</si>
  <si>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</si>
  <si>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</si>
  <si>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</si>
  <si>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</si>
  <si>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</si>
  <si>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</si>
  <si>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</si>
  <si>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</si>
  <si>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</si>
  <si>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</si>
  <si>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</si>
  <si>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</si>
  <si>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</si>
  <si>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</si>
  <si>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</si>
  <si>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</si>
  <si>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</si>
  <si>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</si>
  <si>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</si>
  <si>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</si>
  <si>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</si>
  <si>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</si>
  <si>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</si>
  <si>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</si>
  <si>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</si>
  <si>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</si>
  <si>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</si>
  <si>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</si>
  <si>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</si>
  <si>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</si>
  <si>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</si>
  <si>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</si>
  <si>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</si>
  <si>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</si>
  <si>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</si>
  <si>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</si>
  <si>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</si>
  <si>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</si>
  <si>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</si>
  <si>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</si>
  <si>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</si>
  <si>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</si>
  <si>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</si>
  <si>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</si>
  <si>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</si>
  <si>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</si>
  <si>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</si>
  <si>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</si>
  <si>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</si>
  <si>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</si>
  <si>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</si>
  <si>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</si>
  <si>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</si>
  <si>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</si>
  <si>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</si>
  <si>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</si>
  <si>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</si>
  <si>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</si>
  <si>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</si>
  <si>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</si>
  <si>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</si>
  <si>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</si>
  <si>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</si>
  <si>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</si>
  <si>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</si>
  <si>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</si>
  <si>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</si>
  <si>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</si>
  <si>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</si>
  <si>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</si>
  <si>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</si>
  <si>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</si>
  <si>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</si>
  <si>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</si>
  <si>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</si>
  <si>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</si>
  <si>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</si>
  <si>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</si>
  <si>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</si>
  <si>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</si>
  <si>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</si>
  <si>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</si>
  <si>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</si>
  <si>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</si>
  <si>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</si>
  <si>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</si>
  <si>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</si>
  <si>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</si>
  <si>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</si>
  <si>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</si>
  <si>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</si>
  <si>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</si>
  <si>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</si>
  <si>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</si>
  <si>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</si>
  <si>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</si>
  <si>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</si>
  <si>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</si>
  <si>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</si>
  <si>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</si>
  <si>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</si>
  <si>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</si>
  <si>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</si>
  <si>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</si>
  <si>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</si>
  <si>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</si>
  <si>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</si>
  <si>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</si>
  <si>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</si>
  <si>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</si>
  <si>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</si>
  <si>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</si>
  <si>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</si>
  <si>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</si>
  <si>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</si>
  <si>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</si>
  <si>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</si>
  <si>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</si>
  <si>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</si>
  <si>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</si>
  <si>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</si>
  <si>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</si>
  <si>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</si>
  <si>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</si>
  <si>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</si>
  <si>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</si>
  <si>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</si>
  <si>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</si>
  <si>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</si>
  <si>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</si>
  <si>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</si>
  <si>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</si>
  <si>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</si>
  <si>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</si>
  <si>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</si>
  <si>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</si>
  <si>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</si>
  <si>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</si>
  <si>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</si>
  <si>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</si>
  <si>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</si>
  <si>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</si>
  <si>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</si>
  <si>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</si>
  <si>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</si>
  <si>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</si>
  <si>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</si>
  <si>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</si>
  <si>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</si>
  <si>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</si>
  <si>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</si>
  <si>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</si>
  <si>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</si>
  <si>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</si>
  <si>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</si>
  <si>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</si>
  <si>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</si>
  <si>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</si>
  <si>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</si>
  <si>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</si>
  <si>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</si>
  <si>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</si>
  <si>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</si>
  <si>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</si>
  <si>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</si>
  <si>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</si>
  <si>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</si>
  <si>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</si>
  <si>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</si>
  <si>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</si>
  <si>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</si>
  <si>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</si>
  <si>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</si>
  <si>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</si>
  <si>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</si>
  <si>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</si>
  <si>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</si>
  <si>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</si>
  <si>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</si>
  <si>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</si>
  <si>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</si>
  <si>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</si>
  <si>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</si>
  <si>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</si>
  <si>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</si>
  <si>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</si>
  <si>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</si>
  <si>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</si>
  <si>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</si>
  <si>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</si>
  <si>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</si>
  <si>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</si>
  <si>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</si>
  <si>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</si>
  <si>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</si>
  <si>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</si>
  <si>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</si>
  <si>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</si>
  <si>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</si>
  <si>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</si>
  <si>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</si>
  <si>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</si>
  <si>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</si>
  <si>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</si>
  <si>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</si>
  <si>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</si>
  <si>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</si>
  <si>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</si>
  <si>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</si>
  <si>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</si>
  <si>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</si>
  <si>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</si>
  <si>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</si>
  <si>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</si>
  <si>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</si>
  <si>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</si>
  <si>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</si>
  <si>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</si>
  <si>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</si>
  <si>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</si>
  <si>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</si>
  <si>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</si>
  <si>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</si>
  <si>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</si>
  <si>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</si>
  <si>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</si>
  <si>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</si>
  <si>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</si>
  <si>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</si>
  <si>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</si>
  <si>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</si>
  <si>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</si>
  <si>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</si>
  <si>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</si>
  <si>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</si>
  <si>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</si>
  <si>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</si>
  <si>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</si>
  <si>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</si>
  <si>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</si>
  <si>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</si>
  <si>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</si>
  <si>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</si>
  <si>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</si>
  <si>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</si>
  <si>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</si>
  <si>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</si>
  <si>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</si>
  <si>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</si>
  <si>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</si>
  <si>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</si>
  <si>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</si>
  <si>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</si>
  <si>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</si>
  <si>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</si>
  <si>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</si>
  <si>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</si>
  <si>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</si>
  <si>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</si>
  <si>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</si>
  <si>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</si>
  <si>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</si>
  <si>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</si>
  <si>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</si>
  <si>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</si>
  <si>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</si>
  <si>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</si>
  <si>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</si>
  <si>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</si>
  <si>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</si>
  <si>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</si>
  <si>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</si>
  <si>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</si>
  <si>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</si>
  <si>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</si>
  <si>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</si>
  <si>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</si>
  <si>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</si>
  <si>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</si>
  <si>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</si>
  <si>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</si>
  <si>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</si>
  <si>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</si>
  <si>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</si>
  <si>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</si>
  <si>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</si>
  <si>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</si>
  <si>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</si>
  <si>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</si>
  <si>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</si>
  <si>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</si>
  <si>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</si>
  <si>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</si>
  <si>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</si>
  <si>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</si>
  <si>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</si>
  <si>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</si>
  <si>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</si>
  <si>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</si>
  <si>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</si>
  <si>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</si>
  <si>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</si>
  <si>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</si>
  <si>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</si>
  <si>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</si>
  <si>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</si>
  <si>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</si>
  <si>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</si>
  <si>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</si>
  <si>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</si>
  <si>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</si>
  <si>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</si>
  <si>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</si>
  <si>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</si>
  <si>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</si>
  <si>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</si>
  <si>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</si>
  <si>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</si>
  <si>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</si>
  <si>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</si>
  <si>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</si>
  <si>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</si>
  <si>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</si>
  <si>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</si>
  <si>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</si>
  <si>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</si>
  <si>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</si>
  <si>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</si>
  <si>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</si>
  <si>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</si>
  <si>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</si>
  <si>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</si>
  <si>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</si>
  <si>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</si>
  <si>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</si>
  <si>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</si>
  <si>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</si>
  <si>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</si>
  <si>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</si>
  <si>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</si>
  <si>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</si>
  <si>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</si>
  <si>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</si>
  <si>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</si>
  <si>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</si>
  <si>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</si>
  <si>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</si>
  <si>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</si>
  <si>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</si>
  <si>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</si>
  <si>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</si>
  <si>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</si>
  <si>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</si>
  <si>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</si>
  <si>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</si>
  <si>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</si>
  <si>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</si>
  <si>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</si>
  <si>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</si>
  <si>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</si>
  <si>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</si>
  <si>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</si>
  <si>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</si>
  <si>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</si>
  <si>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</si>
  <si>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</si>
  <si>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</si>
  <si>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</si>
  <si>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</si>
  <si>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</si>
  <si>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</si>
  <si>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</si>
  <si>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</si>
  <si>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</si>
  <si>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</si>
  <si>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</si>
  <si>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</si>
  <si>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</si>
  <si>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</si>
  <si>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</si>
  <si>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</si>
  <si>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</si>
  <si>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</si>
  <si>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</si>
  <si>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</si>
  <si>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</si>
  <si>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</si>
  <si>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</si>
  <si>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</si>
  <si>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</si>
  <si>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</si>
  <si>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</si>
  <si>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</si>
  <si>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</si>
  <si>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</si>
  <si>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</si>
  <si>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</si>
  <si>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</si>
  <si>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</si>
  <si>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</si>
  <si>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</si>
  <si>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</si>
  <si>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</si>
  <si>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</si>
  <si>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</si>
  <si>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</si>
  <si>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</si>
  <si>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</si>
  <si>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</si>
  <si>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</si>
  <si>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</si>
  <si>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</si>
  <si>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</si>
  <si>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</si>
  <si>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</si>
  <si>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</si>
  <si>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</si>
  <si>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</si>
  <si>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</si>
  <si>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</si>
  <si>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</si>
  <si>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</si>
  <si>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</si>
  <si>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</si>
  <si>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</si>
  <si>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</si>
  <si>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</si>
  <si>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</si>
  <si>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</si>
  <si>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</si>
  <si>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</si>
  <si>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</si>
  <si>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</si>
  <si>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</si>
  <si>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</si>
  <si>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</si>
  <si>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</si>
  <si>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</si>
  <si>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</si>
  <si>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</si>
  <si>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</si>
  <si>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</si>
  <si>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</si>
  <si>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</si>
  <si>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</si>
  <si>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</si>
  <si>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</si>
  <si>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</si>
  <si>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</si>
  <si>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</si>
  <si>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</si>
  <si>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</si>
  <si>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</si>
  <si>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</si>
  <si>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</si>
  <si>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</si>
  <si>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</si>
  <si>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</si>
  <si>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</si>
  <si>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</si>
  <si>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</si>
  <si>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</si>
  <si>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</si>
  <si>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</si>
  <si>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</si>
  <si>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</si>
  <si>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</si>
  <si>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</si>
  <si>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</si>
  <si>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</si>
  <si>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</si>
  <si>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</si>
  <si>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</si>
  <si>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</si>
  <si>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</si>
  <si>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</si>
  <si>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</si>
  <si>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</si>
  <si>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</si>
  <si>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</si>
  <si>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</si>
  <si>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</si>
  <si>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</si>
  <si>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</si>
  <si>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</si>
  <si>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</si>
  <si>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</si>
  <si>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</si>
  <si>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</si>
  <si>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</si>
  <si>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</si>
  <si>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</si>
  <si>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</si>
  <si>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</si>
  <si>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</si>
  <si>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</si>
  <si>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</si>
  <si>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</si>
  <si>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</si>
  <si>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</si>
  <si>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</si>
  <si>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</si>
  <si>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</si>
  <si>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</si>
  <si>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</si>
  <si>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</si>
  <si>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</si>
  <si>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</si>
  <si>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</si>
  <si>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</si>
  <si>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</si>
  <si>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</si>
  <si>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</si>
  <si>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</si>
  <si>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</si>
  <si>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</si>
  <si>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</si>
  <si>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</si>
  <si>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</si>
  <si>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</si>
  <si>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</si>
  <si>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</si>
  <si>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</si>
  <si>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</si>
  <si>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</si>
  <si>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</si>
  <si>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</si>
  <si>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</si>
  <si>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</si>
  <si>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</si>
  <si>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</si>
  <si>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</si>
  <si>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</si>
  <si>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</si>
  <si>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</si>
  <si>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</si>
  <si>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</si>
  <si>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</si>
  <si>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</si>
  <si>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</si>
  <si>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</si>
  <si>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</si>
  <si>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</si>
  <si>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</si>
  <si>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</si>
  <si>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</si>
  <si>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</si>
  <si>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</si>
  <si>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</si>
  <si>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</si>
  <si>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</si>
  <si>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</si>
  <si>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</si>
  <si>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</si>
  <si>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</si>
  <si>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</si>
  <si>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</si>
  <si>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</si>
  <si>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</si>
  <si>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</si>
  <si>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</si>
  <si>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</si>
  <si>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</si>
  <si>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</si>
  <si>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</si>
  <si>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</si>
  <si>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</si>
  <si>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</si>
  <si>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</si>
  <si>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</si>
  <si>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</si>
  <si>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</si>
  <si>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</si>
  <si>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</si>
  <si>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</si>
  <si>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</si>
  <si>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</si>
  <si>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</si>
  <si>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</si>
  <si>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</si>
  <si>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</si>
  <si>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</si>
  <si>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</si>
  <si>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</si>
  <si>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</si>
  <si>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</si>
  <si>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</si>
  <si>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</si>
  <si>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</si>
  <si>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</si>
  <si>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</si>
  <si>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</si>
  <si>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</si>
  <si>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</si>
  <si>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</si>
  <si>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</si>
  <si>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</si>
  <si>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</si>
  <si>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</si>
  <si>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</si>
  <si>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</si>
  <si>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</si>
  <si>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</si>
  <si>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</si>
  <si>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</si>
  <si>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</si>
  <si>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</si>
  <si>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</si>
  <si>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</si>
  <si>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</si>
  <si>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</si>
  <si>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</si>
  <si>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</si>
  <si>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</si>
  <si>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</si>
  <si>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</si>
  <si>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</si>
  <si>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</si>
  <si>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</si>
  <si>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</si>
  <si>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</si>
  <si>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</si>
  <si>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</si>
  <si>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</si>
  <si>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</si>
  <si>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</si>
  <si>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</si>
  <si>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</si>
  <si>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</si>
  <si>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</si>
  <si>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</si>
  <si>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</si>
  <si>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</si>
  <si>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</si>
  <si>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</si>
  <si>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</si>
  <si>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</si>
  <si>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</si>
  <si>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</si>
  <si>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</si>
  <si>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</si>
  <si>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</si>
  <si>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</si>
  <si>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</si>
  <si>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</si>
  <si>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</si>
  <si>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</si>
  <si>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</si>
  <si>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</si>
  <si>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</si>
  <si>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</si>
  <si>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</si>
  <si>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</si>
  <si>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</si>
  <si>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</si>
  <si>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</si>
  <si>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</si>
  <si>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</si>
  <si>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</si>
  <si>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</si>
  <si>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</si>
  <si>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</si>
  <si>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</si>
  <si>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</si>
  <si>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</si>
  <si>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</si>
  <si>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</si>
  <si>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</si>
  <si>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</si>
  <si>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</si>
  <si>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</si>
  <si>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</si>
  <si>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</si>
  <si>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</si>
  <si>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</si>
  <si>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</si>
  <si>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</si>
  <si>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</si>
  <si>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</si>
  <si>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</si>
  <si>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</si>
  <si>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</si>
  <si>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</si>
  <si>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</si>
  <si>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</si>
  <si>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</si>
  <si>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</si>
  <si>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</si>
  <si>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</si>
  <si>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</si>
  <si>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</si>
  <si>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</si>
  <si>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</si>
  <si>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</si>
  <si>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</si>
  <si>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</si>
  <si>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</si>
  <si>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</si>
  <si>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</si>
  <si>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</si>
  <si>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</si>
  <si>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</si>
  <si>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</si>
  <si>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</si>
  <si>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</si>
  <si>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</si>
  <si>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</si>
  <si>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</si>
  <si>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</si>
  <si>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</si>
  <si>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</si>
  <si>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</si>
  <si>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</si>
  <si>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</si>
  <si>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</si>
  <si>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</si>
  <si>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</si>
  <si>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</si>
  <si>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</si>
  <si>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</si>
  <si>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</si>
  <si>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</si>
  <si>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</si>
  <si>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</si>
  <si>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</si>
  <si>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</si>
  <si>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</si>
  <si>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</si>
  <si>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</si>
  <si>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</si>
  <si>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</si>
  <si>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</si>
  <si>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</si>
  <si>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</si>
  <si>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</si>
  <si>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</si>
  <si>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</si>
  <si>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</si>
  <si>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</si>
  <si>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</si>
  <si>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</si>
  <si>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</si>
  <si>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</si>
  <si>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</si>
  <si>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</si>
  <si>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</si>
  <si>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</si>
  <si>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</si>
  <si>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</si>
  <si>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</si>
  <si>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</si>
  <si>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</si>
  <si>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</si>
  <si>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</si>
  <si>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</si>
  <si>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</si>
  <si>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</si>
  <si>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</si>
  <si>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</si>
  <si>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</si>
  <si>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</si>
  <si>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</si>
  <si>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</si>
  <si>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</si>
  <si>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</si>
  <si>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</si>
  <si>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</si>
  <si>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</si>
  <si>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</si>
  <si>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</si>
  <si>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</si>
  <si>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</si>
  <si>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</si>
  <si>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</si>
  <si>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</si>
  <si>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</si>
  <si>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</si>
  <si>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</si>
  <si>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</si>
  <si>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</si>
  <si>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</si>
  <si>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</si>
  <si>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</si>
  <si>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</si>
  <si>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</si>
  <si>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</si>
  <si>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</si>
  <si>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</si>
  <si>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</si>
  <si>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</si>
  <si>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</si>
  <si>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</si>
  <si>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</si>
  <si>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</si>
  <si>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</si>
  <si>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</si>
  <si>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</si>
  <si>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</si>
  <si>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</si>
  <si>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</si>
  <si>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</si>
  <si>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</si>
  <si>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</si>
  <si>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</si>
  <si>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</si>
  <si>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</si>
  <si>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</si>
  <si>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</si>
  <si>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</si>
  <si>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</si>
  <si>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</si>
  <si>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</si>
  <si>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</si>
  <si>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</si>
  <si>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</si>
  <si>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</si>
  <si>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</si>
  <si>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</si>
  <si>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</si>
  <si>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</si>
  <si>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</si>
  <si>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</si>
  <si>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</si>
  <si>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</si>
  <si>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</si>
  <si>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</si>
  <si>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</si>
  <si>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</si>
  <si>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</si>
  <si>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</si>
  <si>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</si>
  <si>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</si>
  <si>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</si>
  <si>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</si>
  <si>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</si>
  <si>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</si>
  <si>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</si>
  <si>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</si>
  <si>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</si>
  <si>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</si>
  <si>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</si>
  <si>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</si>
  <si>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</si>
  <si>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</si>
  <si>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</si>
  <si>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</si>
  <si>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</si>
  <si>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</si>
  <si>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</si>
  <si>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</si>
  <si>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</si>
  <si>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</si>
  <si>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</si>
  <si>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</si>
  <si>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</si>
  <si>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</si>
  <si>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</si>
  <si>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</si>
  <si>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</si>
  <si>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</si>
  <si>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</si>
  <si>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</si>
  <si>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</si>
  <si>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</si>
  <si>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</si>
  <si>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</si>
  <si>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</si>
  <si>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</si>
  <si>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</si>
  <si>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</si>
  <si>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</si>
  <si>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</si>
  <si>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</si>
  <si>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</si>
  <si>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</si>
  <si>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</si>
  <si>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</si>
  <si>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</si>
  <si>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</si>
  <si>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</si>
  <si>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</si>
  <si>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</si>
  <si>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</si>
  <si>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</si>
  <si>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</si>
  <si>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</si>
  <si>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</si>
  <si>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</si>
  <si>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</si>
  <si>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</si>
  <si>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</si>
  <si>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</si>
  <si>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</si>
  <si>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</si>
  <si>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</si>
  <si>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</si>
  <si>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</si>
  <si>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</si>
  <si>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</si>
  <si>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</si>
  <si>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</si>
  <si>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</si>
  <si>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</si>
  <si>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</si>
  <si>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</si>
  <si>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</si>
  <si>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</si>
  <si>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</si>
  <si>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</si>
  <si>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</si>
  <si>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</si>
  <si>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</si>
  <si>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</si>
  <si>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</si>
  <si>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</si>
  <si>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</si>
  <si>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</si>
  <si>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</si>
  <si>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</si>
  <si>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</si>
  <si>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</si>
  <si>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</si>
  <si>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</si>
  <si>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</si>
  <si>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</si>
  <si>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</si>
  <si>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</si>
  <si>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</si>
  <si>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</si>
  <si>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</si>
  <si>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</si>
  <si>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</si>
  <si>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</si>
  <si>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</si>
  <si>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</si>
  <si>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</si>
  <si>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</si>
  <si>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</si>
  <si>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</si>
  <si>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</si>
  <si>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</si>
  <si>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</si>
  <si>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</si>
  <si>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</si>
  <si>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</si>
  <si>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</si>
  <si>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</si>
  <si>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</si>
  <si>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</si>
  <si>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</si>
  <si>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</si>
  <si>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</si>
  <si>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</si>
  <si>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</si>
  <si>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</si>
  <si>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</si>
  <si>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</si>
  <si>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</si>
  <si>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</si>
  <si>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</si>
  <si>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</si>
  <si>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</si>
  <si>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</si>
  <si>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</si>
  <si>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</si>
  <si>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</si>
  <si>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</si>
  <si>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</si>
  <si>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</si>
  <si>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</si>
  <si>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</si>
  <si>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</si>
  <si>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</si>
  <si>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</si>
  <si>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</si>
  <si>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</si>
  <si>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</si>
  <si>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</si>
  <si>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</si>
  <si>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</si>
  <si>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</si>
  <si>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</si>
  <si>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</si>
  <si>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</si>
  <si>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</si>
  <si>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</si>
  <si>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</si>
  <si>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</si>
  <si>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</si>
  <si>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</si>
  <si>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</si>
  <si>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</si>
  <si>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</si>
  <si>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</si>
  <si>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</si>
  <si>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</si>
  <si>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</si>
  <si>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</si>
  <si>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</si>
  <si>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</si>
  <si>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</si>
  <si>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</si>
  <si>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</si>
  <si>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</si>
  <si>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</si>
  <si>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</si>
  <si>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</si>
  <si>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</si>
  <si>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</si>
  <si>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</si>
  <si>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</si>
  <si>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</si>
  <si>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</si>
  <si>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</si>
  <si>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</si>
  <si>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</si>
  <si>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</si>
  <si>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</si>
  <si>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</si>
  <si>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</si>
  <si>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</si>
  <si>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</si>
  <si>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</si>
  <si>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</si>
  <si>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</si>
  <si>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</si>
  <si>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</si>
  <si>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</si>
  <si>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</si>
  <si>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</si>
  <si>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</si>
  <si>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</si>
  <si>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</si>
  <si>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</si>
  <si>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</si>
  <si>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</si>
  <si>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</si>
  <si>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</si>
  <si>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</si>
  <si>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</si>
  <si>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</si>
  <si>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</si>
  <si>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</si>
  <si>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</si>
  <si>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</si>
  <si>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</si>
  <si>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</si>
  <si>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</si>
  <si>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</si>
  <si>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</si>
  <si>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</si>
  <si>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</si>
  <si>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</si>
  <si>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</si>
  <si>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</si>
  <si>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</si>
  <si>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</si>
  <si>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</si>
  <si>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</si>
  <si>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</si>
  <si>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</si>
  <si>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</si>
  <si>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</si>
  <si>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</si>
  <si>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</si>
  <si>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</si>
  <si>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</si>
  <si>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</si>
  <si>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</si>
  <si>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</si>
  <si>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</si>
  <si>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</si>
  <si>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</si>
  <si>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</si>
  <si>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</si>
  <si>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</si>
  <si>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</si>
  <si>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</si>
  <si>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</si>
  <si>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</si>
  <si>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</si>
  <si>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</si>
  <si>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</si>
  <si>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</si>
  <si>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</si>
  <si>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</si>
  <si>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</si>
  <si>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</si>
  <si>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</si>
  <si>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</si>
  <si>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</si>
  <si>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</si>
  <si>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</si>
  <si>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</si>
  <si>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</si>
  <si>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</si>
  <si>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</si>
  <si>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</si>
  <si>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</si>
  <si>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</si>
  <si>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</si>
  <si>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</si>
  <si>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</si>
  <si>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</si>
  <si>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</si>
  <si>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</si>
  <si>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</si>
  <si>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</si>
  <si>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</si>
  <si>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</si>
  <si>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</si>
  <si>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</si>
  <si>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</si>
  <si>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</si>
  <si>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</si>
  <si>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</si>
  <si>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</si>
  <si>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</si>
  <si>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</si>
  <si>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</si>
  <si>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</si>
  <si>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</si>
  <si>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</si>
  <si>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nationale</t>
  </si>
  <si>
    <t xml:space="preserve"> ----&gt; commodity</t>
  </si>
  <si>
    <t xml:space="preserve"> ----&gt; kgs</t>
  </si>
  <si>
    <t>Test Google CSE (over first 2 page)</t>
  </si>
  <si>
    <t>terms</t>
  </si>
  <si>
    <t>open data</t>
  </si>
  <si>
    <t>africa</t>
  </si>
  <si>
    <t>Test Google (over first 2 page)</t>
  </si>
  <si>
    <t>national-exports</t>
  </si>
  <si>
    <t>commodity</t>
  </si>
  <si>
    <t>kg</t>
  </si>
  <si>
    <t>money</t>
  </si>
  <si>
    <t>Orchids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</si>
</sst>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C1" sqref="C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1</v>
      </c>
      <c r="D152" s="2">
        <f t="shared" si="72"/>
        <v>0</v>
      </c>
      <c r="E152" s="2">
        <f t="shared" si="73"/>
        <v>0</v>
      </c>
      <c r="F152" s="2">
        <f t="shared" si="74"/>
        <v>1</v>
      </c>
      <c r="G152" s="13">
        <f t="shared" si="75"/>
        <v>0</v>
      </c>
      <c r="H152" s="20">
        <v>1</v>
      </c>
      <c r="I152" s="2">
        <f t="shared" si="76"/>
        <v>0</v>
      </c>
      <c r="J152" s="2">
        <f t="shared" si="77"/>
        <v>0</v>
      </c>
      <c r="K152" s="2">
        <f t="shared" si="78"/>
        <v>1</v>
      </c>
      <c r="L152" s="13">
        <f t="shared" si="79"/>
        <v>0</v>
      </c>
      <c r="M152" s="20">
        <v>1</v>
      </c>
      <c r="N152" s="2">
        <f t="shared" si="80"/>
        <v>0</v>
      </c>
      <c r="O152" s="2">
        <f t="shared" si="81"/>
        <v>0</v>
      </c>
      <c r="P152" s="2">
        <f t="shared" si="82"/>
        <v>1</v>
      </c>
      <c r="Q152" s="13">
        <f t="shared" si="83"/>
        <v>0</v>
      </c>
      <c r="R152" s="20">
        <v>1</v>
      </c>
      <c r="S152" s="2">
        <f t="shared" si="84"/>
        <v>0</v>
      </c>
      <c r="T152" s="2">
        <f t="shared" si="85"/>
        <v>0</v>
      </c>
      <c r="U152" s="2">
        <f t="shared" si="86"/>
        <v>1</v>
      </c>
      <c r="V152" s="13">
        <f t="shared" si="87"/>
        <v>0</v>
      </c>
      <c r="W152" s="20">
        <v>1</v>
      </c>
      <c r="X152" s="2">
        <f t="shared" si="88"/>
        <v>0</v>
      </c>
      <c r="Y152" s="2">
        <f t="shared" si="89"/>
        <v>0</v>
      </c>
      <c r="Z152" s="2">
        <f t="shared" si="90"/>
        <v>1</v>
      </c>
      <c r="AA152" s="13">
        <f t="shared" si="91"/>
        <v>0</v>
      </c>
      <c r="AB152" s="20">
        <v>1</v>
      </c>
      <c r="AC152" s="2">
        <f t="shared" si="92"/>
        <v>0</v>
      </c>
      <c r="AD152" s="2">
        <f t="shared" si="93"/>
        <v>0</v>
      </c>
      <c r="AE152" s="2">
        <f t="shared" si="94"/>
        <v>1</v>
      </c>
      <c r="AF152" s="13">
        <f t="shared" si="95"/>
        <v>0</v>
      </c>
      <c r="AG152" s="20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20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20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1</v>
      </c>
      <c r="D174" s="2">
        <f t="shared" si="72"/>
        <v>0</v>
      </c>
      <c r="E174" s="2">
        <f t="shared" si="73"/>
        <v>0</v>
      </c>
      <c r="F174" s="2">
        <f t="shared" si="74"/>
        <v>1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1</v>
      </c>
      <c r="S174" s="2">
        <f t="shared" si="84"/>
        <v>0</v>
      </c>
      <c r="T174" s="2">
        <f t="shared" si="85"/>
        <v>0</v>
      </c>
      <c r="U174" s="2">
        <f t="shared" si="86"/>
        <v>1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1</v>
      </c>
      <c r="C1234" s="20">
        <v>1</v>
      </c>
      <c r="D1234" s="2">
        <f t="shared" si="684"/>
        <v>1</v>
      </c>
      <c r="E1234" s="2">
        <f t="shared" si="685"/>
        <v>0</v>
      </c>
      <c r="F1234" s="2">
        <f t="shared" si="686"/>
        <v>0</v>
      </c>
      <c r="G1234" s="13">
        <f t="shared" si="687"/>
        <v>0</v>
      </c>
      <c r="H1234" s="20">
        <v>1</v>
      </c>
      <c r="I1234" s="2">
        <f t="shared" si="688"/>
        <v>1</v>
      </c>
      <c r="J1234" s="2">
        <f t="shared" si="689"/>
        <v>0</v>
      </c>
      <c r="K1234" s="2">
        <f t="shared" si="690"/>
        <v>0</v>
      </c>
      <c r="L1234" s="13">
        <f t="shared" si="691"/>
        <v>0</v>
      </c>
      <c r="M1234" s="20">
        <v>1</v>
      </c>
      <c r="N1234" s="2">
        <f t="shared" si="692"/>
        <v>1</v>
      </c>
      <c r="O1234" s="2">
        <f t="shared" si="693"/>
        <v>0</v>
      </c>
      <c r="P1234" s="2">
        <f t="shared" si="694"/>
        <v>0</v>
      </c>
      <c r="Q1234" s="13">
        <f t="shared" si="695"/>
        <v>0</v>
      </c>
      <c r="R1234" s="20">
        <v>1</v>
      </c>
      <c r="S1234" s="2">
        <f t="shared" si="696"/>
        <v>1</v>
      </c>
      <c r="T1234" s="2">
        <f t="shared" si="697"/>
        <v>0</v>
      </c>
      <c r="U1234" s="2">
        <f t="shared" si="698"/>
        <v>0</v>
      </c>
      <c r="V1234" s="13">
        <f t="shared" si="699"/>
        <v>0</v>
      </c>
      <c r="W1234" s="20">
        <v>1</v>
      </c>
      <c r="X1234" s="2">
        <f t="shared" si="700"/>
        <v>1</v>
      </c>
      <c r="Y1234" s="2">
        <f t="shared" si="701"/>
        <v>0</v>
      </c>
      <c r="Z1234" s="2">
        <f t="shared" si="702"/>
        <v>0</v>
      </c>
      <c r="AA1234" s="13">
        <f t="shared" si="703"/>
        <v>0</v>
      </c>
      <c r="AB1234" s="20">
        <v>1</v>
      </c>
      <c r="AC1234" s="2">
        <f t="shared" si="704"/>
        <v>1</v>
      </c>
      <c r="AD1234" s="2">
        <f t="shared" si="705"/>
        <v>0</v>
      </c>
      <c r="AE1234" s="2">
        <f t="shared" si="706"/>
        <v>0</v>
      </c>
      <c r="AF1234" s="13">
        <f t="shared" si="707"/>
        <v>0</v>
      </c>
      <c r="AG1234" s="20">
        <v>1</v>
      </c>
      <c r="AH1234" s="2">
        <f t="shared" si="708"/>
        <v>1</v>
      </c>
      <c r="AI1234" s="2">
        <f t="shared" si="709"/>
        <v>0</v>
      </c>
      <c r="AJ1234" s="2">
        <f t="shared" si="710"/>
        <v>0</v>
      </c>
      <c r="AK1234" s="13">
        <f t="shared" si="711"/>
        <v>0</v>
      </c>
      <c r="AL1234" s="20">
        <v>1</v>
      </c>
      <c r="AM1234" s="2">
        <f t="shared" si="712"/>
        <v>1</v>
      </c>
      <c r="AN1234" s="2">
        <f t="shared" si="713"/>
        <v>0</v>
      </c>
      <c r="AO1234" s="2">
        <f t="shared" si="714"/>
        <v>0</v>
      </c>
      <c r="AP1234" s="13">
        <f t="shared" si="715"/>
        <v>0</v>
      </c>
      <c r="AQ1234" s="20">
        <v>1</v>
      </c>
      <c r="AR1234" s="2">
        <f t="shared" si="716"/>
        <v>1</v>
      </c>
      <c r="AS1234" s="2">
        <f t="shared" si="717"/>
        <v>0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1</v>
      </c>
      <c r="D1355" s="2">
        <f t="shared" si="756"/>
        <v>0</v>
      </c>
      <c r="E1355" s="2">
        <f t="shared" si="757"/>
        <v>0</v>
      </c>
      <c r="F1355" s="2">
        <f t="shared" si="758"/>
        <v>1</v>
      </c>
      <c r="G1355" s="13">
        <f t="shared" si="759"/>
        <v>0</v>
      </c>
      <c r="H1355" s="20">
        <v>1</v>
      </c>
      <c r="I1355" s="2">
        <f t="shared" si="760"/>
        <v>0</v>
      </c>
      <c r="J1355" s="2">
        <f t="shared" si="761"/>
        <v>0</v>
      </c>
      <c r="K1355" s="2">
        <f t="shared" si="762"/>
        <v>1</v>
      </c>
      <c r="L1355" s="13">
        <f t="shared" si="763"/>
        <v>0</v>
      </c>
      <c r="M1355" s="20">
        <v>1</v>
      </c>
      <c r="N1355" s="2">
        <f t="shared" si="764"/>
        <v>0</v>
      </c>
      <c r="O1355" s="2">
        <f t="shared" si="765"/>
        <v>0</v>
      </c>
      <c r="P1355" s="2">
        <f t="shared" si="766"/>
        <v>1</v>
      </c>
      <c r="Q1355" s="13">
        <f t="shared" si="767"/>
        <v>0</v>
      </c>
      <c r="R1355" s="20">
        <v>1</v>
      </c>
      <c r="S1355" s="2">
        <f t="shared" si="768"/>
        <v>0</v>
      </c>
      <c r="T1355" s="2">
        <f t="shared" si="769"/>
        <v>0</v>
      </c>
      <c r="U1355" s="2">
        <f t="shared" si="770"/>
        <v>1</v>
      </c>
      <c r="V1355" s="13">
        <f t="shared" si="771"/>
        <v>0</v>
      </c>
      <c r="W1355" s="20">
        <v>1</v>
      </c>
      <c r="X1355" s="2">
        <f t="shared" si="772"/>
        <v>0</v>
      </c>
      <c r="Y1355" s="2">
        <f t="shared" si="773"/>
        <v>0</v>
      </c>
      <c r="Z1355" s="2">
        <f t="shared" si="774"/>
        <v>1</v>
      </c>
      <c r="AA1355" s="13">
        <f t="shared" si="775"/>
        <v>0</v>
      </c>
      <c r="AB1355" s="20">
        <v>1</v>
      </c>
      <c r="AC1355" s="2">
        <f t="shared" si="776"/>
        <v>0</v>
      </c>
      <c r="AD1355" s="2">
        <f t="shared" si="777"/>
        <v>0</v>
      </c>
      <c r="AE1355" s="2">
        <f t="shared" si="778"/>
        <v>1</v>
      </c>
      <c r="AF1355" s="13">
        <f t="shared" si="779"/>
        <v>0</v>
      </c>
      <c r="AG1355" s="20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20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20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1</v>
      </c>
      <c r="D2235" s="2">
        <f t="shared" si="1224"/>
        <v>0</v>
      </c>
      <c r="E2235" s="2">
        <f t="shared" si="1225"/>
        <v>0</v>
      </c>
      <c r="F2235" s="2">
        <f t="shared" si="1226"/>
        <v>1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1</v>
      </c>
      <c r="S2235" s="2">
        <f t="shared" si="1236"/>
        <v>0</v>
      </c>
      <c r="T2235" s="2">
        <f t="shared" si="1237"/>
        <v>0</v>
      </c>
      <c r="U2235" s="2">
        <f t="shared" si="1238"/>
        <v>1</v>
      </c>
      <c r="V2235" s="13">
        <f t="shared" si="1239"/>
        <v>0</v>
      </c>
      <c r="W2235" s="20">
        <v>1</v>
      </c>
      <c r="X2235" s="2">
        <f t="shared" si="1240"/>
        <v>0</v>
      </c>
      <c r="Y2235" s="2">
        <f t="shared" si="1241"/>
        <v>0</v>
      </c>
      <c r="Z2235" s="2">
        <f t="shared" si="1242"/>
        <v>1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1</v>
      </c>
      <c r="AH2235" s="2">
        <f t="shared" si="1248"/>
        <v>0</v>
      </c>
      <c r="AI2235" s="2">
        <f t="shared" si="1249"/>
        <v>0</v>
      </c>
      <c r="AJ2235" s="2">
        <f t="shared" si="1250"/>
        <v>1</v>
      </c>
      <c r="AK2235" s="13">
        <f t="shared" si="1251"/>
        <v>0</v>
      </c>
      <c r="AL2235" s="20">
        <v>1</v>
      </c>
      <c r="AM2235" s="2">
        <f t="shared" si="1252"/>
        <v>0</v>
      </c>
      <c r="AN2235" s="2">
        <f t="shared" si="1253"/>
        <v>0</v>
      </c>
      <c r="AO2235" s="2">
        <f t="shared" si="1254"/>
        <v>1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2" sqref="M10:M1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1.7398869073510222E-3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SUM(fuzzy_6_subset!D:D)</f>
        <v>1</v>
      </c>
      <c r="D10" s="2">
        <f>SUM(fuzzy_6_subset!G:G)</f>
        <v>0</v>
      </c>
      <c r="E10" s="6">
        <f>SUM(C10:D10)</f>
        <v>1</v>
      </c>
      <c r="G10" s="3" t="s">
        <v>2156</v>
      </c>
      <c r="H10" s="28">
        <f>D11/(C11+D11)</f>
        <v>0.99826011309264895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12</v>
      </c>
      <c r="AA10" s="6">
        <f>SUM(Y10:Z10)</f>
        <v>12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SUM(fuzzy_6_subset!F:F)</f>
        <v>4</v>
      </c>
      <c r="D11" s="2">
        <f>SUM(fuzzy_6_subset!E:E)</f>
        <v>2295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3</v>
      </c>
      <c r="W11" s="34"/>
      <c r="X11" s="7" t="s">
        <v>2153</v>
      </c>
      <c r="Y11" s="2">
        <v>0</v>
      </c>
      <c r="Z11" s="2">
        <v>4838556</v>
      </c>
      <c r="AA11" s="6">
        <f>SUM(Y11:Z11)</f>
        <v>4838556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5</v>
      </c>
      <c r="D12" s="6">
        <f>SUM(D10:D11)</f>
        <v>2295</v>
      </c>
      <c r="E12" s="6">
        <f>SUM(C10:D11)</f>
        <v>2300</v>
      </c>
      <c r="G12" s="3" t="s">
        <v>2123</v>
      </c>
      <c r="H12" s="28">
        <f>(C10+D11)/(E12)</f>
        <v>0.99826086956521742</v>
      </c>
      <c r="I12" s="2"/>
      <c r="J12" s="3" t="s">
        <v>2126</v>
      </c>
      <c r="K12" s="29">
        <f>(K9+K10)/2</f>
        <v>8.6994345367551109E-4</v>
      </c>
      <c r="M12" s="1" t="s">
        <v>2187</v>
      </c>
      <c r="S12" s="9" t="s">
        <v>2178</v>
      </c>
      <c r="T12" s="9"/>
      <c r="U12">
        <v>9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0.9999975199273835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0.2</v>
      </c>
      <c r="M13" s="1"/>
      <c r="S13" s="33" t="s">
        <v>2177</v>
      </c>
      <c r="T13" s="33"/>
      <c r="U13">
        <v>4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8.6994345367551109E-4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SUM(fuzzy_6_subset!I:I)</f>
        <v>1</v>
      </c>
      <c r="D25" s="2">
        <f>SUM(fuzzy_6_subset!L:L)</f>
        <v>0</v>
      </c>
      <c r="E25" s="6">
        <f>SUM(C25:D25)</f>
        <v>1</v>
      </c>
      <c r="G25" s="3" t="s">
        <v>2156</v>
      </c>
      <c r="H25" s="28">
        <f>D26/(C26+D26)</f>
        <v>0.99913005654632447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12</v>
      </c>
      <c r="Z25" s="2">
        <v>0</v>
      </c>
      <c r="AA25" s="6">
        <f>SUM(Y25:Z25)</f>
        <v>12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SUM(fuzzy_6_subset!K:K)</f>
        <v>2</v>
      </c>
      <c r="D26" s="2">
        <f>SUM(fuzzy_6_subset!J:J)</f>
        <v>2297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3</v>
      </c>
      <c r="W26" s="34"/>
      <c r="X26" s="7" t="s">
        <v>2153</v>
      </c>
      <c r="Y26" s="2">
        <v>0</v>
      </c>
      <c r="Z26" s="2">
        <v>4838556</v>
      </c>
      <c r="AA26" s="6">
        <f>SUM(Y26:Z26)</f>
        <v>4838556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0.99913043478260866</v>
      </c>
      <c r="I27" s="2"/>
      <c r="J27" s="3" t="s">
        <v>2126</v>
      </c>
      <c r="K27" s="29">
        <f>(K24+K25)/2</f>
        <v>4.3497172683775554E-4</v>
      </c>
      <c r="M27" s="1" t="s">
        <v>2187</v>
      </c>
      <c r="S27" s="9" t="s">
        <v>2178</v>
      </c>
      <c r="T27" s="9"/>
      <c r="U27">
        <v>9</v>
      </c>
      <c r="X27" s="5"/>
      <c r="Y27" s="6">
        <f>SUM(Y25:Y26)</f>
        <v>12</v>
      </c>
      <c r="Z27" s="6">
        <f>SUM(Z25:Z26)</f>
        <v>4838556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0.33333333333333331</v>
      </c>
      <c r="M28" s="1"/>
      <c r="S28" s="33" t="s">
        <v>2177</v>
      </c>
      <c r="T28" s="33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/>
      <c r="S29" t="s">
        <v>2137</v>
      </c>
      <c r="U29" s="10">
        <v>3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2.4800787673016495E-6</v>
      </c>
    </row>
    <row r="40" spans="1:33" x14ac:dyDescent="0.2">
      <c r="A40" s="34" t="s">
        <v>2154</v>
      </c>
      <c r="B40" s="7" t="s">
        <v>2121</v>
      </c>
      <c r="C40" s="2">
        <f>SUM(fuzzy_6_subset!N:N)</f>
        <v>1</v>
      </c>
      <c r="D40" s="2">
        <f>SUM(fuzzy_6_subset!Q:Q)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12</v>
      </c>
      <c r="Z40" s="2">
        <v>0</v>
      </c>
      <c r="AA40" s="6">
        <f>SUM(Y40:Z40)</f>
        <v>12</v>
      </c>
      <c r="AC40" s="3" t="s">
        <v>2156</v>
      </c>
      <c r="AD40" s="28">
        <f>Z41/(Y41+Z41)</f>
        <v>0.99999751992123265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SUM(fuzzy_6_subset!P:P)</f>
        <v>2</v>
      </c>
      <c r="D41" s="2">
        <f>SUM(fuzzy_6_subset!O:O)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3</v>
      </c>
      <c r="W41" s="34"/>
      <c r="X41" s="7" t="s">
        <v>2153</v>
      </c>
      <c r="Y41" s="2">
        <v>12</v>
      </c>
      <c r="Z41" s="2">
        <v>4838544</v>
      </c>
      <c r="AA41" s="6">
        <f>SUM(Y41:Z41)</f>
        <v>4838556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27</v>
      </c>
      <c r="X42" s="5"/>
      <c r="Y42" s="6">
        <f>SUM(Y40:Y41)</f>
        <v>24</v>
      </c>
      <c r="Z42" s="6">
        <f>SUM(Z40:Z41)</f>
        <v>4838544</v>
      </c>
      <c r="AA42" s="6">
        <f>SUM(Y40:Z41)</f>
        <v>4838568</v>
      </c>
      <c r="AC42" s="3" t="s">
        <v>2123</v>
      </c>
      <c r="AD42" s="28">
        <f>(Y40+Z41)/(AA42)</f>
        <v>0.9999975199273835</v>
      </c>
      <c r="AE42" s="2"/>
      <c r="AF42" s="3" t="s">
        <v>2126</v>
      </c>
      <c r="AG42" s="29">
        <f>(AG39+AG40)/2</f>
        <v>1.2400393836508248E-6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/>
      <c r="S43" s="33" t="s">
        <v>2177</v>
      </c>
      <c r="T43" s="33"/>
      <c r="U43">
        <v>10</v>
      </c>
      <c r="AC43" s="3" t="s">
        <v>2157</v>
      </c>
      <c r="AD43" s="28">
        <f>(Y40)/(Y40+Y41)</f>
        <v>0.5</v>
      </c>
      <c r="AG43" s="31"/>
    </row>
    <row r="44" spans="1:33" x14ac:dyDescent="0.2">
      <c r="M44" s="1"/>
      <c r="S44" t="s">
        <v>2137</v>
      </c>
      <c r="U44" s="10">
        <v>3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24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1.7398869073510222E-3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SUM(fuzzy_6_subset!S:S)</f>
        <v>1</v>
      </c>
      <c r="D55" s="2">
        <f>SUM(fuzzy_6_subset!V:V)</f>
        <v>0</v>
      </c>
      <c r="E55" s="6">
        <f>SUM(C55:D55)</f>
        <v>1</v>
      </c>
      <c r="G55" s="3" t="s">
        <v>2156</v>
      </c>
      <c r="H55" s="28">
        <f>D56/(C56+D56)</f>
        <v>0.99826011309264895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12</v>
      </c>
      <c r="AA55" s="6">
        <f>SUM(Y55:Z55)</f>
        <v>12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SUM(fuzzy_6_subset!U:U)</f>
        <v>4</v>
      </c>
      <c r="D56" s="2">
        <f>SUM(fuzzy_6_subset!T:T)</f>
        <v>2295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3</v>
      </c>
      <c r="W56" s="34"/>
      <c r="X56" s="7" t="s">
        <v>2153</v>
      </c>
      <c r="Y56" s="2">
        <v>0</v>
      </c>
      <c r="Z56" s="2">
        <v>4838556</v>
      </c>
      <c r="AA56" s="6">
        <f>SUM(Y56:Z56)</f>
        <v>4838556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5</v>
      </c>
      <c r="D57" s="6">
        <f>SUM(D55:D56)</f>
        <v>2295</v>
      </c>
      <c r="E57" s="6">
        <f>SUM(C55:D56)</f>
        <v>2300</v>
      </c>
      <c r="G57" s="3" t="s">
        <v>2123</v>
      </c>
      <c r="H57" s="28">
        <f>(C55+D56)/(E57)</f>
        <v>0.99826086956521742</v>
      </c>
      <c r="I57" s="2"/>
      <c r="J57" s="3" t="s">
        <v>2126</v>
      </c>
      <c r="K57" s="29">
        <f>(K54+K55)/2</f>
        <v>8.6994345367551109E-4</v>
      </c>
      <c r="M57" s="1" t="s">
        <v>2187</v>
      </c>
      <c r="S57" s="9" t="s">
        <v>2178</v>
      </c>
      <c r="T57" s="9"/>
      <c r="U57">
        <v>9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0.9999975199273835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0.2</v>
      </c>
      <c r="M58" s="1"/>
      <c r="S58" s="33" t="s">
        <v>2177</v>
      </c>
      <c r="T58" s="33"/>
      <c r="U58">
        <v>4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1.3049151805132667E-3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SUM(fuzzy_6_subset!X:X)</f>
        <v>1</v>
      </c>
      <c r="D70" s="2">
        <f>SUM(fuzzy_6_subset!AA:AA)</f>
        <v>0</v>
      </c>
      <c r="E70" s="6">
        <f>SUM(C70:D70)</f>
        <v>1</v>
      </c>
      <c r="G70" s="3" t="s">
        <v>2156</v>
      </c>
      <c r="H70" s="28">
        <f>D71/(C71+D71)</f>
        <v>0.99869508481948677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12</v>
      </c>
      <c r="Z70" s="2">
        <v>0</v>
      </c>
      <c r="AA70" s="6">
        <f>SUM(Y70:Z70)</f>
        <v>12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SUM(fuzzy_6_subset!Z:Z)</f>
        <v>3</v>
      </c>
      <c r="D71" s="2">
        <f>SUM(fuzzy_6_subset!Y:Y)</f>
        <v>2296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3</v>
      </c>
      <c r="W71" s="34"/>
      <c r="X71" s="7" t="s">
        <v>2153</v>
      </c>
      <c r="Y71" s="2">
        <v>0</v>
      </c>
      <c r="Z71" s="2">
        <v>4838556</v>
      </c>
      <c r="AA71" s="6">
        <f>SUM(Y71:Z71)</f>
        <v>4838556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4</v>
      </c>
      <c r="D72" s="6">
        <f>SUM(D70:D71)</f>
        <v>2296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6.5245759025663334E-4</v>
      </c>
      <c r="M72" s="1" t="s">
        <v>2187</v>
      </c>
      <c r="S72" s="9" t="s">
        <v>2178</v>
      </c>
      <c r="T72" s="9"/>
      <c r="U72">
        <v>9</v>
      </c>
      <c r="X72" s="5"/>
      <c r="Y72" s="6">
        <f>SUM(Y70:Y71)</f>
        <v>12</v>
      </c>
      <c r="Z72" s="6">
        <f>SUM(Z70:Z71)</f>
        <v>4838556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0.25</v>
      </c>
      <c r="M73" s="1"/>
      <c r="S73" s="33" t="s">
        <v>2177</v>
      </c>
      <c r="T73" s="33"/>
      <c r="U73">
        <v>1</v>
      </c>
      <c r="AC73" s="3" t="s">
        <v>2157</v>
      </c>
      <c r="AD73" s="28">
        <f>(Y70)/(Y70+Y71)</f>
        <v>1</v>
      </c>
      <c r="AG73" s="31"/>
    </row>
    <row r="74" spans="1:33" x14ac:dyDescent="0.2">
      <c r="M74" s="1"/>
      <c r="S74" t="s">
        <v>2137</v>
      </c>
      <c r="U74" s="10">
        <v>4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12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1.3049151805132667E-3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2.4800787673016495E-6</v>
      </c>
    </row>
    <row r="85" spans="1:33" x14ac:dyDescent="0.2">
      <c r="A85" s="34" t="s">
        <v>2154</v>
      </c>
      <c r="B85" s="7" t="s">
        <v>2121</v>
      </c>
      <c r="C85" s="2">
        <f>SUM(fuzzy_6_subset!AC:AC)</f>
        <v>1</v>
      </c>
      <c r="D85" s="2">
        <f>SUM(fuzzy_6_subset!AF:AF)</f>
        <v>0</v>
      </c>
      <c r="E85" s="6">
        <f>SUM(C85:D85)</f>
        <v>1</v>
      </c>
      <c r="G85" s="3" t="s">
        <v>2156</v>
      </c>
      <c r="H85" s="28">
        <f>D86/(C86+D86)</f>
        <v>0.99869508481948677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12</v>
      </c>
      <c r="Z85" s="2">
        <v>0</v>
      </c>
      <c r="AA85" s="6">
        <f>SUM(Y85:Z85)</f>
        <v>12</v>
      </c>
      <c r="AC85" s="3" t="s">
        <v>2156</v>
      </c>
      <c r="AD85" s="28">
        <f>Z86/(Y86+Z86)</f>
        <v>0.99999751992123265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SUM(fuzzy_6_subset!AE:AE)</f>
        <v>3</v>
      </c>
      <c r="D86" s="2">
        <f>SUM(fuzzy_6_subset!AD:AD)</f>
        <v>2296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3</v>
      </c>
      <c r="W86" s="34"/>
      <c r="X86" s="7" t="s">
        <v>2153</v>
      </c>
      <c r="Y86" s="2">
        <v>12</v>
      </c>
      <c r="Z86" s="2">
        <v>4838544</v>
      </c>
      <c r="AA86" s="6">
        <f>SUM(Y86:Z86)</f>
        <v>4838556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4</v>
      </c>
      <c r="D87" s="6">
        <f>SUM(D85:D86)</f>
        <v>2296</v>
      </c>
      <c r="E87" s="6">
        <f>SUM(C85:D86)</f>
        <v>2300</v>
      </c>
      <c r="G87" s="3" t="s">
        <v>2123</v>
      </c>
      <c r="H87" s="28">
        <f>(C85+D86)/(E87)</f>
        <v>0.9986956521739131</v>
      </c>
      <c r="I87" s="2"/>
      <c r="J87" s="3" t="s">
        <v>2126</v>
      </c>
      <c r="K87" s="29">
        <f>(K84+K85)/2</f>
        <v>6.5245759025663334E-4</v>
      </c>
      <c r="M87" s="1" t="s">
        <v>2187</v>
      </c>
      <c r="S87" s="9" t="s">
        <v>2178</v>
      </c>
      <c r="T87" s="9"/>
      <c r="U87">
        <v>27</v>
      </c>
      <c r="X87" s="5"/>
      <c r="Y87" s="6">
        <f>SUM(Y85:Y86)</f>
        <v>24</v>
      </c>
      <c r="Z87" s="6">
        <f>SUM(Z85:Z86)</f>
        <v>4838544</v>
      </c>
      <c r="AA87" s="6">
        <f>SUM(Y85:Z86)</f>
        <v>4838568</v>
      </c>
      <c r="AC87" s="3" t="s">
        <v>2123</v>
      </c>
      <c r="AD87" s="28">
        <f>(Y85+Z86)/(AA87)</f>
        <v>0.9999975199273835</v>
      </c>
      <c r="AE87" s="2"/>
      <c r="AF87" s="3" t="s">
        <v>2126</v>
      </c>
      <c r="AG87" s="29">
        <f>(AG84+AG85)/2</f>
        <v>1.2400393836508248E-6</v>
      </c>
    </row>
    <row r="88" spans="1:33" ht="16" customHeight="1" x14ac:dyDescent="0.2">
      <c r="G88" s="3" t="s">
        <v>2157</v>
      </c>
      <c r="H88" s="28">
        <f>(C85)/(C85+C86)</f>
        <v>0.25</v>
      </c>
      <c r="M88" s="1"/>
      <c r="S88" s="33" t="s">
        <v>2177</v>
      </c>
      <c r="T88" s="33"/>
      <c r="U88">
        <v>10</v>
      </c>
      <c r="AC88" s="3" t="s">
        <v>2157</v>
      </c>
      <c r="AD88" s="28">
        <f>(Y85)/(Y85+Y86)</f>
        <v>0.5</v>
      </c>
      <c r="AG88" s="31"/>
    </row>
    <row r="89" spans="1:33" x14ac:dyDescent="0.2">
      <c r="M89" s="1"/>
      <c r="S89" t="s">
        <v>2137</v>
      </c>
      <c r="U89" s="10">
        <v>4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24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1.7398869073510222E-3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SUM(fuzzy_6_subset!AH:AH)</f>
        <v>1</v>
      </c>
      <c r="D100" s="2">
        <f>SUM(fuzzy_6_subset!AK:AK)</f>
        <v>0</v>
      </c>
      <c r="E100" s="6">
        <f>SUM(C100:D100)</f>
        <v>1</v>
      </c>
      <c r="G100" s="3" t="s">
        <v>2156</v>
      </c>
      <c r="H100" s="28">
        <f>D101/(C101+D101)</f>
        <v>0.99826011309264895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12</v>
      </c>
      <c r="AA100" s="6">
        <f>SUM(Y100:Z100)</f>
        <v>12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SUM(fuzzy_6_subset!AJ:AJ)</f>
        <v>4</v>
      </c>
      <c r="D101" s="2">
        <f>SUM(fuzzy_6_subset!AI:AI)</f>
        <v>2295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3</v>
      </c>
      <c r="W101" s="34"/>
      <c r="X101" s="7" t="s">
        <v>2153</v>
      </c>
      <c r="Y101" s="2">
        <v>0</v>
      </c>
      <c r="Z101" s="2">
        <v>4838556</v>
      </c>
      <c r="AA101" s="6">
        <f>SUM(Y101:Z101)</f>
        <v>4838556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5</v>
      </c>
      <c r="D102" s="6">
        <f>SUM(D100:D101)</f>
        <v>2295</v>
      </c>
      <c r="E102" s="6">
        <f>SUM(C100:D101)</f>
        <v>2300</v>
      </c>
      <c r="G102" s="3" t="s">
        <v>2123</v>
      </c>
      <c r="H102" s="28">
        <f>(C100+D101)/(E102)</f>
        <v>0.99826086956521742</v>
      </c>
      <c r="I102" s="2"/>
      <c r="J102" s="3" t="s">
        <v>2126</v>
      </c>
      <c r="K102" s="29">
        <f>(K99+K100)/2</f>
        <v>8.6994345367551109E-4</v>
      </c>
      <c r="M102" s="1" t="s">
        <v>2187</v>
      </c>
      <c r="S102" s="9" t="s">
        <v>2178</v>
      </c>
      <c r="T102" s="9"/>
      <c r="U102">
        <v>9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0.9999975199273835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0.2</v>
      </c>
      <c r="M103" s="1"/>
      <c r="S103" s="33" t="s">
        <v>2177</v>
      </c>
      <c r="T103" s="33"/>
      <c r="U103">
        <v>4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1.3049151805132667E-3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SUM(fuzzy_6_subset!AM:AM)</f>
        <v>1</v>
      </c>
      <c r="D115" s="2">
        <f>SUM(fuzzy_6_subset!AP:AP)</f>
        <v>0</v>
      </c>
      <c r="E115" s="6">
        <f>SUM(C115:D115)</f>
        <v>1</v>
      </c>
      <c r="G115" s="3" t="s">
        <v>2156</v>
      </c>
      <c r="H115" s="28">
        <f>D116/(C116+D116)</f>
        <v>0.99869508481948677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12</v>
      </c>
      <c r="Z115" s="2">
        <v>0</v>
      </c>
      <c r="AA115" s="6">
        <f>SUM(Y115:Z115)</f>
        <v>12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SUM(fuzzy_6_subset!AO:AO)</f>
        <v>3</v>
      </c>
      <c r="D116" s="2">
        <f>SUM(fuzzy_6_subset!AN:AN)</f>
        <v>2296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3</v>
      </c>
      <c r="W116" s="34"/>
      <c r="X116" s="7" t="s">
        <v>2153</v>
      </c>
      <c r="Y116" s="2">
        <v>0</v>
      </c>
      <c r="Z116" s="2">
        <v>4838556</v>
      </c>
      <c r="AA116" s="6">
        <f>SUM(Y116:Z116)</f>
        <v>4838556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4</v>
      </c>
      <c r="D117" s="6">
        <f>SUM(D115:D116)</f>
        <v>2296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6.5245759025663334E-4</v>
      </c>
      <c r="M117" s="1" t="s">
        <v>2187</v>
      </c>
      <c r="S117" s="9" t="s">
        <v>2178</v>
      </c>
      <c r="T117" s="9"/>
      <c r="U117">
        <v>9</v>
      </c>
      <c r="X117" s="5"/>
      <c r="Y117" s="6">
        <f>SUM(Y115:Y116)</f>
        <v>12</v>
      </c>
      <c r="Z117" s="6">
        <f>SUM(Z115:Z116)</f>
        <v>4838556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0.25</v>
      </c>
      <c r="M118" s="1"/>
      <c r="S118" s="33" t="s">
        <v>2177</v>
      </c>
      <c r="T118" s="33"/>
      <c r="U118">
        <v>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/>
      <c r="S119" t="s">
        <v>2137</v>
      </c>
      <c r="U119" s="10">
        <v>4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12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1.3049151805132667E-3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2.4800787673016495E-6</v>
      </c>
    </row>
    <row r="130" spans="1:33" x14ac:dyDescent="0.2">
      <c r="A130" s="34" t="s">
        <v>2154</v>
      </c>
      <c r="B130" s="7" t="s">
        <v>2121</v>
      </c>
      <c r="C130" s="2">
        <f>SUM(fuzzy_6_subset!AR:AR)</f>
        <v>1</v>
      </c>
      <c r="D130" s="2">
        <f>SUM(fuzzy_6_subset!AU:AU)</f>
        <v>0</v>
      </c>
      <c r="E130" s="6">
        <f>SUM(C130:D130)</f>
        <v>1</v>
      </c>
      <c r="G130" s="3" t="s">
        <v>2156</v>
      </c>
      <c r="H130" s="28">
        <f>D131/(C131+D131)</f>
        <v>0.99869508481948677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12</v>
      </c>
      <c r="Z130" s="2">
        <v>0</v>
      </c>
      <c r="AA130" s="6">
        <f>SUM(Y130:Z130)</f>
        <v>12</v>
      </c>
      <c r="AC130" s="3" t="s">
        <v>2156</v>
      </c>
      <c r="AD130" s="28">
        <f>Z131/(Y131+Z131)</f>
        <v>0.99999751992123265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SUM(fuzzy_6_subset!AT:AT)</f>
        <v>3</v>
      </c>
      <c r="D131" s="2">
        <f>SUM(fuzzy_6_subset!AS:AS)</f>
        <v>2296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3</v>
      </c>
      <c r="W131" s="34"/>
      <c r="X131" s="7" t="s">
        <v>2153</v>
      </c>
      <c r="Y131" s="2">
        <v>12</v>
      </c>
      <c r="Z131" s="2">
        <v>4838544</v>
      </c>
      <c r="AA131" s="6">
        <f>SUM(Y131:Z131)</f>
        <v>4838556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4</v>
      </c>
      <c r="D132" s="6">
        <f>SUM(D130:D131)</f>
        <v>2296</v>
      </c>
      <c r="E132" s="6">
        <f>SUM(C130:D131)</f>
        <v>2300</v>
      </c>
      <c r="G132" s="3" t="s">
        <v>2123</v>
      </c>
      <c r="H132" s="28">
        <f>(C130+D131)/(E132)</f>
        <v>0.9986956521739131</v>
      </c>
      <c r="I132" s="2"/>
      <c r="J132" s="3" t="s">
        <v>2126</v>
      </c>
      <c r="K132" s="29">
        <f>(K129+K130)/2</f>
        <v>6.5245759025663334E-4</v>
      </c>
      <c r="M132" s="1" t="s">
        <v>2187</v>
      </c>
      <c r="S132" s="9" t="s">
        <v>2178</v>
      </c>
      <c r="T132" s="9"/>
      <c r="U132">
        <v>27</v>
      </c>
      <c r="X132" s="5"/>
      <c r="Y132" s="6">
        <f>SUM(Y130:Y131)</f>
        <v>24</v>
      </c>
      <c r="Z132" s="6">
        <f>SUM(Z130:Z131)</f>
        <v>4838544</v>
      </c>
      <c r="AA132" s="6">
        <f>SUM(Y130:Z131)</f>
        <v>4838568</v>
      </c>
      <c r="AC132" s="3" t="s">
        <v>2123</v>
      </c>
      <c r="AD132" s="28">
        <f>(Y130+Z131)/(AA132)</f>
        <v>0.9999975199273835</v>
      </c>
      <c r="AE132" s="2"/>
      <c r="AF132" s="3" t="s">
        <v>2126</v>
      </c>
      <c r="AG132" s="29">
        <f>(AG129+AG130)/2</f>
        <v>1.2400393836508248E-6</v>
      </c>
    </row>
    <row r="133" spans="1:33" ht="16" customHeight="1" x14ac:dyDescent="0.2">
      <c r="G133" s="3" t="s">
        <v>2157</v>
      </c>
      <c r="H133" s="28">
        <f>(C130)/(C130+C131)</f>
        <v>0.25</v>
      </c>
      <c r="M133" s="1"/>
      <c r="S133" s="33" t="s">
        <v>2177</v>
      </c>
      <c r="T133" s="33"/>
      <c r="U133">
        <v>10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/>
      <c r="S134" t="s">
        <v>2137</v>
      </c>
      <c r="U134" s="10">
        <v>4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24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6" workbookViewId="0">
      <selection activeCell="D35" sqref="D35"/>
    </sheetView>
  </sheetViews>
  <sheetFormatPr baseColWidth="10" defaultRowHeight="16" x14ac:dyDescent="0.2"/>
  <sheetData>
    <row r="1" spans="1:21" s="23" customFormat="1" x14ac:dyDescent="0.2">
      <c r="B1" s="24" t="s">
        <v>2188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2189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3.4707158351409977E-3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8">
        <f>D11/(C11+D11)</f>
        <v>0.99652928416485898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7</v>
      </c>
    </row>
    <row r="11" spans="1:21" x14ac:dyDescent="0.2">
      <c r="A11" s="34"/>
      <c r="B11" s="7" t="s">
        <v>2153</v>
      </c>
      <c r="C11" s="2">
        <v>8</v>
      </c>
      <c r="D11" s="2">
        <v>2297</v>
      </c>
      <c r="E11" s="6">
        <f>SUM(C11:D11)</f>
        <v>2305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8</v>
      </c>
      <c r="D12" s="6">
        <f>SUM(D10:D11)</f>
        <v>2298</v>
      </c>
      <c r="E12" s="6">
        <f>SUM(C10:D11)</f>
        <v>2306</v>
      </c>
      <c r="G12" s="3" t="s">
        <v>2123</v>
      </c>
      <c r="H12" s="28">
        <f>(C10+D11)/(E12)</f>
        <v>0.99609713790112753</v>
      </c>
      <c r="I12" s="2"/>
      <c r="J12" s="3" t="s">
        <v>2126</v>
      </c>
      <c r="K12" s="29">
        <f>(K9+K10)/2</f>
        <v>0.50173535791757051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3"/>
      <c r="T13" s="33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2189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7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3"/>
      <c r="T36" s="33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fuzzy_6_subset</vt:lpstr>
      <vt:lpstr>fuzzy_6_assessment</vt:lpstr>
      <vt:lpstr>baseline_6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2016-12-01T22:33:57Z</dcterms:modified>
</cp:coreProperties>
</file>