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-20" yWindow="700" windowWidth="25600" windowHeight="10900" tabRatio="500" activeTab="2"/>
  </bookViews>
  <sheets>
    <sheet name="fuzzy_3_subset" sheetId="1" r:id="rId1"/>
    <sheet name="fuzzy_3_assessment" sheetId="2" r:id="rId2"/>
    <sheet name="baseline_3" sheetId="3" r:id="rId3"/>
  </sheets>
  <definedNames>
    <definedName name="_xlnm._FilterDatabase" localSheetId="0" hidden="1">fuzzy_3_subset!$A$1:$AU$2301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" i="3" l="1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<sst xmlns="http://schemas.openxmlformats.org/spreadsheetml/2006/main" count="2898" uniqueCount="2200">
  <si>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</si>
  <si>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</si>
  <si>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</si>
  <si>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</si>
  <si>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</si>
  <si>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</si>
  <si>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</si>
  <si>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</si>
  <si>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</si>
  <si>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</si>
  <si>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</si>
  <si>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</si>
  <si>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</si>
  <si>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</si>
  <si>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</si>
  <si>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</si>
  <si>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</si>
  <si>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</si>
  <si>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</si>
  <si>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</si>
  <si>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</si>
  <si>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</si>
  <si>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</si>
  <si>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</si>
  <si>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</si>
  <si>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</si>
  <si>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</si>
  <si>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</si>
  <si>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</si>
  <si>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</si>
  <si>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</si>
  <si>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</si>
  <si>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</si>
  <si>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</si>
  <si>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</si>
  <si>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</si>
  <si>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</si>
  <si>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</si>
  <si>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</si>
  <si>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</si>
  <si>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</si>
  <si>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</si>
  <si>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</si>
  <si>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</si>
  <si>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</si>
  <si>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</si>
  <si>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</si>
  <si>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</si>
  <si>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</si>
  <si>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</si>
  <si>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</si>
  <si>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</si>
  <si>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</si>
  <si>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</si>
  <si>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</si>
  <si>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</si>
  <si>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</si>
  <si>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</si>
  <si>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</si>
  <si>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</si>
  <si>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</si>
  <si>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</si>
  <si>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</si>
  <si>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</si>
  <si>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</si>
  <si>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</si>
  <si>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</si>
  <si>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</si>
  <si>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</si>
  <si>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</si>
  <si>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</si>
  <si>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</si>
  <si>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</si>
  <si>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</si>
  <si>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</si>
  <si>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</si>
  <si>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</si>
  <si>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</si>
  <si>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</si>
  <si>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</si>
  <si>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</si>
  <si>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</si>
  <si>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</si>
  <si>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</si>
  <si>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</si>
  <si>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</si>
  <si>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</si>
  <si>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</si>
  <si>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</si>
  <si>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</si>
  <si>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</si>
  <si>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</si>
  <si>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</si>
  <si>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</si>
  <si>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</si>
  <si>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</si>
  <si>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</si>
  <si>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</si>
  <si>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</si>
  <si>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</si>
  <si>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</si>
  <si>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</si>
  <si>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</si>
  <si>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</si>
  <si>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</si>
  <si>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</si>
  <si>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</si>
  <si>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</si>
  <si>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</si>
  <si>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</si>
  <si>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</si>
  <si>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</si>
  <si>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</si>
  <si>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</si>
  <si>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</si>
  <si>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</si>
  <si>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</si>
  <si>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</si>
  <si>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</si>
  <si>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</si>
  <si>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</si>
  <si>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</si>
  <si>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</si>
  <si>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</si>
  <si>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</si>
  <si>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</si>
  <si>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</si>
  <si>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</si>
  <si>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</si>
  <si>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</si>
  <si>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</si>
  <si>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</si>
  <si>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</si>
  <si>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</si>
  <si>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</si>
  <si>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</si>
  <si>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</si>
  <si>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</si>
  <si>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</si>
  <si>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</si>
  <si>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</si>
  <si>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</si>
  <si>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</si>
  <si>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</si>
  <si>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</si>
  <si>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</si>
  <si>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</si>
  <si>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</si>
  <si>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</si>
  <si>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</si>
  <si>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</si>
  <si>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</si>
  <si>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</si>
  <si>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</si>
  <si>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</si>
  <si>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</si>
  <si>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</si>
  <si>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</si>
  <si>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</si>
  <si>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</si>
  <si>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</si>
  <si>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</si>
  <si>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</si>
  <si>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</si>
  <si>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</si>
  <si>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</si>
  <si>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</si>
  <si>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</si>
  <si>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</si>
  <si>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</si>
  <si>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</si>
  <si>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</si>
  <si>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</si>
  <si>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</si>
  <si>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</si>
  <si>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</si>
  <si>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</si>
  <si>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</si>
  <si>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</si>
  <si>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</si>
  <si>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</si>
  <si>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</si>
  <si>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</si>
  <si>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</si>
  <si>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</si>
  <si>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</si>
  <si>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</si>
  <si>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</si>
  <si>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</si>
  <si>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</si>
  <si>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</si>
  <si>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</si>
  <si>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</si>
  <si>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</si>
  <si>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</si>
  <si>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</si>
  <si>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</si>
  <si>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</si>
  <si>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</si>
  <si>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</si>
  <si>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</si>
  <si>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</si>
  <si>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</si>
  <si>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</si>
  <si>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</si>
  <si>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</si>
  <si>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</si>
  <si>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</si>
  <si>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</si>
  <si>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</si>
  <si>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</si>
  <si>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</si>
  <si>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</si>
  <si>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</si>
  <si>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</si>
  <si>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</si>
  <si>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</si>
  <si>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</si>
  <si>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</si>
  <si>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</si>
  <si>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</si>
  <si>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</si>
  <si>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</si>
  <si>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</si>
  <si>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</si>
  <si>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</si>
  <si>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</si>
  <si>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</si>
  <si>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</si>
  <si>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</si>
  <si>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</si>
  <si>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</si>
  <si>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</si>
  <si>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</si>
  <si>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</si>
  <si>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</si>
  <si>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</si>
  <si>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</si>
  <si>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</si>
  <si>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</si>
  <si>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</si>
  <si>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</si>
  <si>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</si>
  <si>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</si>
  <si>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</si>
  <si>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</si>
  <si>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</si>
  <si>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</si>
  <si>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</si>
  <si>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</si>
  <si>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</si>
  <si>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</si>
  <si>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</si>
  <si>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</si>
  <si>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</si>
  <si>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</si>
  <si>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</si>
  <si>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</si>
  <si>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</si>
  <si>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</si>
  <si>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</si>
  <si>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</si>
  <si>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</si>
  <si>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</si>
  <si>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</si>
  <si>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</si>
  <si>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</si>
  <si>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</si>
  <si>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</si>
  <si>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</si>
  <si>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</si>
  <si>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</si>
  <si>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</si>
  <si>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</si>
  <si>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</si>
  <si>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</si>
  <si>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</si>
  <si>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</si>
  <si>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</si>
  <si>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</si>
  <si>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</si>
  <si>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</si>
  <si>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</si>
  <si>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</si>
  <si>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</si>
  <si>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</si>
  <si>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</si>
  <si>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</si>
  <si>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</si>
  <si>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</si>
  <si>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</si>
  <si>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</si>
  <si>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</si>
  <si>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</si>
  <si>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</si>
  <si>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</si>
  <si>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</si>
  <si>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</si>
  <si>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</si>
  <si>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</si>
  <si>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</si>
  <si>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</si>
  <si>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</si>
  <si>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</si>
  <si>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</si>
  <si>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</si>
  <si>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</si>
  <si>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</si>
  <si>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</si>
  <si>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</si>
  <si>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</si>
  <si>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</si>
  <si>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</si>
  <si>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</si>
  <si>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</si>
  <si>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</si>
  <si>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</si>
  <si>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</si>
  <si>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</si>
  <si>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</si>
  <si>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</si>
  <si>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</si>
  <si>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</si>
  <si>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</si>
  <si>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</si>
  <si>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</si>
  <si>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</si>
  <si>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</si>
  <si>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</si>
  <si>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</si>
  <si>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</si>
  <si>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</si>
  <si>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</si>
  <si>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</si>
  <si>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</si>
  <si>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</si>
  <si>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</si>
  <si>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</si>
  <si>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</si>
  <si>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</si>
  <si>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</si>
  <si>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</si>
  <si>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</si>
  <si>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</si>
  <si>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</si>
  <si>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</si>
  <si>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</si>
  <si>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</si>
  <si>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</si>
  <si>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</si>
  <si>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</si>
  <si>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</si>
  <si>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</si>
  <si>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</si>
  <si>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</si>
  <si>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</si>
  <si>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</si>
  <si>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</si>
  <si>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</si>
  <si>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</si>
  <si>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</si>
  <si>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</si>
  <si>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</si>
  <si>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</si>
  <si>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</si>
  <si>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</si>
  <si>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</si>
  <si>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</si>
  <si>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</si>
  <si>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</si>
  <si>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</si>
  <si>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</si>
  <si>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</si>
  <si>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</si>
  <si>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</si>
  <si>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</si>
  <si>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</si>
  <si>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</si>
  <si>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</si>
  <si>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</si>
  <si>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</si>
  <si>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</si>
  <si>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</si>
  <si>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</si>
  <si>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</si>
  <si>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</si>
  <si>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</si>
  <si>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</si>
  <si>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</si>
  <si>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</si>
  <si>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</si>
  <si>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</si>
  <si>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</si>
  <si>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</si>
  <si>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</si>
  <si>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</si>
  <si>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</si>
  <si>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</si>
  <si>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</si>
  <si>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</si>
  <si>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</si>
  <si>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</si>
  <si>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</si>
  <si>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</si>
  <si>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</si>
  <si>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</si>
  <si>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</si>
  <si>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</si>
  <si>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</si>
  <si>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</si>
  <si>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</si>
  <si>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</si>
  <si>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</si>
  <si>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</si>
  <si>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</si>
  <si>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</si>
  <si>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</si>
  <si>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</si>
  <si>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</si>
  <si>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</si>
  <si>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</si>
  <si>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</si>
  <si>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</si>
  <si>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</si>
  <si>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</si>
  <si>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</si>
  <si>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</si>
  <si>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</si>
  <si>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</si>
  <si>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</si>
  <si>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</si>
  <si>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</si>
  <si>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</si>
  <si>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</si>
  <si>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</si>
  <si>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</si>
  <si>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</si>
  <si>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</si>
  <si>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</si>
  <si>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</si>
  <si>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</si>
  <si>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</si>
  <si>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</si>
  <si>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</si>
  <si>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</si>
  <si>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</si>
  <si>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</si>
  <si>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</si>
  <si>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</si>
  <si>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</si>
  <si>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</si>
  <si>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</si>
  <si>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</si>
  <si>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</si>
  <si>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</si>
  <si>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</si>
  <si>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</si>
  <si>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</si>
  <si>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</si>
  <si>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</si>
  <si>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</si>
  <si>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</si>
  <si>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</si>
  <si>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</si>
  <si>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</si>
  <si>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</si>
  <si>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</si>
  <si>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</si>
  <si>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</si>
  <si>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</si>
  <si>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</si>
  <si>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</si>
  <si>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</si>
  <si>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</si>
  <si>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</si>
  <si>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</si>
  <si>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</si>
  <si>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</si>
  <si>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</si>
  <si>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</si>
  <si>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</si>
  <si>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</si>
  <si>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</si>
  <si>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</si>
  <si>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</si>
  <si>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</si>
  <si>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</si>
  <si>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</si>
  <si>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</si>
  <si>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</si>
  <si>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</si>
  <si>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</si>
  <si>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</si>
  <si>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</si>
  <si>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</si>
  <si>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</si>
  <si>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</si>
  <si>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</si>
  <si>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</si>
  <si>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</si>
  <si>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</si>
  <si>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</si>
  <si>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</si>
  <si>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</si>
  <si>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</si>
  <si>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</si>
  <si>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</si>
  <si>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</si>
  <si>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</si>
  <si>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</si>
  <si>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</si>
  <si>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</si>
  <si>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</si>
  <si>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</si>
  <si>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</si>
  <si>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</si>
  <si>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</si>
  <si>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</si>
  <si>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</si>
  <si>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</si>
  <si>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</si>
  <si>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</si>
  <si>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</si>
  <si>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</si>
  <si>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</si>
  <si>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</si>
  <si>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</si>
  <si>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</si>
  <si>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</si>
  <si>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</si>
  <si>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</si>
  <si>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</si>
  <si>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</si>
  <si>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</si>
  <si>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</si>
  <si>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</si>
  <si>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</si>
  <si>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</si>
  <si>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</si>
  <si>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</si>
  <si>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</si>
  <si>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</si>
  <si>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</si>
  <si>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</si>
  <si>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</si>
  <si>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</si>
  <si>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</si>
  <si>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</si>
  <si>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</si>
  <si>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</si>
  <si>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</si>
  <si>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</si>
  <si>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</si>
  <si>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</si>
  <si>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</si>
  <si>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</si>
  <si>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</si>
  <si>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</si>
  <si>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</si>
  <si>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</si>
  <si>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</si>
  <si>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</si>
  <si>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</si>
  <si>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</si>
  <si>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</si>
  <si>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</si>
  <si>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</si>
  <si>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</si>
  <si>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</si>
  <si>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</si>
  <si>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</si>
  <si>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</si>
  <si>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</si>
  <si>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</si>
  <si>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</si>
  <si>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</si>
  <si>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</si>
  <si>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</si>
  <si>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</si>
  <si>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</si>
  <si>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</si>
  <si>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</si>
  <si>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</si>
  <si>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</si>
  <si>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</si>
  <si>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</si>
  <si>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</si>
  <si>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</si>
  <si>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</si>
  <si>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</si>
  <si>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</si>
  <si>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</si>
  <si>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</si>
  <si>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</si>
  <si>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</si>
  <si>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</si>
  <si>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</si>
  <si>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</si>
  <si>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</si>
  <si>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</si>
  <si>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</si>
  <si>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</si>
  <si>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</si>
  <si>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</si>
  <si>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</si>
  <si>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</si>
  <si>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</si>
  <si>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</si>
  <si>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</si>
  <si>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</si>
  <si>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</si>
  <si>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</si>
  <si>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</si>
  <si>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</si>
  <si>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</si>
  <si>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</si>
  <si>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</si>
  <si>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</si>
  <si>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</si>
  <si>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</si>
  <si>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</si>
  <si>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</si>
  <si>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</si>
  <si>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</si>
  <si>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</si>
  <si>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</si>
  <si>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</si>
  <si>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</si>
  <si>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</si>
  <si>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</si>
  <si>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</si>
  <si>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</si>
  <si>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</si>
  <si>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</si>
  <si>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</si>
  <si>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</si>
  <si>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</si>
  <si>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</si>
  <si>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</si>
  <si>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</si>
  <si>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</si>
  <si>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</si>
  <si>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</si>
  <si>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</si>
  <si>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</si>
  <si>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</si>
  <si>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</si>
  <si>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</si>
  <si>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</si>
  <si>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</si>
  <si>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</si>
  <si>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</si>
  <si>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</si>
  <si>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</si>
  <si>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</si>
  <si>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</si>
  <si>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</si>
  <si>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</si>
  <si>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</si>
  <si>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</si>
  <si>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</si>
  <si>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</si>
  <si>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</si>
  <si>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</si>
  <si>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</si>
  <si>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</si>
  <si>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</si>
  <si>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</si>
  <si>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</si>
  <si>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</si>
  <si>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</si>
  <si>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</si>
  <si>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</si>
  <si>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</si>
  <si>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</si>
  <si>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</si>
  <si>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</si>
  <si>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</si>
  <si>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</si>
  <si>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</si>
  <si>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</si>
  <si>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</si>
  <si>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</si>
  <si>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</si>
  <si>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</si>
  <si>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</si>
  <si>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</si>
  <si>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</si>
  <si>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</si>
  <si>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</si>
  <si>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</si>
  <si>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</si>
  <si>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</si>
  <si>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</si>
  <si>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</si>
  <si>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</si>
  <si>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</si>
  <si>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</si>
  <si>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</si>
  <si>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</si>
  <si>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</si>
  <si>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</si>
  <si>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</si>
  <si>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</si>
  <si>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</si>
  <si>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</si>
  <si>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</si>
  <si>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</si>
  <si>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</si>
  <si>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</si>
  <si>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</si>
  <si>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</si>
  <si>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</si>
  <si>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</si>
  <si>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</si>
  <si>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</si>
  <si>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</si>
  <si>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</si>
  <si>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</si>
  <si>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</si>
  <si>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</si>
  <si>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</si>
  <si>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</si>
  <si>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</si>
  <si>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</si>
  <si>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</si>
  <si>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</si>
  <si>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</si>
  <si>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</si>
  <si>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</si>
  <si>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</si>
  <si>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</si>
  <si>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</si>
  <si>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</si>
  <si>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</si>
  <si>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</si>
  <si>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</si>
  <si>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</si>
  <si>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</si>
  <si>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</si>
  <si>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</si>
  <si>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</si>
  <si>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</si>
  <si>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</si>
  <si>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</si>
  <si>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</si>
  <si>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</si>
  <si>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</si>
  <si>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</si>
  <si>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</si>
  <si>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</si>
  <si>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</si>
  <si>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</si>
  <si>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</si>
  <si>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</si>
  <si>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</si>
  <si>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</si>
  <si>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</si>
  <si>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</si>
  <si>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</si>
  <si>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</si>
  <si>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</si>
  <si>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</si>
  <si>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</si>
  <si>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</si>
  <si>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</si>
  <si>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</si>
  <si>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</si>
  <si>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</si>
  <si>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</si>
  <si>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</si>
  <si>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</si>
  <si>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</si>
  <si>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</si>
  <si>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</si>
  <si>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</si>
  <si>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</si>
  <si>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</si>
  <si>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</si>
  <si>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</si>
  <si>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</si>
  <si>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</si>
  <si>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</si>
  <si>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</si>
  <si>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</si>
  <si>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</si>
  <si>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</si>
  <si>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</si>
  <si>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</si>
  <si>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</si>
  <si>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</si>
  <si>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</si>
  <si>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</si>
  <si>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</si>
  <si>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</si>
  <si>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</si>
  <si>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</si>
  <si>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</si>
  <si>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</si>
  <si>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</si>
  <si>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</si>
  <si>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</si>
  <si>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</si>
  <si>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</si>
  <si>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</si>
  <si>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</si>
  <si>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</si>
  <si>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</si>
  <si>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</si>
  <si>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</si>
  <si>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</si>
  <si>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</si>
  <si>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</si>
  <si>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</si>
  <si>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</si>
  <si>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</si>
  <si>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</si>
  <si>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</si>
  <si>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</si>
  <si>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</si>
  <si>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</si>
  <si>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</si>
  <si>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</si>
  <si>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</si>
  <si>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</si>
  <si>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</si>
  <si>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</si>
  <si>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</si>
  <si>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</si>
  <si>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</si>
  <si>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</si>
  <si>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</si>
  <si>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</si>
  <si>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</si>
  <si>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</si>
  <si>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</si>
  <si>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</si>
  <si>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</si>
  <si>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</si>
  <si>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</si>
  <si>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</si>
  <si>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</si>
  <si>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</si>
  <si>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</si>
  <si>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</si>
  <si>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</si>
  <si>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</si>
  <si>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</si>
  <si>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</si>
  <si>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</si>
  <si>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</si>
  <si>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</si>
  <si>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</si>
  <si>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</si>
  <si>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</si>
  <si>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</si>
  <si>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</si>
  <si>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</si>
  <si>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</si>
  <si>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</si>
  <si>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</si>
  <si>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</si>
  <si>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</si>
  <si>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</si>
  <si>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</si>
  <si>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</si>
  <si>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</si>
  <si>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</si>
  <si>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</si>
  <si>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</si>
  <si>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</si>
  <si>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</si>
  <si>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</si>
  <si>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</si>
  <si>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</si>
  <si>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</si>
  <si>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</si>
  <si>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</si>
  <si>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</si>
  <si>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</si>
  <si>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</si>
  <si>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</si>
  <si>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</si>
  <si>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</si>
  <si>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</si>
  <si>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</si>
  <si>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</si>
  <si>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</si>
  <si>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</si>
  <si>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</si>
  <si>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</si>
  <si>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</si>
  <si>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</si>
  <si>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</si>
  <si>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</si>
  <si>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</si>
  <si>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</si>
  <si>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</si>
  <si>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</si>
  <si>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</si>
  <si>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</si>
  <si>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</si>
  <si>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</si>
  <si>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</si>
  <si>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</si>
  <si>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</si>
  <si>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</si>
  <si>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</si>
  <si>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</si>
  <si>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</si>
  <si>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</si>
  <si>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</si>
  <si>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</si>
  <si>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</si>
  <si>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</si>
  <si>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</si>
  <si>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</si>
  <si>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</si>
  <si>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</si>
  <si>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</si>
  <si>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</si>
  <si>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</si>
  <si>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</si>
  <si>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</si>
  <si>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</si>
  <si>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</si>
  <si>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</si>
  <si>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</si>
  <si>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</si>
  <si>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</si>
  <si>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</si>
  <si>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</si>
  <si>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</si>
  <si>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</si>
  <si>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</si>
  <si>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</si>
  <si>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</si>
  <si>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</si>
  <si>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</si>
  <si>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</si>
  <si>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</si>
  <si>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</si>
  <si>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</si>
  <si>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</si>
  <si>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</si>
  <si>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</si>
  <si>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</si>
  <si>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</si>
  <si>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</si>
  <si>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</si>
  <si>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</si>
  <si>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</si>
  <si>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</si>
  <si>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</si>
  <si>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</si>
  <si>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</si>
  <si>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</si>
  <si>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</si>
  <si>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</si>
  <si>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</si>
  <si>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</si>
  <si>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</si>
  <si>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</si>
  <si>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</si>
  <si>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</si>
  <si>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</si>
  <si>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</si>
  <si>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</si>
  <si>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</si>
  <si>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</si>
  <si>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</si>
  <si>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</si>
  <si>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</si>
  <si>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</si>
  <si>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</si>
  <si>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</si>
  <si>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</si>
  <si>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</si>
  <si>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</si>
  <si>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</si>
  <si>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</si>
  <si>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</si>
  <si>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</si>
  <si>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</si>
  <si>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</si>
  <si>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</si>
  <si>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</si>
  <si>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</si>
  <si>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</si>
  <si>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</si>
  <si>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</si>
  <si>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</si>
  <si>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</si>
  <si>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</si>
  <si>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</si>
  <si>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</si>
  <si>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</si>
  <si>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</si>
  <si>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</si>
  <si>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</si>
  <si>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</si>
  <si>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</si>
  <si>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</si>
  <si>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</si>
  <si>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</si>
  <si>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</si>
  <si>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</si>
  <si>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</si>
  <si>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</si>
  <si>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</si>
  <si>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</si>
  <si>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</si>
  <si>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</si>
  <si>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</si>
  <si>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</si>
  <si>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</si>
  <si>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</si>
  <si>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</si>
  <si>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</si>
  <si>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</si>
  <si>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</si>
  <si>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</si>
  <si>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</si>
  <si>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</si>
  <si>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</si>
  <si>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</si>
  <si>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</si>
  <si>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</si>
  <si>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</si>
  <si>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</si>
  <si>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</si>
  <si>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</si>
  <si>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</si>
  <si>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</si>
  <si>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</si>
  <si>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</si>
  <si>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</si>
  <si>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</si>
  <si>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</si>
  <si>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</si>
  <si>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</si>
  <si>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</si>
  <si>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</si>
  <si>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</si>
  <si>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</si>
  <si>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</si>
  <si>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</si>
  <si>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</si>
  <si>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</si>
  <si>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</si>
  <si>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</si>
  <si>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</si>
  <si>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</si>
  <si>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</si>
  <si>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</si>
  <si>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</si>
  <si>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</si>
  <si>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</si>
  <si>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</si>
  <si>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</si>
  <si>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</si>
  <si>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</si>
  <si>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</si>
  <si>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</si>
  <si>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</si>
  <si>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</si>
  <si>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</si>
  <si>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</si>
  <si>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</si>
  <si>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</si>
  <si>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</si>
  <si>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</si>
  <si>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</si>
  <si>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</si>
  <si>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</si>
  <si>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</si>
  <si>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</si>
  <si>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</si>
  <si>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</si>
  <si>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</si>
  <si>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</si>
  <si>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</si>
  <si>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</si>
  <si>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</si>
  <si>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</si>
  <si>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</si>
  <si>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</si>
  <si>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</si>
  <si>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</si>
  <si>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</si>
  <si>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</si>
  <si>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</si>
  <si>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</si>
  <si>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</si>
  <si>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</si>
  <si>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</si>
  <si>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</si>
  <si>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</si>
  <si>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</si>
  <si>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</si>
  <si>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</si>
  <si>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</si>
  <si>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</si>
  <si>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</si>
  <si>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</si>
  <si>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</si>
  <si>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</si>
  <si>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</si>
  <si>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</si>
  <si>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</si>
  <si>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</si>
  <si>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</si>
  <si>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</si>
  <si>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</si>
  <si>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</si>
  <si>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</si>
  <si>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</si>
  <si>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</si>
  <si>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</si>
  <si>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</si>
  <si>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</si>
  <si>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</si>
  <si>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</si>
  <si>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</si>
  <si>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</si>
  <si>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</si>
  <si>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</si>
  <si>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</si>
  <si>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</si>
  <si>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</si>
  <si>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</si>
  <si>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</si>
  <si>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</si>
  <si>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</si>
  <si>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</si>
  <si>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</si>
  <si>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</si>
  <si>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</si>
  <si>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</si>
  <si>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</si>
  <si>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</si>
  <si>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</si>
  <si>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</si>
  <si>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</si>
  <si>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</si>
  <si>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</si>
  <si>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</si>
  <si>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</si>
  <si>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</si>
  <si>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</si>
  <si>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</si>
  <si>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</si>
  <si>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</si>
  <si>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</si>
  <si>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</si>
  <si>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</si>
  <si>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</si>
  <si>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</si>
  <si>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</si>
  <si>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</si>
  <si>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</si>
  <si>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</si>
  <si>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</si>
  <si>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</si>
  <si>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</si>
  <si>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</si>
  <si>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</si>
  <si>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</si>
  <si>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</si>
  <si>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</si>
  <si>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</si>
  <si>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</si>
  <si>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</si>
  <si>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</si>
  <si>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</si>
  <si>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</si>
  <si>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</si>
  <si>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</si>
  <si>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</si>
  <si>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</si>
  <si>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</si>
  <si>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</si>
  <si>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</si>
  <si>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</si>
  <si>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</si>
  <si>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</si>
  <si>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</si>
  <si>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</si>
  <si>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</si>
  <si>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</si>
  <si>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</si>
  <si>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</si>
  <si>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</si>
  <si>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</si>
  <si>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</si>
  <si>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</si>
  <si>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</si>
  <si>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</si>
  <si>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</si>
  <si>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</si>
  <si>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</si>
  <si>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</si>
  <si>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</si>
  <si>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</si>
  <si>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</si>
  <si>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</si>
  <si>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</si>
  <si>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</si>
  <si>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</si>
  <si>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</si>
  <si>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</si>
  <si>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</si>
  <si>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</si>
  <si>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</si>
  <si>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</si>
  <si>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</si>
  <si>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</si>
  <si>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</si>
  <si>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</si>
  <si>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</si>
  <si>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</si>
  <si>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</si>
  <si>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</si>
  <si>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</si>
  <si>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</si>
  <si>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</si>
  <si>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</si>
  <si>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</si>
  <si>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</si>
  <si>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</si>
  <si>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</si>
  <si>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</si>
  <si>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</si>
  <si>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</si>
  <si>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</si>
  <si>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</si>
  <si>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</si>
  <si>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</si>
  <si>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</si>
  <si>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</si>
  <si>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</si>
  <si>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</si>
  <si>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</si>
  <si>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</si>
  <si>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</si>
  <si>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</si>
  <si>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</si>
  <si>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</si>
  <si>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</si>
  <si>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</si>
  <si>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</si>
  <si>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</si>
  <si>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</si>
  <si>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</si>
  <si>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</si>
  <si>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</si>
  <si>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</si>
  <si>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</si>
  <si>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</si>
  <si>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</si>
  <si>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</si>
  <si>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</si>
  <si>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</si>
  <si>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</si>
  <si>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</si>
  <si>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</si>
  <si>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</si>
  <si>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</si>
  <si>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</si>
  <si>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</si>
  <si>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</si>
  <si>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</si>
  <si>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</si>
  <si>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</si>
  <si>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</si>
  <si>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</si>
  <si>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</si>
  <si>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</si>
  <si>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</si>
  <si>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</si>
  <si>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</si>
  <si>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</si>
  <si>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</si>
  <si>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</si>
  <si>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</si>
  <si>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</si>
  <si>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</si>
  <si>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</si>
  <si>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</si>
  <si>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</si>
  <si>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</si>
  <si>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</si>
  <si>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</si>
  <si>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</si>
  <si>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</si>
  <si>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</si>
  <si>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</si>
  <si>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</si>
  <si>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</si>
  <si>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</si>
  <si>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</si>
  <si>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</si>
  <si>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</si>
  <si>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</si>
  <si>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</si>
  <si>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</si>
  <si>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</si>
  <si>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</si>
  <si>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</si>
  <si>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</si>
  <si>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</si>
  <si>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</si>
  <si>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</si>
  <si>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</si>
  <si>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</si>
  <si>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</si>
  <si>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</si>
  <si>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</si>
  <si>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</si>
  <si>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</si>
  <si>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</si>
  <si>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</si>
  <si>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</si>
  <si>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</si>
  <si>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</si>
  <si>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</si>
  <si>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</si>
  <si>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</si>
  <si>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</si>
  <si>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</si>
  <si>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</si>
  <si>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</si>
  <si>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</si>
  <si>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</si>
  <si>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</si>
  <si>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</si>
  <si>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</si>
  <si>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</si>
  <si>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</si>
  <si>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</si>
  <si>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</si>
  <si>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</si>
  <si>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</si>
  <si>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</si>
  <si>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</si>
  <si>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</si>
  <si>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</si>
  <si>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</si>
  <si>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</si>
  <si>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</si>
  <si>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</si>
  <si>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</si>
  <si>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</si>
  <si>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</si>
  <si>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</si>
  <si>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</si>
  <si>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</si>
  <si>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</si>
  <si>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</si>
  <si>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</si>
  <si>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</si>
  <si>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</si>
  <si>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</si>
  <si>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</si>
  <si>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</si>
  <si>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</si>
  <si>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</si>
  <si>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</si>
  <si>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</si>
  <si>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</si>
  <si>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</si>
  <si>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</si>
  <si>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</si>
  <si>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</si>
  <si>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</si>
  <si>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</si>
  <si>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</si>
  <si>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</si>
  <si>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</si>
  <si>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</si>
  <si>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</si>
  <si>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</si>
  <si>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</si>
  <si>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</si>
  <si>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</si>
  <si>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</si>
  <si>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</si>
  <si>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</si>
  <si>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</si>
  <si>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</si>
  <si>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</si>
  <si>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</si>
  <si>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</si>
  <si>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</si>
  <si>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</si>
  <si>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</si>
  <si>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</si>
  <si>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</si>
  <si>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</si>
  <si>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</si>
  <si>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</si>
  <si>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</si>
  <si>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</si>
  <si>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</si>
  <si>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</si>
  <si>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</si>
  <si>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</si>
  <si>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</si>
  <si>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</si>
  <si>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</si>
  <si>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</si>
  <si>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</si>
  <si>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</si>
  <si>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</si>
  <si>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</si>
  <si>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</si>
  <si>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</si>
  <si>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</si>
  <si>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</si>
  <si>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</si>
  <si>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</si>
  <si>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</si>
  <si>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</si>
  <si>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</si>
  <si>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</si>
  <si>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</si>
  <si>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</si>
  <si>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</si>
  <si>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</si>
  <si>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</si>
  <si>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</si>
  <si>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</si>
  <si>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</si>
  <si>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</si>
  <si>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</si>
  <si>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</si>
  <si>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</si>
  <si>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</si>
  <si>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</si>
  <si>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</si>
  <si>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</si>
  <si>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</si>
  <si>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</si>
  <si>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</si>
  <si>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</si>
  <si>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</si>
  <si>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</si>
  <si>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</si>
  <si>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</si>
  <si>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</si>
  <si>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</si>
  <si>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</si>
  <si>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</si>
  <si>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</si>
  <si>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</si>
  <si>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</si>
  <si>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</si>
  <si>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</si>
  <si>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</si>
  <si>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</si>
  <si>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</si>
  <si>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</si>
  <si>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</si>
  <si>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</si>
  <si>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</si>
  <si>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</si>
  <si>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</si>
  <si>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</si>
  <si>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</si>
  <si>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</si>
  <si>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</si>
  <si>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</si>
  <si>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</si>
  <si>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</si>
  <si>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</si>
  <si>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</si>
  <si>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</si>
  <si>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</si>
  <si>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</si>
  <si>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</si>
  <si>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</si>
  <si>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</si>
  <si>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</si>
  <si>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</si>
  <si>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</si>
  <si>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</si>
  <si>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</si>
  <si>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</si>
  <si>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</si>
  <si>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</si>
  <si>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</si>
  <si>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</si>
  <si>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</si>
  <si>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</si>
  <si>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</si>
  <si>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</si>
  <si>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</si>
  <si>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</si>
  <si>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</si>
  <si>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</si>
  <si>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</si>
  <si>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</si>
  <si>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</si>
  <si>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</si>
  <si>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</si>
  <si>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</si>
  <si>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</si>
  <si>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</si>
  <si>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</si>
  <si>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</si>
  <si>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</si>
  <si>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</si>
  <si>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</si>
  <si>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</si>
  <si>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</si>
  <si>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</si>
  <si>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</si>
  <si>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</si>
  <si>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</si>
  <si>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</si>
  <si>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</si>
  <si>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</si>
  <si>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</si>
  <si>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</si>
  <si>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</si>
  <si>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</si>
  <si>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</si>
  <si>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</si>
  <si>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</si>
  <si>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</si>
  <si>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</si>
  <si>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</si>
  <si>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</si>
  <si>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</si>
  <si>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</si>
  <si>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</si>
  <si>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</si>
  <si>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</si>
  <si>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</si>
  <si>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</si>
  <si>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</si>
  <si>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</si>
  <si>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</si>
  <si>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</si>
  <si>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</si>
  <si>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</si>
  <si>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</si>
  <si>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</si>
  <si>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</si>
  <si>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</si>
  <si>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</si>
  <si>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</si>
  <si>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</si>
  <si>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</si>
  <si>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</si>
  <si>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</si>
  <si>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</si>
  <si>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</si>
  <si>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</si>
  <si>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</si>
  <si>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</si>
  <si>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</si>
  <si>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</si>
  <si>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</si>
  <si>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</si>
  <si>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</si>
  <si>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</si>
  <si>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</si>
  <si>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</si>
  <si>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</si>
  <si>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</si>
  <si>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</si>
  <si>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</si>
  <si>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</si>
  <si>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</si>
  <si>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</si>
  <si>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</si>
  <si>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</si>
  <si>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</si>
  <si>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</si>
  <si>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</si>
  <si>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</si>
  <si>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</si>
  <si>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</si>
  <si>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</si>
  <si>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</si>
  <si>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</si>
  <si>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</si>
  <si>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</si>
  <si>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</si>
  <si>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</si>
  <si>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</si>
  <si>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</si>
  <si>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</si>
  <si>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</si>
  <si>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</si>
  <si>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</si>
  <si>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</si>
  <si>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</si>
  <si>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</si>
  <si>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</si>
  <si>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</si>
  <si>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</si>
  <si>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</si>
  <si>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</si>
  <si>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</si>
  <si>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</si>
  <si>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</si>
  <si>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</si>
  <si>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</si>
  <si>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</si>
  <si>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</si>
  <si>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</si>
  <si>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</si>
  <si>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</si>
  <si>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</si>
  <si>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</si>
  <si>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</si>
  <si>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</si>
  <si>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</si>
  <si>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</si>
  <si>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</si>
  <si>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</si>
  <si>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</si>
  <si>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</si>
  <si>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</si>
  <si>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</si>
  <si>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</si>
  <si>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</si>
  <si>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</si>
  <si>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</si>
  <si>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</si>
  <si>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</si>
  <si>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</si>
  <si>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</si>
  <si>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</si>
  <si>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</si>
  <si>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</si>
  <si>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</si>
  <si>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</si>
  <si>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</si>
  <si>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</si>
  <si>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</si>
  <si>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</si>
  <si>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</si>
  <si>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</si>
  <si>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</si>
  <si>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</si>
  <si>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</si>
  <si>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</si>
  <si>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</si>
  <si>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</si>
  <si>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</si>
  <si>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</si>
  <si>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</si>
  <si>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</si>
  <si>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</si>
  <si>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</si>
  <si>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</si>
  <si>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</si>
  <si>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</si>
  <si>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</si>
  <si>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</si>
  <si>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</si>
  <si>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</si>
  <si>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</si>
  <si>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</si>
  <si>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</si>
  <si>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</si>
  <si>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</si>
  <si>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</si>
  <si>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</si>
  <si>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</si>
  <si>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</si>
  <si>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</si>
  <si>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</si>
  <si>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</si>
  <si>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</si>
  <si>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</si>
  <si>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</si>
  <si>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</si>
  <si>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</si>
  <si>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</si>
  <si>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</si>
  <si>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</si>
  <si>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</si>
  <si>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</si>
  <si>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</si>
  <si>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</si>
  <si>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</si>
  <si>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</si>
  <si>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</si>
  <si>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</si>
  <si>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</si>
  <si>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</si>
  <si>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</si>
  <si>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</si>
  <si>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</si>
  <si>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</si>
  <si>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</si>
  <si>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</si>
  <si>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</si>
  <si>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</si>
  <si>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</si>
  <si>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</si>
  <si>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</si>
  <si>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</si>
  <si>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</si>
  <si>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</si>
  <si>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</si>
  <si>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</si>
  <si>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</si>
  <si>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</si>
  <si>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</si>
  <si>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</si>
  <si>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</si>
  <si>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</si>
  <si>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</si>
  <si>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</si>
  <si>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</si>
  <si>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</si>
  <si>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</si>
  <si>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</si>
  <si>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</si>
  <si>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</si>
  <si>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</si>
  <si>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</si>
  <si>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</si>
  <si>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</si>
  <si>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</si>
  <si>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</si>
  <si>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</si>
  <si>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</si>
  <si>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</si>
  <si>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</si>
  <si>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</si>
  <si>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</si>
  <si>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</si>
  <si>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</si>
  <si>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</si>
  <si>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</si>
  <si>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</si>
  <si>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</si>
  <si>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</si>
  <si>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</si>
  <si>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</si>
  <si>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</si>
  <si>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</si>
  <si>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</si>
  <si>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</si>
  <si>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</si>
  <si>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</si>
  <si>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</si>
  <si>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</si>
  <si>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</si>
  <si>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</si>
  <si>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</si>
  <si>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</si>
  <si>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</si>
  <si>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</si>
  <si>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</si>
  <si>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</si>
  <si>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</si>
  <si>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</si>
  <si>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</si>
  <si>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</si>
  <si>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</si>
  <si>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</si>
  <si>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</si>
  <si>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</si>
  <si>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</si>
  <si>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</si>
  <si>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</si>
  <si>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</si>
  <si>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</si>
  <si>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</si>
  <si>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</si>
  <si>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</si>
  <si>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</si>
  <si>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</si>
  <si>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</si>
  <si>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</si>
  <si>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</si>
  <si>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</si>
  <si>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</si>
  <si>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</si>
  <si>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</si>
  <si>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</si>
  <si>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</si>
  <si>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</si>
  <si>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</si>
  <si>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</si>
  <si>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</si>
  <si>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</si>
  <si>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</si>
  <si>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</si>
  <si>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</si>
  <si>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</si>
  <si>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</si>
  <si>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</si>
  <si>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</si>
  <si>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</si>
  <si>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</si>
  <si>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</si>
  <si>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</si>
  <si>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</si>
  <si>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</si>
  <si>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</si>
  <si>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</si>
  <si>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</si>
  <si>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</si>
  <si>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</si>
  <si>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</si>
  <si>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</si>
  <si>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</si>
  <si>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</si>
  <si>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</si>
  <si>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</si>
  <si>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</si>
  <si>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</si>
  <si>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</si>
  <si>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</si>
  <si>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</si>
  <si>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</si>
  <si>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</si>
  <si>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</si>
  <si>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</si>
  <si>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</si>
  <si>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</si>
  <si>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</si>
  <si>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</si>
  <si>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</si>
  <si>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</si>
  <si>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</si>
  <si>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</si>
  <si>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</si>
  <si>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</si>
  <si>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</si>
  <si>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</si>
  <si>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</si>
  <si>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</si>
  <si>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</si>
  <si>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</si>
  <si>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</si>
  <si>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</si>
  <si>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</si>
  <si>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</si>
  <si>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</si>
  <si>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</si>
  <si>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</si>
  <si>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</si>
  <si>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</si>
  <si>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</si>
  <si>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</si>
  <si>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</si>
  <si>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</si>
  <si>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</si>
  <si>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</si>
  <si>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</si>
  <si>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</si>
  <si>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</si>
  <si>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</si>
  <si>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</si>
  <si>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</si>
  <si>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</si>
  <si>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</si>
  <si>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</si>
  <si>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</si>
  <si>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</si>
  <si>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</si>
  <si>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</si>
  <si>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</si>
  <si>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</si>
  <si>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</si>
  <si>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</si>
  <si>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</si>
  <si>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</si>
  <si>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</si>
  <si>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</si>
  <si>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</si>
  <si>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</si>
  <si>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</si>
  <si>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</si>
  <si>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</si>
  <si>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</si>
  <si>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</si>
  <si>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</si>
  <si>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</si>
  <si>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</si>
  <si>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</si>
  <si>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</si>
  <si>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</si>
  <si>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</si>
  <si>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</si>
  <si>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</si>
  <si>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</si>
  <si>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</si>
  <si>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</si>
  <si>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</si>
  <si>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</si>
  <si>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</si>
  <si>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</si>
  <si>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</si>
  <si>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</si>
  <si>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</si>
  <si>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</si>
  <si>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</si>
  <si>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</si>
  <si>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</si>
  <si>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</si>
  <si>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</si>
  <si>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</si>
  <si>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</si>
  <si>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</si>
  <si>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</si>
  <si>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</si>
  <si>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</si>
  <si>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</si>
  <si>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</si>
  <si>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</si>
  <si>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</si>
  <si>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</si>
  <si>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</si>
  <si>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</si>
  <si>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</si>
  <si>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</si>
  <si>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</si>
  <si>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</si>
  <si>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</si>
  <si>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</si>
  <si>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</si>
  <si>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</si>
  <si>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</si>
  <si>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</si>
  <si>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</si>
  <si>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</si>
  <si>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</si>
  <si>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</si>
  <si>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</si>
  <si>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</si>
  <si>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</si>
  <si>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</si>
  <si>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</si>
  <si>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</si>
  <si>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</si>
  <si>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</si>
  <si>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</si>
  <si>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</si>
  <si>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</si>
  <si>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</si>
  <si>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</si>
  <si>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</si>
  <si>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</si>
  <si>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</si>
  <si>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</si>
  <si>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</si>
  <si>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</si>
  <si>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</si>
  <si>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</si>
  <si>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</si>
  <si>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</si>
  <si>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</si>
  <si>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</si>
  <si>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</si>
  <si>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</si>
  <si>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</si>
  <si>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</si>
  <si>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</si>
  <si>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</si>
  <si>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</si>
  <si>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</si>
  <si>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</si>
  <si>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</si>
  <si>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</si>
  <si>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</si>
  <si>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</si>
  <si>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</si>
  <si>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</si>
  <si>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</si>
  <si>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</si>
  <si>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</si>
  <si>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</si>
  <si>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</si>
  <si>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</si>
  <si>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</si>
  <si>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</si>
  <si>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</si>
  <si>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</si>
  <si>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</si>
  <si>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</si>
  <si>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</si>
  <si>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</si>
  <si>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</si>
  <si>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</si>
  <si>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</si>
  <si>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</si>
  <si>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</si>
  <si>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</si>
  <si>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</si>
  <si>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</si>
  <si>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</si>
  <si>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</si>
  <si>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</si>
  <si>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</si>
  <si>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</si>
  <si>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</si>
  <si>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</si>
  <si>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</si>
  <si>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</si>
  <si>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</si>
  <si>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</si>
  <si>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</si>
  <si>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</si>
  <si>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</si>
  <si>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</si>
  <si>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</si>
  <si>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</si>
  <si>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</si>
  <si>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</si>
  <si>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</si>
  <si>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</si>
  <si>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</si>
  <si>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</si>
  <si>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</si>
  <si>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</si>
  <si>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</si>
  <si>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</si>
  <si>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</si>
  <si>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</si>
  <si>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</si>
  <si>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</si>
  <si>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</si>
  <si>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</si>
  <si>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</si>
  <si>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</si>
  <si>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</si>
  <si>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</si>
  <si>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</si>
  <si>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</si>
  <si>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</si>
  <si>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</si>
  <si>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</si>
  <si>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</si>
  <si>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</si>
  <si>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</si>
  <si>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</si>
  <si>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</si>
  <si>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</si>
  <si>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</si>
  <si>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</si>
  <si>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</si>
  <si>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</si>
  <si>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</si>
  <si>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</si>
  <si>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</si>
  <si>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</si>
  <si>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</si>
  <si>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</si>
  <si>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</si>
  <si>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</si>
  <si>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</si>
  <si>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</si>
  <si>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</si>
  <si>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</si>
  <si>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</si>
  <si>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</si>
  <si>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</si>
  <si>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</si>
  <si>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</si>
  <si>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</si>
  <si>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</si>
  <si>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</si>
  <si>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</si>
  <si>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</si>
  <si>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</si>
  <si>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</si>
  <si>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</si>
  <si>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</si>
  <si>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</si>
  <si>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</si>
  <si>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</si>
  <si>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</si>
  <si>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</si>
  <si>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</si>
  <si>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</si>
  <si>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</si>
  <si>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</si>
  <si>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</si>
  <si>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</si>
  <si>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</si>
  <si>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</si>
  <si>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</si>
  <si>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</si>
  <si>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</si>
  <si>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</si>
  <si>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</si>
  <si>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</si>
  <si>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</si>
  <si>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</si>
  <si>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</si>
  <si>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</si>
  <si>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</si>
  <si>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</si>
  <si>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</si>
  <si>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</si>
  <si>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</si>
  <si>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</si>
  <si>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</si>
  <si>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</si>
  <si>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</si>
  <si>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</si>
  <si>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</si>
  <si>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</si>
  <si>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</si>
  <si>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</si>
  <si>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</si>
  <si>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</si>
  <si>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</si>
  <si>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</si>
  <si>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</si>
  <si>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</si>
  <si>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</si>
  <si>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</si>
  <si>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</si>
  <si>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</si>
  <si>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</si>
  <si>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</si>
  <si>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</si>
  <si>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</si>
  <si>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</si>
  <si>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</si>
  <si>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</si>
  <si>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</si>
  <si>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</si>
  <si>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</si>
  <si>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</si>
  <si>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</si>
  <si>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</si>
  <si>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</si>
  <si>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</si>
  <si>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</si>
  <si>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</si>
  <si>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</si>
  <si>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</si>
  <si>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</si>
  <si>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</si>
  <si>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</si>
  <si>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</si>
  <si>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</si>
  <si>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</si>
  <si>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</si>
  <si>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</si>
  <si>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</si>
  <si>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</si>
  <si>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</si>
  <si>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</si>
  <si>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</si>
  <si>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</si>
  <si>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</si>
  <si>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</si>
  <si>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</si>
  <si>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</si>
  <si>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</si>
  <si>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</si>
  <si>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</si>
  <si>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</si>
  <si>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</si>
  <si>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</si>
  <si>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</si>
  <si>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</si>
  <si>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</si>
  <si>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</si>
  <si>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</si>
  <si>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</si>
  <si>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</si>
  <si>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</si>
  <si>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</si>
  <si>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</si>
  <si>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</si>
  <si>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</si>
  <si>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</si>
  <si>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</si>
  <si>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</si>
  <si>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</si>
  <si>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</si>
  <si>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wateravailability</t>
  </si>
  <si>
    <t xml:space="preserve"> ----&gt; functionalstatus</t>
  </si>
  <si>
    <t xml:space="preserve"> ----&gt; location</t>
  </si>
  <si>
    <t xml:space="preserve"> ----&gt; district</t>
  </si>
  <si>
    <t>Test Google CSE (over first 2 page)</t>
  </si>
  <si>
    <t>open data</t>
  </si>
  <si>
    <t>africa</t>
  </si>
  <si>
    <t>Test Google (over first 2 page)</t>
  </si>
  <si>
    <t>wateravailability</t>
  </si>
  <si>
    <t>functional-status yes</t>
  </si>
  <si>
    <t>location</t>
  </si>
  <si>
    <t>functional-status functional</t>
  </si>
  <si>
    <t>district</t>
  </si>
  <si>
    <t>position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</si>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</sst>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A2304" sqref="A2304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1</v>
      </c>
      <c r="AC56" s="2">
        <f t="shared" si="20"/>
        <v>0</v>
      </c>
      <c r="AD56" s="2">
        <f t="shared" si="21"/>
        <v>0</v>
      </c>
      <c r="AE56" s="2">
        <f t="shared" si="22"/>
        <v>1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1</v>
      </c>
      <c r="AR56" s="2">
        <f t="shared" si="32"/>
        <v>0</v>
      </c>
      <c r="AS56" s="2">
        <f t="shared" si="33"/>
        <v>0</v>
      </c>
      <c r="AT56" s="2">
        <f t="shared" si="34"/>
        <v>1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1</v>
      </c>
      <c r="AC61" s="2">
        <f t="shared" si="20"/>
        <v>0</v>
      </c>
      <c r="AD61" s="2">
        <f t="shared" si="21"/>
        <v>0</v>
      </c>
      <c r="AE61" s="2">
        <f t="shared" si="22"/>
        <v>1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1</v>
      </c>
      <c r="AR61" s="2">
        <f t="shared" si="32"/>
        <v>0</v>
      </c>
      <c r="AS61" s="2">
        <f t="shared" si="33"/>
        <v>0</v>
      </c>
      <c r="AT61" s="2">
        <f t="shared" si="34"/>
        <v>1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1</v>
      </c>
      <c r="S673" s="2">
        <f t="shared" si="372"/>
        <v>0</v>
      </c>
      <c r="T673" s="2">
        <f t="shared" si="373"/>
        <v>0</v>
      </c>
      <c r="U673" s="2">
        <f t="shared" si="374"/>
        <v>1</v>
      </c>
      <c r="V673" s="13">
        <f t="shared" si="375"/>
        <v>0</v>
      </c>
      <c r="W673" s="20">
        <v>1</v>
      </c>
      <c r="X673" s="2">
        <f t="shared" si="376"/>
        <v>0</v>
      </c>
      <c r="Y673" s="2">
        <f t="shared" si="377"/>
        <v>0</v>
      </c>
      <c r="Z673" s="2">
        <f t="shared" si="378"/>
        <v>1</v>
      </c>
      <c r="AA673" s="13">
        <f t="shared" si="379"/>
        <v>0</v>
      </c>
      <c r="AB673" s="20">
        <v>1</v>
      </c>
      <c r="AC673" s="2">
        <f t="shared" si="380"/>
        <v>0</v>
      </c>
      <c r="AD673" s="2">
        <f t="shared" si="381"/>
        <v>0</v>
      </c>
      <c r="AE673" s="2">
        <f t="shared" si="382"/>
        <v>1</v>
      </c>
      <c r="AF673" s="13">
        <f t="shared" si="383"/>
        <v>0</v>
      </c>
      <c r="AG673" s="20">
        <v>1</v>
      </c>
      <c r="AH673" s="2">
        <f t="shared" si="384"/>
        <v>0</v>
      </c>
      <c r="AI673" s="2">
        <f t="shared" si="385"/>
        <v>0</v>
      </c>
      <c r="AJ673" s="2">
        <f t="shared" si="386"/>
        <v>1</v>
      </c>
      <c r="AK673" s="13">
        <f t="shared" si="387"/>
        <v>0</v>
      </c>
      <c r="AL673" s="20">
        <v>1</v>
      </c>
      <c r="AM673" s="2">
        <f t="shared" si="388"/>
        <v>0</v>
      </c>
      <c r="AN673" s="2">
        <f t="shared" si="389"/>
        <v>0</v>
      </c>
      <c r="AO673" s="2">
        <f t="shared" si="390"/>
        <v>1</v>
      </c>
      <c r="AP673" s="13">
        <f t="shared" si="391"/>
        <v>0</v>
      </c>
      <c r="AQ673" s="20">
        <v>1</v>
      </c>
      <c r="AR673" s="2">
        <f t="shared" si="392"/>
        <v>0</v>
      </c>
      <c r="AS673" s="2">
        <f t="shared" si="393"/>
        <v>0</v>
      </c>
      <c r="AT673" s="2">
        <f t="shared" si="394"/>
        <v>1</v>
      </c>
      <c r="AU673" s="13">
        <f t="shared" si="395"/>
        <v>0</v>
      </c>
    </row>
    <row r="674" spans="1:47" x14ac:dyDescent="0.2">
      <c r="A674" s="12" t="s">
        <v>639</v>
      </c>
      <c r="B674" s="22">
        <v>1</v>
      </c>
      <c r="C674" s="20">
        <v>1</v>
      </c>
      <c r="D674" s="2">
        <f t="shared" si="360"/>
        <v>1</v>
      </c>
      <c r="E674" s="2">
        <f t="shared" si="361"/>
        <v>0</v>
      </c>
      <c r="F674" s="2">
        <f t="shared" si="362"/>
        <v>0</v>
      </c>
      <c r="G674" s="13">
        <f t="shared" si="363"/>
        <v>0</v>
      </c>
      <c r="H674" s="20">
        <v>1</v>
      </c>
      <c r="I674" s="2">
        <f t="shared" si="364"/>
        <v>1</v>
      </c>
      <c r="J674" s="2">
        <f t="shared" si="365"/>
        <v>0</v>
      </c>
      <c r="K674" s="2">
        <f t="shared" si="366"/>
        <v>0</v>
      </c>
      <c r="L674" s="13">
        <f t="shared" si="367"/>
        <v>0</v>
      </c>
      <c r="M674" s="20">
        <v>1</v>
      </c>
      <c r="N674" s="2">
        <f t="shared" si="368"/>
        <v>1</v>
      </c>
      <c r="O674" s="2">
        <f t="shared" si="369"/>
        <v>0</v>
      </c>
      <c r="P674" s="2">
        <f t="shared" si="370"/>
        <v>0</v>
      </c>
      <c r="Q674" s="13">
        <f t="shared" si="371"/>
        <v>0</v>
      </c>
      <c r="R674" s="20">
        <v>1</v>
      </c>
      <c r="S674" s="2">
        <f t="shared" si="372"/>
        <v>1</v>
      </c>
      <c r="T674" s="2">
        <f t="shared" si="373"/>
        <v>0</v>
      </c>
      <c r="U674" s="2">
        <f t="shared" si="374"/>
        <v>0</v>
      </c>
      <c r="V674" s="13">
        <f t="shared" si="375"/>
        <v>0</v>
      </c>
      <c r="W674" s="20">
        <v>1</v>
      </c>
      <c r="X674" s="2">
        <f t="shared" si="376"/>
        <v>1</v>
      </c>
      <c r="Y674" s="2">
        <f t="shared" si="377"/>
        <v>0</v>
      </c>
      <c r="Z674" s="2">
        <f t="shared" si="378"/>
        <v>0</v>
      </c>
      <c r="AA674" s="13">
        <f t="shared" si="379"/>
        <v>0</v>
      </c>
      <c r="AB674" s="20">
        <v>1</v>
      </c>
      <c r="AC674" s="2">
        <f t="shared" si="380"/>
        <v>1</v>
      </c>
      <c r="AD674" s="2">
        <f t="shared" si="381"/>
        <v>0</v>
      </c>
      <c r="AE674" s="2">
        <f t="shared" si="382"/>
        <v>0</v>
      </c>
      <c r="AF674" s="13">
        <f t="shared" si="383"/>
        <v>0</v>
      </c>
      <c r="AG674" s="20">
        <v>1</v>
      </c>
      <c r="AH674" s="2">
        <f t="shared" si="384"/>
        <v>1</v>
      </c>
      <c r="AI674" s="2">
        <f t="shared" si="385"/>
        <v>0</v>
      </c>
      <c r="AJ674" s="2">
        <f t="shared" si="386"/>
        <v>0</v>
      </c>
      <c r="AK674" s="13">
        <f t="shared" si="387"/>
        <v>0</v>
      </c>
      <c r="AL674" s="20">
        <v>1</v>
      </c>
      <c r="AM674" s="2">
        <f t="shared" si="388"/>
        <v>1</v>
      </c>
      <c r="AN674" s="2">
        <f t="shared" si="389"/>
        <v>0</v>
      </c>
      <c r="AO674" s="2">
        <f t="shared" si="390"/>
        <v>0</v>
      </c>
      <c r="AP674" s="13">
        <f t="shared" si="391"/>
        <v>0</v>
      </c>
      <c r="AQ674" s="20">
        <v>1</v>
      </c>
      <c r="AR674" s="2">
        <f t="shared" si="392"/>
        <v>1</v>
      </c>
      <c r="AS674" s="2">
        <f t="shared" si="393"/>
        <v>0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1</v>
      </c>
      <c r="C983" s="20">
        <v>1</v>
      </c>
      <c r="D983" s="2">
        <f t="shared" si="540"/>
        <v>1</v>
      </c>
      <c r="E983" s="2">
        <f t="shared" si="541"/>
        <v>0</v>
      </c>
      <c r="F983" s="2">
        <f t="shared" si="542"/>
        <v>0</v>
      </c>
      <c r="G983" s="13">
        <f t="shared" si="543"/>
        <v>0</v>
      </c>
      <c r="H983" s="20">
        <v>1</v>
      </c>
      <c r="I983" s="2">
        <f t="shared" si="544"/>
        <v>1</v>
      </c>
      <c r="J983" s="2">
        <f t="shared" si="545"/>
        <v>0</v>
      </c>
      <c r="K983" s="2">
        <f t="shared" si="546"/>
        <v>0</v>
      </c>
      <c r="L983" s="13">
        <f t="shared" si="547"/>
        <v>0</v>
      </c>
      <c r="M983" s="20">
        <v>1</v>
      </c>
      <c r="N983" s="2">
        <f t="shared" si="548"/>
        <v>1</v>
      </c>
      <c r="O983" s="2">
        <f t="shared" si="549"/>
        <v>0</v>
      </c>
      <c r="P983" s="2">
        <f t="shared" si="550"/>
        <v>0</v>
      </c>
      <c r="Q983" s="13">
        <f t="shared" si="551"/>
        <v>0</v>
      </c>
      <c r="R983" s="20">
        <v>1</v>
      </c>
      <c r="S983" s="2">
        <f t="shared" si="552"/>
        <v>1</v>
      </c>
      <c r="T983" s="2">
        <f t="shared" si="553"/>
        <v>0</v>
      </c>
      <c r="U983" s="2">
        <f t="shared" si="554"/>
        <v>0</v>
      </c>
      <c r="V983" s="13">
        <f t="shared" si="555"/>
        <v>0</v>
      </c>
      <c r="W983" s="20">
        <v>1</v>
      </c>
      <c r="X983" s="2">
        <f t="shared" si="556"/>
        <v>1</v>
      </c>
      <c r="Y983" s="2">
        <f t="shared" si="557"/>
        <v>0</v>
      </c>
      <c r="Z983" s="2">
        <f t="shared" si="558"/>
        <v>0</v>
      </c>
      <c r="AA983" s="13">
        <f t="shared" si="559"/>
        <v>0</v>
      </c>
      <c r="AB983" s="20">
        <v>1</v>
      </c>
      <c r="AC983" s="2">
        <f t="shared" si="560"/>
        <v>1</v>
      </c>
      <c r="AD983" s="2">
        <f t="shared" si="561"/>
        <v>0</v>
      </c>
      <c r="AE983" s="2">
        <f t="shared" si="562"/>
        <v>0</v>
      </c>
      <c r="AF983" s="13">
        <f t="shared" si="563"/>
        <v>0</v>
      </c>
      <c r="AG983" s="20">
        <v>1</v>
      </c>
      <c r="AH983" s="2">
        <f t="shared" si="564"/>
        <v>1</v>
      </c>
      <c r="AI983" s="2">
        <f t="shared" si="565"/>
        <v>0</v>
      </c>
      <c r="AJ983" s="2">
        <f t="shared" si="566"/>
        <v>0</v>
      </c>
      <c r="AK983" s="13">
        <f t="shared" si="567"/>
        <v>0</v>
      </c>
      <c r="AL983" s="20">
        <v>1</v>
      </c>
      <c r="AM983" s="2">
        <f t="shared" si="568"/>
        <v>1</v>
      </c>
      <c r="AN983" s="2">
        <f t="shared" si="569"/>
        <v>0</v>
      </c>
      <c r="AO983" s="2">
        <f t="shared" si="570"/>
        <v>0</v>
      </c>
      <c r="AP983" s="13">
        <f t="shared" si="571"/>
        <v>0</v>
      </c>
      <c r="AQ983" s="20">
        <v>1</v>
      </c>
      <c r="AR983" s="2">
        <f t="shared" si="572"/>
        <v>1</v>
      </c>
      <c r="AS983" s="2">
        <f t="shared" si="573"/>
        <v>0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1</v>
      </c>
      <c r="S1046" s="2">
        <f t="shared" si="588"/>
        <v>0</v>
      </c>
      <c r="T1046" s="2">
        <f t="shared" si="589"/>
        <v>0</v>
      </c>
      <c r="U1046" s="2">
        <f t="shared" si="590"/>
        <v>1</v>
      </c>
      <c r="V1046" s="13">
        <f t="shared" si="591"/>
        <v>0</v>
      </c>
      <c r="W1046" s="20">
        <v>1</v>
      </c>
      <c r="X1046" s="2">
        <f t="shared" si="592"/>
        <v>0</v>
      </c>
      <c r="Y1046" s="2">
        <f t="shared" si="593"/>
        <v>0</v>
      </c>
      <c r="Z1046" s="2">
        <f t="shared" si="594"/>
        <v>1</v>
      </c>
      <c r="AA1046" s="13">
        <f t="shared" si="595"/>
        <v>0</v>
      </c>
      <c r="AB1046" s="20">
        <v>1</v>
      </c>
      <c r="AC1046" s="2">
        <f t="shared" si="596"/>
        <v>0</v>
      </c>
      <c r="AD1046" s="2">
        <f t="shared" si="597"/>
        <v>0</v>
      </c>
      <c r="AE1046" s="2">
        <f t="shared" si="598"/>
        <v>1</v>
      </c>
      <c r="AF1046" s="13">
        <f t="shared" si="599"/>
        <v>0</v>
      </c>
      <c r="AG1046" s="20">
        <v>1</v>
      </c>
      <c r="AH1046" s="2">
        <f t="shared" si="600"/>
        <v>0</v>
      </c>
      <c r="AI1046" s="2">
        <f t="shared" si="601"/>
        <v>0</v>
      </c>
      <c r="AJ1046" s="2">
        <f t="shared" si="602"/>
        <v>1</v>
      </c>
      <c r="AK1046" s="13">
        <f t="shared" si="603"/>
        <v>0</v>
      </c>
      <c r="AL1046" s="20">
        <v>1</v>
      </c>
      <c r="AM1046" s="2">
        <f t="shared" si="604"/>
        <v>0</v>
      </c>
      <c r="AN1046" s="2">
        <f t="shared" si="605"/>
        <v>0</v>
      </c>
      <c r="AO1046" s="2">
        <f t="shared" si="606"/>
        <v>1</v>
      </c>
      <c r="AP1046" s="13">
        <f t="shared" si="607"/>
        <v>0</v>
      </c>
      <c r="AQ1046" s="20">
        <v>1</v>
      </c>
      <c r="AR1046" s="2">
        <f t="shared" si="608"/>
        <v>0</v>
      </c>
      <c r="AS1046" s="2">
        <f t="shared" si="609"/>
        <v>0</v>
      </c>
      <c r="AT1046" s="2">
        <f t="shared" si="610"/>
        <v>1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1</v>
      </c>
      <c r="D2052" s="2">
        <f t="shared" si="1152"/>
        <v>0</v>
      </c>
      <c r="E2052" s="2">
        <f t="shared" si="1153"/>
        <v>0</v>
      </c>
      <c r="F2052" s="2">
        <f t="shared" si="1154"/>
        <v>1</v>
      </c>
      <c r="G2052" s="13">
        <f t="shared" si="1155"/>
        <v>0</v>
      </c>
      <c r="H2052" s="20">
        <v>1</v>
      </c>
      <c r="I2052" s="2">
        <f t="shared" si="1156"/>
        <v>0</v>
      </c>
      <c r="J2052" s="2">
        <f t="shared" si="1157"/>
        <v>0</v>
      </c>
      <c r="K2052" s="2">
        <f t="shared" si="1158"/>
        <v>1</v>
      </c>
      <c r="L2052" s="13">
        <f t="shared" si="1159"/>
        <v>0</v>
      </c>
      <c r="M2052" s="20">
        <v>1</v>
      </c>
      <c r="N2052" s="2">
        <f t="shared" si="1160"/>
        <v>0</v>
      </c>
      <c r="O2052" s="2">
        <f t="shared" si="1161"/>
        <v>0</v>
      </c>
      <c r="P2052" s="2">
        <f t="shared" si="1162"/>
        <v>1</v>
      </c>
      <c r="Q2052" s="13">
        <f t="shared" si="1163"/>
        <v>0</v>
      </c>
      <c r="R2052" s="20">
        <v>1</v>
      </c>
      <c r="S2052" s="2">
        <f t="shared" si="1164"/>
        <v>0</v>
      </c>
      <c r="T2052" s="2">
        <f t="shared" si="1165"/>
        <v>0</v>
      </c>
      <c r="U2052" s="2">
        <f t="shared" si="1166"/>
        <v>1</v>
      </c>
      <c r="V2052" s="13">
        <f t="shared" si="1167"/>
        <v>0</v>
      </c>
      <c r="W2052" s="20">
        <v>1</v>
      </c>
      <c r="X2052" s="2">
        <f t="shared" si="1168"/>
        <v>0</v>
      </c>
      <c r="Y2052" s="2">
        <f t="shared" si="1169"/>
        <v>0</v>
      </c>
      <c r="Z2052" s="2">
        <f t="shared" si="1170"/>
        <v>1</v>
      </c>
      <c r="AA2052" s="13">
        <f t="shared" si="1171"/>
        <v>0</v>
      </c>
      <c r="AB2052" s="20">
        <v>1</v>
      </c>
      <c r="AC2052" s="2">
        <f t="shared" si="1172"/>
        <v>0</v>
      </c>
      <c r="AD2052" s="2">
        <f t="shared" si="1173"/>
        <v>0</v>
      </c>
      <c r="AE2052" s="2">
        <f t="shared" si="1174"/>
        <v>1</v>
      </c>
      <c r="AF2052" s="13">
        <f t="shared" si="1175"/>
        <v>0</v>
      </c>
      <c r="AG2052" s="20">
        <v>1</v>
      </c>
      <c r="AH2052" s="2">
        <f t="shared" si="1176"/>
        <v>0</v>
      </c>
      <c r="AI2052" s="2">
        <f t="shared" si="1177"/>
        <v>0</v>
      </c>
      <c r="AJ2052" s="2">
        <f t="shared" si="1178"/>
        <v>1</v>
      </c>
      <c r="AK2052" s="13">
        <f t="shared" si="1179"/>
        <v>0</v>
      </c>
      <c r="AL2052" s="20">
        <v>1</v>
      </c>
      <c r="AM2052" s="2">
        <f t="shared" si="1180"/>
        <v>0</v>
      </c>
      <c r="AN2052" s="2">
        <f t="shared" si="1181"/>
        <v>0</v>
      </c>
      <c r="AO2052" s="2">
        <f t="shared" si="1182"/>
        <v>1</v>
      </c>
      <c r="AP2052" s="13">
        <f t="shared" si="1183"/>
        <v>0</v>
      </c>
      <c r="AQ2052" s="20">
        <v>1</v>
      </c>
      <c r="AR2052" s="2">
        <f t="shared" si="1184"/>
        <v>0</v>
      </c>
      <c r="AS2052" s="2">
        <f t="shared" si="1185"/>
        <v>0</v>
      </c>
      <c r="AT2052" s="2">
        <f t="shared" si="1186"/>
        <v>1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1</v>
      </c>
      <c r="C2054" s="20">
        <v>1</v>
      </c>
      <c r="D2054" s="2">
        <f t="shared" si="1152"/>
        <v>1</v>
      </c>
      <c r="E2054" s="2">
        <f t="shared" si="1153"/>
        <v>0</v>
      </c>
      <c r="F2054" s="2">
        <f t="shared" si="1154"/>
        <v>0</v>
      </c>
      <c r="G2054" s="13">
        <f t="shared" si="1155"/>
        <v>0</v>
      </c>
      <c r="H2054" s="20">
        <v>1</v>
      </c>
      <c r="I2054" s="2">
        <f t="shared" si="1156"/>
        <v>1</v>
      </c>
      <c r="J2054" s="2">
        <f t="shared" si="1157"/>
        <v>0</v>
      </c>
      <c r="K2054" s="2">
        <f t="shared" si="1158"/>
        <v>0</v>
      </c>
      <c r="L2054" s="13">
        <f t="shared" si="1159"/>
        <v>0</v>
      </c>
      <c r="M2054" s="20">
        <v>1</v>
      </c>
      <c r="N2054" s="2">
        <f t="shared" si="1160"/>
        <v>1</v>
      </c>
      <c r="O2054" s="2">
        <f t="shared" si="1161"/>
        <v>0</v>
      </c>
      <c r="P2054" s="2">
        <f t="shared" si="1162"/>
        <v>0</v>
      </c>
      <c r="Q2054" s="13">
        <f t="shared" si="1163"/>
        <v>0</v>
      </c>
      <c r="R2054" s="20">
        <v>1</v>
      </c>
      <c r="S2054" s="2">
        <f t="shared" si="1164"/>
        <v>1</v>
      </c>
      <c r="T2054" s="2">
        <f t="shared" si="1165"/>
        <v>0</v>
      </c>
      <c r="U2054" s="2">
        <f t="shared" si="1166"/>
        <v>0</v>
      </c>
      <c r="V2054" s="13">
        <f t="shared" si="1167"/>
        <v>0</v>
      </c>
      <c r="W2054" s="20">
        <v>1</v>
      </c>
      <c r="X2054" s="2">
        <f t="shared" si="1168"/>
        <v>1</v>
      </c>
      <c r="Y2054" s="2">
        <f t="shared" si="1169"/>
        <v>0</v>
      </c>
      <c r="Z2054" s="2">
        <f t="shared" si="1170"/>
        <v>0</v>
      </c>
      <c r="AA2054" s="13">
        <f t="shared" si="1171"/>
        <v>0</v>
      </c>
      <c r="AB2054" s="20">
        <v>1</v>
      </c>
      <c r="AC2054" s="2">
        <f t="shared" si="1172"/>
        <v>1</v>
      </c>
      <c r="AD2054" s="2">
        <f t="shared" si="1173"/>
        <v>0</v>
      </c>
      <c r="AE2054" s="2">
        <f t="shared" si="1174"/>
        <v>0</v>
      </c>
      <c r="AF2054" s="13">
        <f t="shared" si="1175"/>
        <v>0</v>
      </c>
      <c r="AG2054" s="20">
        <v>1</v>
      </c>
      <c r="AH2054" s="2">
        <f t="shared" si="1176"/>
        <v>1</v>
      </c>
      <c r="AI2054" s="2">
        <f t="shared" si="1177"/>
        <v>0</v>
      </c>
      <c r="AJ2054" s="2">
        <f t="shared" si="1178"/>
        <v>0</v>
      </c>
      <c r="AK2054" s="13">
        <f t="shared" si="1179"/>
        <v>0</v>
      </c>
      <c r="AL2054" s="20">
        <v>1</v>
      </c>
      <c r="AM2054" s="2">
        <f t="shared" si="1180"/>
        <v>1</v>
      </c>
      <c r="AN2054" s="2">
        <f t="shared" si="1181"/>
        <v>0</v>
      </c>
      <c r="AO2054" s="2">
        <f t="shared" si="1182"/>
        <v>0</v>
      </c>
      <c r="AP2054" s="13">
        <f t="shared" si="1183"/>
        <v>0</v>
      </c>
      <c r="AQ2054" s="20">
        <v>1</v>
      </c>
      <c r="AR2054" s="2">
        <f t="shared" si="1184"/>
        <v>1</v>
      </c>
      <c r="AS2054" s="2">
        <f t="shared" si="1185"/>
        <v>0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workbookViewId="0">
      <selection activeCell="M10" sqref="M10:M13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2135</v>
      </c>
      <c r="N7" s="36"/>
      <c r="O7" s="36"/>
      <c r="P7" s="36"/>
      <c r="Q7" s="36"/>
      <c r="W7" s="35" t="s">
        <v>2183</v>
      </c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6" customHeight="1" x14ac:dyDescent="0.2">
      <c r="C8" s="33" t="s">
        <v>2151</v>
      </c>
      <c r="D8" s="33"/>
      <c r="M8" s="36"/>
      <c r="N8" s="36"/>
      <c r="O8" s="36"/>
      <c r="P8" s="36"/>
      <c r="Q8" s="36"/>
      <c r="S8" s="8" t="s">
        <v>2136</v>
      </c>
      <c r="T8" s="8"/>
      <c r="U8" s="8"/>
      <c r="Y8" s="33" t="s">
        <v>2151</v>
      </c>
      <c r="Z8" s="33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4.3535045711797995E-4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0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SUM(fuzzy_3_subset!D:D)</f>
        <v>3</v>
      </c>
      <c r="D10" s="2">
        <f>SUM(fuzzy_3_subset!G:G)</f>
        <v>0</v>
      </c>
      <c r="E10" s="6">
        <f>SUM(C10:D10)</f>
        <v>3</v>
      </c>
      <c r="G10" s="3" t="s">
        <v>2156</v>
      </c>
      <c r="H10" s="28">
        <f>D11/(C11+D11)</f>
        <v>0.99956464954288204</v>
      </c>
      <c r="I10" s="2"/>
      <c r="J10" s="3" t="s">
        <v>2125</v>
      </c>
      <c r="K10" s="28">
        <f>D10/(C10+D10)</f>
        <v>0</v>
      </c>
      <c r="M10" s="1" t="s">
        <v>2185</v>
      </c>
      <c r="S10" t="s">
        <v>2180</v>
      </c>
      <c r="U10">
        <v>2300</v>
      </c>
      <c r="W10" s="34" t="s">
        <v>2154</v>
      </c>
      <c r="X10" s="7" t="s">
        <v>2152</v>
      </c>
      <c r="Y10" s="2">
        <v>0</v>
      </c>
      <c r="Z10" s="2">
        <v>1117</v>
      </c>
      <c r="AA10" s="6">
        <f>SUM(Y10:Z10)</f>
        <v>1117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1</v>
      </c>
    </row>
    <row r="11" spans="1:33" x14ac:dyDescent="0.2">
      <c r="A11" s="34"/>
      <c r="B11" s="7" t="s">
        <v>2153</v>
      </c>
      <c r="C11" s="2">
        <f>SUM(fuzzy_3_subset!F:F)</f>
        <v>1</v>
      </c>
      <c r="D11" s="2">
        <f>SUM(fuzzy_3_subset!E:E)</f>
        <v>2296</v>
      </c>
      <c r="E11" s="6">
        <f>SUM(C11:D11)</f>
        <v>2297</v>
      </c>
      <c r="G11" s="2"/>
      <c r="H11" s="29"/>
      <c r="I11" s="2"/>
      <c r="J11" s="2"/>
      <c r="K11" s="32"/>
      <c r="M11" s="1" t="s">
        <v>2186</v>
      </c>
      <c r="S11" t="s">
        <v>2179</v>
      </c>
      <c r="U11">
        <v>4</v>
      </c>
      <c r="W11" s="34"/>
      <c r="X11" s="7" t="s">
        <v>2153</v>
      </c>
      <c r="Y11" s="2">
        <v>0</v>
      </c>
      <c r="Z11" s="2">
        <v>4837451</v>
      </c>
      <c r="AA11" s="6">
        <f>SUM(Y11:Z11)</f>
        <v>4837451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4</v>
      </c>
      <c r="D12" s="6">
        <f>SUM(D10:D11)</f>
        <v>2296</v>
      </c>
      <c r="E12" s="6">
        <f>SUM(C10:D11)</f>
        <v>2300</v>
      </c>
      <c r="G12" s="3" t="s">
        <v>2123</v>
      </c>
      <c r="H12" s="28">
        <f>(C10+D11)/(E12)</f>
        <v>0.99956521739130433</v>
      </c>
      <c r="I12" s="2"/>
      <c r="J12" s="3" t="s">
        <v>2126</v>
      </c>
      <c r="K12" s="29">
        <f>(K9+K10)/2</f>
        <v>2.1767522855898998E-4</v>
      </c>
      <c r="M12" s="1" t="s">
        <v>2187</v>
      </c>
      <c r="S12" s="9" t="s">
        <v>2178</v>
      </c>
      <c r="T12" s="9"/>
      <c r="U12">
        <v>54</v>
      </c>
      <c r="X12" s="5"/>
      <c r="Y12" s="6">
        <f>SUM(Y10:Y11)</f>
        <v>0</v>
      </c>
      <c r="Z12" s="6">
        <f>SUM(Z10:Z11)</f>
        <v>4838568</v>
      </c>
      <c r="AA12" s="6">
        <f>SUM(Y10:Z11)</f>
        <v>4838568</v>
      </c>
      <c r="AC12" s="3" t="s">
        <v>2123</v>
      </c>
      <c r="AD12" s="28">
        <f>(Y10+Z11)/(AA12)</f>
        <v>0.999769146573945</v>
      </c>
      <c r="AE12" s="2"/>
      <c r="AF12" s="3" t="s">
        <v>2126</v>
      </c>
      <c r="AG12" s="29">
        <f>(AG9+AG10)/2</f>
        <v>0.5</v>
      </c>
    </row>
    <row r="13" spans="1:33" ht="16" customHeight="1" x14ac:dyDescent="0.2">
      <c r="G13" s="3" t="s">
        <v>2157</v>
      </c>
      <c r="H13" s="28">
        <f>(C10)/(C10+C11)</f>
        <v>0.75</v>
      </c>
      <c r="M13" s="1" t="s">
        <v>2188</v>
      </c>
      <c r="S13" s="37" t="s">
        <v>2177</v>
      </c>
      <c r="T13" s="37"/>
      <c r="U13">
        <v>21</v>
      </c>
      <c r="AC13" s="3" t="s">
        <v>2157</v>
      </c>
      <c r="AD13" s="28">
        <f>IFERROR((Y10)/(Y10+Y11),0)</f>
        <v>0</v>
      </c>
      <c r="AG13" s="31"/>
    </row>
    <row r="14" spans="1:33" x14ac:dyDescent="0.2">
      <c r="M14" s="1"/>
      <c r="S14" t="s">
        <v>2137</v>
      </c>
      <c r="U14" s="10">
        <v>4</v>
      </c>
      <c r="Y14" t="s">
        <v>2184</v>
      </c>
      <c r="Z14">
        <v>4838568</v>
      </c>
      <c r="AD14" s="27"/>
      <c r="AG14" s="31"/>
    </row>
    <row r="15" spans="1:33" x14ac:dyDescent="0.2">
      <c r="M15" s="1"/>
      <c r="S15" t="s">
        <v>2176</v>
      </c>
      <c r="U15" s="25">
        <v>0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5" t="s">
        <v>2182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M22" s="36" t="s">
        <v>2135</v>
      </c>
      <c r="N22" s="36"/>
      <c r="O22" s="36"/>
      <c r="P22" s="36"/>
      <c r="Q22" s="36"/>
      <c r="W22" s="35" t="s">
        <v>2183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">
      <c r="C23" s="33" t="s">
        <v>2151</v>
      </c>
      <c r="D23" s="33"/>
      <c r="M23" s="36"/>
      <c r="N23" s="36"/>
      <c r="O23" s="36"/>
      <c r="P23" s="36"/>
      <c r="Q23" s="36"/>
      <c r="S23" s="8" t="s">
        <v>2136</v>
      </c>
      <c r="T23" s="8"/>
      <c r="U23" s="8"/>
      <c r="Y23" s="33" t="s">
        <v>2151</v>
      </c>
      <c r="Z23" s="33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4.3535045711797995E-4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2.1809006437481228E-4</v>
      </c>
    </row>
    <row r="25" spans="1:33" x14ac:dyDescent="0.2">
      <c r="A25" s="34" t="s">
        <v>2154</v>
      </c>
      <c r="B25" s="7" t="s">
        <v>2121</v>
      </c>
      <c r="C25" s="2">
        <f>SUM(fuzzy_3_subset!I:I)</f>
        <v>3</v>
      </c>
      <c r="D25" s="2">
        <f>SUM(fuzzy_3_subset!L:L)</f>
        <v>0</v>
      </c>
      <c r="E25" s="6">
        <f>SUM(C25:D25)</f>
        <v>3</v>
      </c>
      <c r="G25" s="3" t="s">
        <v>2156</v>
      </c>
      <c r="H25" s="28">
        <f>D26/(C26+D26)</f>
        <v>0.99956464954288204</v>
      </c>
      <c r="I25" s="2"/>
      <c r="J25" s="3" t="s">
        <v>2125</v>
      </c>
      <c r="K25" s="28">
        <f>D25/(C25+D25)</f>
        <v>0</v>
      </c>
      <c r="M25" s="1" t="s">
        <v>2185</v>
      </c>
      <c r="S25" t="s">
        <v>2180</v>
      </c>
      <c r="U25">
        <v>2300</v>
      </c>
      <c r="W25" s="34" t="s">
        <v>2154</v>
      </c>
      <c r="X25" s="7" t="s">
        <v>2152</v>
      </c>
      <c r="Y25" s="2">
        <v>1117</v>
      </c>
      <c r="Z25" s="2">
        <v>0</v>
      </c>
      <c r="AA25" s="6">
        <f>SUM(Y25:Z25)</f>
        <v>1117</v>
      </c>
      <c r="AC25" s="3" t="s">
        <v>2156</v>
      </c>
      <c r="AD25" s="28">
        <f>Z26/(Y26+Z26)</f>
        <v>0.99978190993562521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SUM(fuzzy_3_subset!K:K)</f>
        <v>1</v>
      </c>
      <c r="D26" s="2">
        <f>SUM(fuzzy_3_subset!J:J)</f>
        <v>2296</v>
      </c>
      <c r="E26" s="6">
        <f>SUM(C26:D26)</f>
        <v>2297</v>
      </c>
      <c r="G26" s="2"/>
      <c r="H26" s="29"/>
      <c r="I26" s="2"/>
      <c r="J26" s="2"/>
      <c r="K26" s="32"/>
      <c r="M26" s="1" t="s">
        <v>2186</v>
      </c>
      <c r="S26" t="s">
        <v>2179</v>
      </c>
      <c r="U26">
        <v>4</v>
      </c>
      <c r="W26" s="34"/>
      <c r="X26" s="7" t="s">
        <v>2153</v>
      </c>
      <c r="Y26" s="2">
        <v>1055</v>
      </c>
      <c r="Z26" s="2">
        <v>4836396</v>
      </c>
      <c r="AA26" s="6">
        <f>SUM(Y26:Z26)</f>
        <v>4837451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4</v>
      </c>
      <c r="D27" s="6">
        <f>SUM(D25:D26)</f>
        <v>2296</v>
      </c>
      <c r="E27" s="6">
        <f>SUM(C25:D26)</f>
        <v>2300</v>
      </c>
      <c r="G27" s="3" t="s">
        <v>2123</v>
      </c>
      <c r="H27" s="28">
        <f>(C25+D26)/(E27)</f>
        <v>0.99956521739130433</v>
      </c>
      <c r="I27" s="2"/>
      <c r="J27" s="3" t="s">
        <v>2126</v>
      </c>
      <c r="K27" s="29">
        <f>(K24+K25)/2</f>
        <v>2.1767522855898998E-4</v>
      </c>
      <c r="M27" s="1" t="s">
        <v>2187</v>
      </c>
      <c r="S27" s="9" t="s">
        <v>2178</v>
      </c>
      <c r="T27" s="9"/>
      <c r="U27">
        <v>81</v>
      </c>
      <c r="X27" s="5"/>
      <c r="Y27" s="6">
        <f>SUM(Y25:Y26)</f>
        <v>2172</v>
      </c>
      <c r="Z27" s="6">
        <f>SUM(Z25:Z26)</f>
        <v>4836396</v>
      </c>
      <c r="AA27" s="6">
        <f>SUM(Y25:Z26)</f>
        <v>4838568</v>
      </c>
      <c r="AC27" s="3" t="s">
        <v>2123</v>
      </c>
      <c r="AD27" s="28">
        <f>(Y25+Z26)/(AA27)</f>
        <v>0.99978196028246369</v>
      </c>
      <c r="AE27" s="2"/>
      <c r="AF27" s="3" t="s">
        <v>2126</v>
      </c>
      <c r="AG27" s="29">
        <f>(AG24+AG25)/2</f>
        <v>1.0904503218740614E-4</v>
      </c>
    </row>
    <row r="28" spans="1:33" ht="16" customHeight="1" x14ac:dyDescent="0.2">
      <c r="G28" s="3" t="s">
        <v>2157</v>
      </c>
      <c r="H28" s="28">
        <f>(C25)/(C25+C26)</f>
        <v>0.75</v>
      </c>
      <c r="M28" s="1" t="s">
        <v>2188</v>
      </c>
      <c r="S28" s="37" t="s">
        <v>2177</v>
      </c>
      <c r="T28" s="37"/>
      <c r="U28">
        <v>24</v>
      </c>
      <c r="AC28" s="3" t="s">
        <v>2157</v>
      </c>
      <c r="AD28" s="28">
        <f>(Y25)/(Y25+Y26)</f>
        <v>0.5142725598526704</v>
      </c>
      <c r="AG28" s="31"/>
    </row>
    <row r="29" spans="1:33" x14ac:dyDescent="0.2">
      <c r="M29" s="1"/>
      <c r="S29" t="s">
        <v>2137</v>
      </c>
      <c r="U29" s="10">
        <v>4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2172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5" t="s">
        <v>2182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M37" s="36" t="s">
        <v>2135</v>
      </c>
      <c r="N37" s="36"/>
      <c r="O37" s="36"/>
      <c r="P37" s="36"/>
      <c r="Q37" s="36"/>
      <c r="W37" s="35" t="s">
        <v>2183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C38" s="33" t="s">
        <v>2151</v>
      </c>
      <c r="D38" s="33"/>
      <c r="M38" s="36"/>
      <c r="N38" s="36"/>
      <c r="O38" s="36"/>
      <c r="P38" s="36"/>
      <c r="Q38" s="36"/>
      <c r="S38" s="8" t="s">
        <v>2136</v>
      </c>
      <c r="T38" s="8"/>
      <c r="U38" s="8"/>
      <c r="Y38" s="33" t="s">
        <v>2151</v>
      </c>
      <c r="Z38" s="33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4.3535045711797995E-4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2.1809006437481228E-4</v>
      </c>
    </row>
    <row r="40" spans="1:33" x14ac:dyDescent="0.2">
      <c r="A40" s="34" t="s">
        <v>2154</v>
      </c>
      <c r="B40" s="7" t="s">
        <v>2121</v>
      </c>
      <c r="C40" s="2">
        <f>SUM(fuzzy_3_subset!N:N)</f>
        <v>3</v>
      </c>
      <c r="D40" s="2">
        <f>SUM(fuzzy_3_subset!Q:Q)</f>
        <v>0</v>
      </c>
      <c r="E40" s="6">
        <f>SUM(C40:D40)</f>
        <v>3</v>
      </c>
      <c r="G40" s="3" t="s">
        <v>2156</v>
      </c>
      <c r="H40" s="28">
        <f>D41/(C41+D41)</f>
        <v>0.99956464954288204</v>
      </c>
      <c r="I40" s="2"/>
      <c r="J40" s="3" t="s">
        <v>2125</v>
      </c>
      <c r="K40" s="28">
        <f>D40/(C40+D40)</f>
        <v>0</v>
      </c>
      <c r="M40" s="1" t="s">
        <v>2185</v>
      </c>
      <c r="S40" t="s">
        <v>2180</v>
      </c>
      <c r="U40">
        <v>2300</v>
      </c>
      <c r="W40" s="34" t="s">
        <v>2154</v>
      </c>
      <c r="X40" s="7" t="s">
        <v>2152</v>
      </c>
      <c r="Y40" s="2">
        <v>1117</v>
      </c>
      <c r="Z40" s="2">
        <v>0</v>
      </c>
      <c r="AA40" s="6">
        <f>SUM(Y40:Z40)</f>
        <v>1117</v>
      </c>
      <c r="AC40" s="3" t="s">
        <v>2156</v>
      </c>
      <c r="AD40" s="28">
        <f>Z41/(Y41+Z41)</f>
        <v>0.99978190993562521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SUM(fuzzy_3_subset!P:P)</f>
        <v>1</v>
      </c>
      <c r="D41" s="2">
        <f>SUM(fuzzy_3_subset!O:O)</f>
        <v>2296</v>
      </c>
      <c r="E41" s="6">
        <f>SUM(C41:D41)</f>
        <v>2297</v>
      </c>
      <c r="G41" s="2"/>
      <c r="H41" s="29"/>
      <c r="I41" s="2"/>
      <c r="J41" s="2"/>
      <c r="K41" s="32"/>
      <c r="M41" s="1" t="s">
        <v>2186</v>
      </c>
      <c r="S41" t="s">
        <v>2179</v>
      </c>
      <c r="U41">
        <v>4</v>
      </c>
      <c r="W41" s="34"/>
      <c r="X41" s="7" t="s">
        <v>2153</v>
      </c>
      <c r="Y41" s="2">
        <v>1055</v>
      </c>
      <c r="Z41" s="2">
        <v>4836396</v>
      </c>
      <c r="AA41" s="6">
        <f>SUM(Y41:Z41)</f>
        <v>4837451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4</v>
      </c>
      <c r="D42" s="6">
        <f>SUM(D40:D41)</f>
        <v>2296</v>
      </c>
      <c r="E42" s="6">
        <f>SUM(C40:D41)</f>
        <v>2300</v>
      </c>
      <c r="G42" s="3" t="s">
        <v>2123</v>
      </c>
      <c r="H42" s="28">
        <f>(C40+D41)/(E42)</f>
        <v>0.99956521739130433</v>
      </c>
      <c r="I42" s="2"/>
      <c r="J42" s="3" t="s">
        <v>2126</v>
      </c>
      <c r="K42" s="29">
        <f>(K39+K40)/2</f>
        <v>2.1767522855898998E-4</v>
      </c>
      <c r="M42" s="1" t="s">
        <v>2187</v>
      </c>
      <c r="S42" s="9" t="s">
        <v>2178</v>
      </c>
      <c r="T42" s="9"/>
      <c r="U42">
        <v>81</v>
      </c>
      <c r="X42" s="5"/>
      <c r="Y42" s="6">
        <f>SUM(Y40:Y41)</f>
        <v>2172</v>
      </c>
      <c r="Z42" s="6">
        <f>SUM(Z40:Z41)</f>
        <v>4836396</v>
      </c>
      <c r="AA42" s="6">
        <f>SUM(Y40:Z41)</f>
        <v>4838568</v>
      </c>
      <c r="AC42" s="3" t="s">
        <v>2123</v>
      </c>
      <c r="AD42" s="28">
        <f>(Y40+Z41)/(AA42)</f>
        <v>0.99978196028246369</v>
      </c>
      <c r="AE42" s="2"/>
      <c r="AF42" s="3" t="s">
        <v>2126</v>
      </c>
      <c r="AG42" s="29">
        <f>(AG39+AG40)/2</f>
        <v>1.0904503218740614E-4</v>
      </c>
    </row>
    <row r="43" spans="1:33" ht="16" customHeight="1" x14ac:dyDescent="0.2">
      <c r="G43" s="3" t="s">
        <v>2157</v>
      </c>
      <c r="H43" s="28">
        <f>(C40)/(C40+C41)</f>
        <v>0.75</v>
      </c>
      <c r="M43" s="1" t="s">
        <v>2188</v>
      </c>
      <c r="S43" s="37" t="s">
        <v>2177</v>
      </c>
      <c r="T43" s="37"/>
      <c r="U43">
        <v>25</v>
      </c>
      <c r="AC43" s="3" t="s">
        <v>2157</v>
      </c>
      <c r="AD43" s="28">
        <f>(Y40)/(Y40+Y41)</f>
        <v>0.5142725598526704</v>
      </c>
      <c r="AG43" s="31"/>
    </row>
    <row r="44" spans="1:33" x14ac:dyDescent="0.2">
      <c r="M44" s="1"/>
      <c r="S44" t="s">
        <v>2137</v>
      </c>
      <c r="U44" s="10">
        <v>4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2172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5" t="s">
        <v>2182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M52" s="36" t="s">
        <v>2135</v>
      </c>
      <c r="N52" s="36"/>
      <c r="O52" s="36"/>
      <c r="P52" s="36"/>
      <c r="Q52" s="36"/>
      <c r="W52" s="35" t="s">
        <v>2183</v>
      </c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C53" s="33" t="s">
        <v>2151</v>
      </c>
      <c r="D53" s="33"/>
      <c r="M53" s="36"/>
      <c r="N53" s="36"/>
      <c r="O53" s="36"/>
      <c r="P53" s="36"/>
      <c r="Q53" s="36"/>
      <c r="S53" s="8" t="s">
        <v>2136</v>
      </c>
      <c r="T53" s="8"/>
      <c r="U53" s="8"/>
      <c r="Y53" s="33" t="s">
        <v>2151</v>
      </c>
      <c r="Z53" s="33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1.3060513713539399E-3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0</v>
      </c>
      <c r="AE54" s="2"/>
      <c r="AF54" s="3" t="s">
        <v>2124</v>
      </c>
      <c r="AG54" s="28">
        <f>Y56/(Y56+Z56)</f>
        <v>0</v>
      </c>
    </row>
    <row r="55" spans="1:33" x14ac:dyDescent="0.2">
      <c r="A55" s="34" t="s">
        <v>2154</v>
      </c>
      <c r="B55" s="7" t="s">
        <v>2121</v>
      </c>
      <c r="C55" s="2">
        <f>SUM(fuzzy_3_subset!S:S)</f>
        <v>3</v>
      </c>
      <c r="D55" s="2">
        <f>SUM(fuzzy_3_subset!V:V)</f>
        <v>0</v>
      </c>
      <c r="E55" s="6">
        <f>SUM(C55:D55)</f>
        <v>3</v>
      </c>
      <c r="G55" s="3" t="s">
        <v>2156</v>
      </c>
      <c r="H55" s="28">
        <f>D56/(C56+D56)</f>
        <v>0.99869394862864602</v>
      </c>
      <c r="I55" s="2"/>
      <c r="J55" s="3" t="s">
        <v>2125</v>
      </c>
      <c r="K55" s="28">
        <f>D55/(C55+D55)</f>
        <v>0</v>
      </c>
      <c r="M55" s="1" t="s">
        <v>2185</v>
      </c>
      <c r="S55" t="s">
        <v>2180</v>
      </c>
      <c r="U55">
        <v>2300</v>
      </c>
      <c r="W55" s="34" t="s">
        <v>2154</v>
      </c>
      <c r="X55" s="7" t="s">
        <v>2152</v>
      </c>
      <c r="Y55" s="2">
        <v>0</v>
      </c>
      <c r="Z55" s="2">
        <v>1117</v>
      </c>
      <c r="AA55" s="6">
        <f>SUM(Y55:Z55)</f>
        <v>1117</v>
      </c>
      <c r="AC55" s="3" t="s">
        <v>2156</v>
      </c>
      <c r="AD55" s="28">
        <f>Z56/(Y56+Z56)</f>
        <v>1</v>
      </c>
      <c r="AE55" s="2"/>
      <c r="AF55" s="3" t="s">
        <v>2125</v>
      </c>
      <c r="AG55" s="28">
        <f>Z55/(Y55+Z55)</f>
        <v>1</v>
      </c>
    </row>
    <row r="56" spans="1:33" x14ac:dyDescent="0.2">
      <c r="A56" s="34"/>
      <c r="B56" s="7" t="s">
        <v>2122</v>
      </c>
      <c r="C56" s="2">
        <f>SUM(fuzzy_3_subset!U:U)</f>
        <v>3</v>
      </c>
      <c r="D56" s="2">
        <f>SUM(fuzzy_3_subset!T:T)</f>
        <v>2294</v>
      </c>
      <c r="E56" s="6">
        <f>SUM(C56:D56)</f>
        <v>2297</v>
      </c>
      <c r="G56" s="2"/>
      <c r="H56" s="29"/>
      <c r="I56" s="2"/>
      <c r="J56" s="2"/>
      <c r="K56" s="32"/>
      <c r="M56" s="1" t="s">
        <v>2186</v>
      </c>
      <c r="S56" t="s">
        <v>2179</v>
      </c>
      <c r="U56">
        <v>4</v>
      </c>
      <c r="W56" s="34"/>
      <c r="X56" s="7" t="s">
        <v>2153</v>
      </c>
      <c r="Y56" s="2">
        <v>0</v>
      </c>
      <c r="Z56" s="2">
        <v>4837451</v>
      </c>
      <c r="AA56" s="6">
        <f>SUM(Y56:Z56)</f>
        <v>4837451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6</v>
      </c>
      <c r="D57" s="6">
        <f>SUM(D55:D56)</f>
        <v>2294</v>
      </c>
      <c r="E57" s="6">
        <f>SUM(C55:D56)</f>
        <v>2300</v>
      </c>
      <c r="G57" s="3" t="s">
        <v>2123</v>
      </c>
      <c r="H57" s="28">
        <f>(C55+D56)/(E57)</f>
        <v>0.9986956521739131</v>
      </c>
      <c r="I57" s="2"/>
      <c r="J57" s="3" t="s">
        <v>2126</v>
      </c>
      <c r="K57" s="29">
        <f>(K54+K55)/2</f>
        <v>6.5302568567696996E-4</v>
      </c>
      <c r="M57" s="1" t="s">
        <v>2187</v>
      </c>
      <c r="S57" s="9" t="s">
        <v>2178</v>
      </c>
      <c r="T57" s="9"/>
      <c r="U57">
        <v>54</v>
      </c>
      <c r="X57" s="5"/>
      <c r="Y57" s="6">
        <f>SUM(Y55:Y56)</f>
        <v>0</v>
      </c>
      <c r="Z57" s="6">
        <f>SUM(Z55:Z56)</f>
        <v>4838568</v>
      </c>
      <c r="AA57" s="6">
        <f>SUM(Y55:Z56)</f>
        <v>4838568</v>
      </c>
      <c r="AC57" s="3" t="s">
        <v>2123</v>
      </c>
      <c r="AD57" s="28">
        <f>(Y55+Z56)/(AA57)</f>
        <v>0.999769146573945</v>
      </c>
      <c r="AE57" s="2"/>
      <c r="AF57" s="3" t="s">
        <v>2126</v>
      </c>
      <c r="AG57" s="29">
        <f>(AG54+AG55)/2</f>
        <v>0.5</v>
      </c>
    </row>
    <row r="58" spans="1:33" ht="16" customHeight="1" x14ac:dyDescent="0.2">
      <c r="G58" s="3" t="s">
        <v>2157</v>
      </c>
      <c r="H58" s="28">
        <f>(C55)/(C55+C56)</f>
        <v>0.5</v>
      </c>
      <c r="M58" s="1" t="s">
        <v>2188</v>
      </c>
      <c r="S58" s="37" t="s">
        <v>2177</v>
      </c>
      <c r="T58" s="37"/>
      <c r="U58">
        <v>21</v>
      </c>
      <c r="AC58" s="3" t="s">
        <v>2157</v>
      </c>
      <c r="AD58" s="28">
        <f>IFERROR((Y55)/(Y55+Y56),0)</f>
        <v>0</v>
      </c>
      <c r="AG58" s="31"/>
    </row>
    <row r="59" spans="1:33" x14ac:dyDescent="0.2">
      <c r="M59" s="1"/>
      <c r="S59" t="s">
        <v>2137</v>
      </c>
      <c r="U59" s="10">
        <v>6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0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5" t="s">
        <v>2182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M67" s="36" t="s">
        <v>2135</v>
      </c>
      <c r="N67" s="36"/>
      <c r="O67" s="36"/>
      <c r="P67" s="36"/>
      <c r="Q67" s="36"/>
      <c r="W67" s="35" t="s">
        <v>2183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1:33" x14ac:dyDescent="0.2">
      <c r="C68" s="33" t="s">
        <v>2151</v>
      </c>
      <c r="D68" s="33"/>
      <c r="M68" s="36"/>
      <c r="N68" s="36"/>
      <c r="O68" s="36"/>
      <c r="P68" s="36"/>
      <c r="Q68" s="36"/>
      <c r="S68" s="8" t="s">
        <v>2136</v>
      </c>
      <c r="T68" s="8"/>
      <c r="U68" s="8"/>
      <c r="Y68" s="33" t="s">
        <v>2151</v>
      </c>
      <c r="Z68" s="33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1.3060513713539399E-3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2.4475700115618741E-4</v>
      </c>
    </row>
    <row r="70" spans="1:33" x14ac:dyDescent="0.2">
      <c r="A70" s="34" t="s">
        <v>2154</v>
      </c>
      <c r="B70" s="7" t="s">
        <v>2121</v>
      </c>
      <c r="C70" s="2">
        <f>SUM(fuzzy_3_subset!X:X)</f>
        <v>3</v>
      </c>
      <c r="D70" s="2">
        <f>SUM(fuzzy_3_subset!AA:AA)</f>
        <v>0</v>
      </c>
      <c r="E70" s="6">
        <f>SUM(C70:D70)</f>
        <v>3</v>
      </c>
      <c r="G70" s="3" t="s">
        <v>2156</v>
      </c>
      <c r="H70" s="28">
        <f>D71/(C71+D71)</f>
        <v>0.99869394862864602</v>
      </c>
      <c r="I70" s="2"/>
      <c r="J70" s="3" t="s">
        <v>2125</v>
      </c>
      <c r="K70" s="28">
        <f>D70/(C70+D70)</f>
        <v>0</v>
      </c>
      <c r="M70" s="1" t="s">
        <v>2185</v>
      </c>
      <c r="S70" t="s">
        <v>2180</v>
      </c>
      <c r="U70">
        <v>2300</v>
      </c>
      <c r="W70" s="34" t="s">
        <v>2154</v>
      </c>
      <c r="X70" s="7" t="s">
        <v>2152</v>
      </c>
      <c r="Y70" s="2">
        <v>1117</v>
      </c>
      <c r="Z70" s="2">
        <v>0</v>
      </c>
      <c r="AA70" s="6">
        <f>SUM(Y70:Z70)</f>
        <v>1117</v>
      </c>
      <c r="AC70" s="3" t="s">
        <v>2156</v>
      </c>
      <c r="AD70" s="28">
        <f>Z71/(Y71+Z71)</f>
        <v>0.99975524299884377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SUM(fuzzy_3_subset!Z:Z)</f>
        <v>3</v>
      </c>
      <c r="D71" s="2">
        <f>SUM(fuzzy_3_subset!Y:Y)</f>
        <v>2294</v>
      </c>
      <c r="E71" s="6">
        <f>SUM(C71:D71)</f>
        <v>2297</v>
      </c>
      <c r="G71" s="2"/>
      <c r="H71" s="29"/>
      <c r="I71" s="2"/>
      <c r="J71" s="2"/>
      <c r="K71" s="32"/>
      <c r="M71" s="1" t="s">
        <v>2186</v>
      </c>
      <c r="S71" t="s">
        <v>2179</v>
      </c>
      <c r="U71">
        <v>4</v>
      </c>
      <c r="W71" s="34"/>
      <c r="X71" s="7" t="s">
        <v>2153</v>
      </c>
      <c r="Y71" s="2">
        <v>1184</v>
      </c>
      <c r="Z71" s="2">
        <v>4836267</v>
      </c>
      <c r="AA71" s="6">
        <f>SUM(Y71:Z71)</f>
        <v>4837451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6</v>
      </c>
      <c r="D72" s="6">
        <f>SUM(D70:D71)</f>
        <v>2294</v>
      </c>
      <c r="E72" s="6">
        <f>SUM(C70:D71)</f>
        <v>2300</v>
      </c>
      <c r="G72" s="3" t="s">
        <v>2123</v>
      </c>
      <c r="H72" s="28">
        <f>(C70+D71)/(E72)</f>
        <v>0.9986956521739131</v>
      </c>
      <c r="I72" s="2"/>
      <c r="J72" s="3" t="s">
        <v>2126</v>
      </c>
      <c r="K72" s="29">
        <f>(K69+K70)/2</f>
        <v>6.5302568567696996E-4</v>
      </c>
      <c r="M72" s="1" t="s">
        <v>2187</v>
      </c>
      <c r="S72" s="9" t="s">
        <v>2178</v>
      </c>
      <c r="T72" s="9"/>
      <c r="U72">
        <v>81</v>
      </c>
      <c r="X72" s="5"/>
      <c r="Y72" s="6">
        <f>SUM(Y70:Y71)</f>
        <v>2301</v>
      </c>
      <c r="Z72" s="6">
        <f>SUM(Z70:Z71)</f>
        <v>4836267</v>
      </c>
      <c r="AA72" s="6">
        <f>SUM(Y70:Z71)</f>
        <v>4838568</v>
      </c>
      <c r="AC72" s="3" t="s">
        <v>2123</v>
      </c>
      <c r="AD72" s="28">
        <f>(Y70+Z71)/(AA72)</f>
        <v>0.99975529950183606</v>
      </c>
      <c r="AE72" s="2"/>
      <c r="AF72" s="3" t="s">
        <v>2126</v>
      </c>
      <c r="AG72" s="29">
        <f>(AG69+AG70)/2</f>
        <v>1.2237850057809371E-4</v>
      </c>
    </row>
    <row r="73" spans="1:33" ht="16" customHeight="1" x14ac:dyDescent="0.2">
      <c r="G73" s="3" t="s">
        <v>2157</v>
      </c>
      <c r="H73" s="28">
        <f>(C70)/(C70+C71)</f>
        <v>0.5</v>
      </c>
      <c r="M73" s="1" t="s">
        <v>2188</v>
      </c>
      <c r="S73" s="37" t="s">
        <v>2177</v>
      </c>
      <c r="T73" s="37"/>
      <c r="U73">
        <v>24</v>
      </c>
      <c r="AC73" s="3" t="s">
        <v>2157</v>
      </c>
      <c r="AD73" s="28">
        <f>(Y70)/(Y70+Y71)</f>
        <v>0.48544111255975664</v>
      </c>
      <c r="AG73" s="31"/>
    </row>
    <row r="74" spans="1:33" x14ac:dyDescent="0.2">
      <c r="M74" s="1"/>
      <c r="S74" t="s">
        <v>2137</v>
      </c>
      <c r="U74" s="10">
        <v>6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2301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5" t="s">
        <v>2182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M82" s="36" t="s">
        <v>2135</v>
      </c>
      <c r="N82" s="36"/>
      <c r="O82" s="36"/>
      <c r="P82" s="36"/>
      <c r="Q82" s="36"/>
      <c r="W82" s="35" t="s">
        <v>2183</v>
      </c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 spans="1:33" x14ac:dyDescent="0.2">
      <c r="C83" s="33" t="s">
        <v>2151</v>
      </c>
      <c r="D83" s="33"/>
      <c r="M83" s="36"/>
      <c r="N83" s="36"/>
      <c r="O83" s="36"/>
      <c r="P83" s="36"/>
      <c r="Q83" s="36"/>
      <c r="S83" s="8" t="s">
        <v>2136</v>
      </c>
      <c r="T83" s="8"/>
      <c r="U83" s="8"/>
      <c r="Y83" s="33" t="s">
        <v>2151</v>
      </c>
      <c r="Z83" s="33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2.1767522855898999E-3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2.4475700115618741E-4</v>
      </c>
    </row>
    <row r="85" spans="1:33" x14ac:dyDescent="0.2">
      <c r="A85" s="34" t="s">
        <v>2154</v>
      </c>
      <c r="B85" s="7" t="s">
        <v>2121</v>
      </c>
      <c r="C85" s="2">
        <f>SUM(fuzzy_3_subset!AC:AC)</f>
        <v>3</v>
      </c>
      <c r="D85" s="2">
        <f>SUM(fuzzy_3_subset!AF:AF)</f>
        <v>0</v>
      </c>
      <c r="E85" s="6">
        <f>SUM(C85:D85)</f>
        <v>3</v>
      </c>
      <c r="G85" s="3" t="s">
        <v>2156</v>
      </c>
      <c r="H85" s="28">
        <f>D86/(C86+D86)</f>
        <v>0.99782324771441011</v>
      </c>
      <c r="I85" s="2"/>
      <c r="J85" s="3" t="s">
        <v>2125</v>
      </c>
      <c r="K85" s="28">
        <f>D85/(C85+D85)</f>
        <v>0</v>
      </c>
      <c r="M85" s="1" t="s">
        <v>2185</v>
      </c>
      <c r="S85" t="s">
        <v>2180</v>
      </c>
      <c r="U85">
        <v>2300</v>
      </c>
      <c r="W85" s="34" t="s">
        <v>2154</v>
      </c>
      <c r="X85" s="7" t="s">
        <v>2152</v>
      </c>
      <c r="Y85" s="2">
        <v>1117</v>
      </c>
      <c r="Z85" s="2">
        <v>0</v>
      </c>
      <c r="AA85" s="6">
        <f>SUM(Y85:Z85)</f>
        <v>1117</v>
      </c>
      <c r="AC85" s="3" t="s">
        <v>2156</v>
      </c>
      <c r="AD85" s="28">
        <f>Z86/(Y86+Z86)</f>
        <v>0.99975524299884377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SUM(fuzzy_3_subset!AE:AE)</f>
        <v>5</v>
      </c>
      <c r="D86" s="2">
        <f>SUM(fuzzy_3_subset!AD:AD)</f>
        <v>2292</v>
      </c>
      <c r="E86" s="6">
        <f>SUM(C86:D86)</f>
        <v>2297</v>
      </c>
      <c r="G86" s="2"/>
      <c r="H86" s="29"/>
      <c r="I86" s="2"/>
      <c r="J86" s="2"/>
      <c r="K86" s="32"/>
      <c r="M86" s="1" t="s">
        <v>2186</v>
      </c>
      <c r="S86" t="s">
        <v>2179</v>
      </c>
      <c r="U86">
        <v>4</v>
      </c>
      <c r="W86" s="34"/>
      <c r="X86" s="7" t="s">
        <v>2153</v>
      </c>
      <c r="Y86" s="2">
        <v>1184</v>
      </c>
      <c r="Z86" s="2">
        <v>4836267</v>
      </c>
      <c r="AA86" s="6">
        <f>SUM(Y86:Z86)</f>
        <v>4837451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8</v>
      </c>
      <c r="D87" s="6">
        <f>SUM(D85:D86)</f>
        <v>2292</v>
      </c>
      <c r="E87" s="6">
        <f>SUM(C85:D86)</f>
        <v>2300</v>
      </c>
      <c r="G87" s="3" t="s">
        <v>2123</v>
      </c>
      <c r="H87" s="28">
        <f>(C85+D86)/(E87)</f>
        <v>0.99782608695652175</v>
      </c>
      <c r="I87" s="2"/>
      <c r="J87" s="3" t="s">
        <v>2126</v>
      </c>
      <c r="K87" s="29">
        <f>(K84+K85)/2</f>
        <v>1.08837614279495E-3</v>
      </c>
      <c r="M87" s="1" t="s">
        <v>2187</v>
      </c>
      <c r="S87" s="9" t="s">
        <v>2178</v>
      </c>
      <c r="T87" s="9"/>
      <c r="U87">
        <v>81</v>
      </c>
      <c r="X87" s="5"/>
      <c r="Y87" s="6">
        <f>SUM(Y85:Y86)</f>
        <v>2301</v>
      </c>
      <c r="Z87" s="6">
        <f>SUM(Z85:Z86)</f>
        <v>4836267</v>
      </c>
      <c r="AA87" s="6">
        <f>SUM(Y85:Z86)</f>
        <v>4838568</v>
      </c>
      <c r="AC87" s="3" t="s">
        <v>2123</v>
      </c>
      <c r="AD87" s="28">
        <f>(Y85+Z86)/(AA87)</f>
        <v>0.99975529950183606</v>
      </c>
      <c r="AE87" s="2"/>
      <c r="AF87" s="3" t="s">
        <v>2126</v>
      </c>
      <c r="AG87" s="29">
        <f>(AG84+AG85)/2</f>
        <v>1.2237850057809371E-4</v>
      </c>
    </row>
    <row r="88" spans="1:33" ht="16" customHeight="1" x14ac:dyDescent="0.2">
      <c r="G88" s="3" t="s">
        <v>2157</v>
      </c>
      <c r="H88" s="28">
        <f>(C85)/(C85+C86)</f>
        <v>0.375</v>
      </c>
      <c r="M88" s="1" t="s">
        <v>2188</v>
      </c>
      <c r="S88" s="37" t="s">
        <v>2177</v>
      </c>
      <c r="T88" s="37"/>
      <c r="U88">
        <v>25</v>
      </c>
      <c r="AC88" s="3" t="s">
        <v>2157</v>
      </c>
      <c r="AD88" s="28">
        <f>(Y85)/(Y85+Y86)</f>
        <v>0.48544111255975664</v>
      </c>
      <c r="AG88" s="31"/>
    </row>
    <row r="89" spans="1:33" x14ac:dyDescent="0.2">
      <c r="M89" s="1"/>
      <c r="S89" t="s">
        <v>2137</v>
      </c>
      <c r="U89" s="10">
        <v>8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2301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5" t="s">
        <v>2182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M97" s="36" t="s">
        <v>2135</v>
      </c>
      <c r="N97" s="36"/>
      <c r="O97" s="36"/>
      <c r="P97" s="36"/>
      <c r="Q97" s="36"/>
      <c r="W97" s="35" t="s">
        <v>2183</v>
      </c>
      <c r="X97" s="35"/>
      <c r="Y97" s="35"/>
      <c r="Z97" s="35"/>
      <c r="AA97" s="35"/>
      <c r="AB97" s="35"/>
      <c r="AC97" s="35"/>
      <c r="AD97" s="35"/>
      <c r="AE97" s="35"/>
      <c r="AF97" s="35"/>
      <c r="AG97" s="35"/>
    </row>
    <row r="98" spans="1:33" x14ac:dyDescent="0.2">
      <c r="C98" s="33" t="s">
        <v>2151</v>
      </c>
      <c r="D98" s="33"/>
      <c r="M98" s="36"/>
      <c r="N98" s="36"/>
      <c r="O98" s="36"/>
      <c r="P98" s="36"/>
      <c r="Q98" s="36"/>
      <c r="S98" s="8" t="s">
        <v>2136</v>
      </c>
      <c r="T98" s="8"/>
      <c r="U98" s="8"/>
      <c r="Y98" s="33" t="s">
        <v>2151</v>
      </c>
      <c r="Z98" s="33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1.3060513713539399E-3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0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SUM(fuzzy_3_subset!AH:AH)</f>
        <v>3</v>
      </c>
      <c r="D100" s="2">
        <f>SUM(fuzzy_3_subset!AK:AK)</f>
        <v>0</v>
      </c>
      <c r="E100" s="6">
        <f>SUM(C100:D100)</f>
        <v>3</v>
      </c>
      <c r="G100" s="3" t="s">
        <v>2156</v>
      </c>
      <c r="H100" s="28">
        <f>D101/(C101+D101)</f>
        <v>0.99869394862864602</v>
      </c>
      <c r="I100" s="2"/>
      <c r="J100" s="3" t="s">
        <v>2125</v>
      </c>
      <c r="K100" s="28">
        <f>D100/(C100+D100)</f>
        <v>0</v>
      </c>
      <c r="M100" s="1" t="s">
        <v>2185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0</v>
      </c>
      <c r="Z100" s="2">
        <v>1117</v>
      </c>
      <c r="AA100" s="6">
        <f>SUM(Y100:Z100)</f>
        <v>1117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1</v>
      </c>
    </row>
    <row r="101" spans="1:33" x14ac:dyDescent="0.2">
      <c r="A101" s="34"/>
      <c r="B101" s="7" t="s">
        <v>2122</v>
      </c>
      <c r="C101" s="2">
        <f>SUM(fuzzy_3_subset!AJ:AJ)</f>
        <v>3</v>
      </c>
      <c r="D101" s="2">
        <f>SUM(fuzzy_3_subset!AI:AI)</f>
        <v>2294</v>
      </c>
      <c r="E101" s="6">
        <f>SUM(C101:D101)</f>
        <v>2297</v>
      </c>
      <c r="G101" s="2"/>
      <c r="H101" s="29"/>
      <c r="I101" s="2"/>
      <c r="J101" s="2"/>
      <c r="K101" s="32"/>
      <c r="M101" s="1" t="s">
        <v>2186</v>
      </c>
      <c r="S101" t="s">
        <v>2179</v>
      </c>
      <c r="U101">
        <v>4</v>
      </c>
      <c r="W101" s="34"/>
      <c r="X101" s="7" t="s">
        <v>2153</v>
      </c>
      <c r="Y101" s="2">
        <v>0</v>
      </c>
      <c r="Z101" s="2">
        <v>4837451</v>
      </c>
      <c r="AA101" s="6">
        <f>SUM(Y101:Z101)</f>
        <v>4837451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6</v>
      </c>
      <c r="D102" s="6">
        <f>SUM(D100:D101)</f>
        <v>2294</v>
      </c>
      <c r="E102" s="6">
        <f>SUM(C100:D101)</f>
        <v>2300</v>
      </c>
      <c r="G102" s="3" t="s">
        <v>2123</v>
      </c>
      <c r="H102" s="28">
        <f>(C100+D101)/(E102)</f>
        <v>0.9986956521739131</v>
      </c>
      <c r="I102" s="2"/>
      <c r="J102" s="3" t="s">
        <v>2126</v>
      </c>
      <c r="K102" s="29">
        <f>(K99+K100)/2</f>
        <v>6.5302568567696996E-4</v>
      </c>
      <c r="M102" s="1" t="s">
        <v>2187</v>
      </c>
      <c r="S102" s="9" t="s">
        <v>2178</v>
      </c>
      <c r="T102" s="9"/>
      <c r="U102">
        <v>54</v>
      </c>
      <c r="X102" s="5"/>
      <c r="Y102" s="6">
        <f>SUM(Y100:Y101)</f>
        <v>0</v>
      </c>
      <c r="Z102" s="6">
        <f>SUM(Z100:Z101)</f>
        <v>4838568</v>
      </c>
      <c r="AA102" s="6">
        <f>SUM(Y100:Z101)</f>
        <v>4838568</v>
      </c>
      <c r="AC102" s="3" t="s">
        <v>2123</v>
      </c>
      <c r="AD102" s="28">
        <f>(Y100+Z101)/(AA102)</f>
        <v>0.999769146573945</v>
      </c>
      <c r="AE102" s="2"/>
      <c r="AF102" s="3" t="s">
        <v>2126</v>
      </c>
      <c r="AG102" s="29">
        <f>(AG99+AG100)/2</f>
        <v>0.5</v>
      </c>
    </row>
    <row r="103" spans="1:33" x14ac:dyDescent="0.2">
      <c r="G103" s="3" t="s">
        <v>2157</v>
      </c>
      <c r="H103" s="28">
        <f>(C100)/(C100+C101)</f>
        <v>0.5</v>
      </c>
      <c r="M103" s="1" t="s">
        <v>2188</v>
      </c>
      <c r="S103" s="37" t="s">
        <v>2177</v>
      </c>
      <c r="T103" s="37"/>
      <c r="U103">
        <v>21</v>
      </c>
      <c r="AC103" s="3" t="s">
        <v>2157</v>
      </c>
      <c r="AD103" s="28">
        <f>IFERROR((Y100)/(Y100+Y101),0)</f>
        <v>0</v>
      </c>
      <c r="AG103" s="31"/>
    </row>
    <row r="104" spans="1:33" x14ac:dyDescent="0.2">
      <c r="M104" s="1"/>
      <c r="S104" t="s">
        <v>2137</v>
      </c>
      <c r="U104" s="10">
        <v>6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0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5" t="s">
        <v>2182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M112" s="36" t="s">
        <v>2135</v>
      </c>
      <c r="N112" s="36"/>
      <c r="O112" s="36"/>
      <c r="P112" s="36"/>
      <c r="Q112" s="36"/>
      <c r="W112" s="35" t="s">
        <v>2183</v>
      </c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1:33" x14ac:dyDescent="0.2">
      <c r="C113" s="33" t="s">
        <v>2151</v>
      </c>
      <c r="D113" s="33"/>
      <c r="M113" s="36"/>
      <c r="N113" s="36"/>
      <c r="O113" s="36"/>
      <c r="P113" s="36"/>
      <c r="Q113" s="36"/>
      <c r="S113" s="8" t="s">
        <v>2136</v>
      </c>
      <c r="T113" s="8"/>
      <c r="U113" s="8"/>
      <c r="Y113" s="33" t="s">
        <v>2151</v>
      </c>
      <c r="Z113" s="33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1.3060513713539399E-3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2.4475700115618741E-4</v>
      </c>
    </row>
    <row r="115" spans="1:33" x14ac:dyDescent="0.2">
      <c r="A115" s="34" t="s">
        <v>2154</v>
      </c>
      <c r="B115" s="7" t="s">
        <v>2121</v>
      </c>
      <c r="C115" s="2">
        <f>SUM(fuzzy_3_subset!AM:AM)</f>
        <v>3</v>
      </c>
      <c r="D115" s="2">
        <f>SUM(fuzzy_3_subset!AP:AP)</f>
        <v>0</v>
      </c>
      <c r="E115" s="6">
        <f>SUM(C115:D115)</f>
        <v>3</v>
      </c>
      <c r="G115" s="3" t="s">
        <v>2156</v>
      </c>
      <c r="H115" s="28">
        <f>D116/(C116+D116)</f>
        <v>0.99869394862864602</v>
      </c>
      <c r="I115" s="2"/>
      <c r="J115" s="3" t="s">
        <v>2125</v>
      </c>
      <c r="K115" s="28">
        <f>D115/(C115+D115)</f>
        <v>0</v>
      </c>
      <c r="M115" s="1" t="s">
        <v>2185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1117</v>
      </c>
      <c r="Z115" s="2">
        <v>0</v>
      </c>
      <c r="AA115" s="6">
        <f>SUM(Y115:Z115)</f>
        <v>1117</v>
      </c>
      <c r="AC115" s="3" t="s">
        <v>2156</v>
      </c>
      <c r="AD115" s="28">
        <f>Z116/(Y116+Z116)</f>
        <v>0.99975524299884377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SUM(fuzzy_3_subset!AO:AO)</f>
        <v>3</v>
      </c>
      <c r="D116" s="2">
        <f>SUM(fuzzy_3_subset!AN:AN)</f>
        <v>2294</v>
      </c>
      <c r="E116" s="6">
        <f>SUM(C116:D116)</f>
        <v>2297</v>
      </c>
      <c r="G116" s="2"/>
      <c r="H116" s="29"/>
      <c r="I116" s="2"/>
      <c r="J116" s="2"/>
      <c r="K116" s="32"/>
      <c r="M116" s="1" t="s">
        <v>2186</v>
      </c>
      <c r="S116" t="s">
        <v>2179</v>
      </c>
      <c r="U116">
        <v>4</v>
      </c>
      <c r="W116" s="34"/>
      <c r="X116" s="7" t="s">
        <v>2153</v>
      </c>
      <c r="Y116" s="2">
        <v>1184</v>
      </c>
      <c r="Z116" s="2">
        <v>4836267</v>
      </c>
      <c r="AA116" s="6">
        <f>SUM(Y116:Z116)</f>
        <v>4837451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6</v>
      </c>
      <c r="D117" s="6">
        <f>SUM(D115:D116)</f>
        <v>2294</v>
      </c>
      <c r="E117" s="6">
        <f>SUM(C115:D116)</f>
        <v>2300</v>
      </c>
      <c r="G117" s="3" t="s">
        <v>2123</v>
      </c>
      <c r="H117" s="28">
        <f>(C115+D116)/(E117)</f>
        <v>0.9986956521739131</v>
      </c>
      <c r="I117" s="2"/>
      <c r="J117" s="3" t="s">
        <v>2126</v>
      </c>
      <c r="K117" s="29">
        <f>(K114+K115)/2</f>
        <v>6.5302568567696996E-4</v>
      </c>
      <c r="M117" s="1" t="s">
        <v>2187</v>
      </c>
      <c r="S117" s="9" t="s">
        <v>2178</v>
      </c>
      <c r="T117" s="9"/>
      <c r="U117">
        <v>81</v>
      </c>
      <c r="X117" s="5"/>
      <c r="Y117" s="6">
        <f>SUM(Y115:Y116)</f>
        <v>2301</v>
      </c>
      <c r="Z117" s="6">
        <f>SUM(Z115:Z116)</f>
        <v>4836267</v>
      </c>
      <c r="AA117" s="6">
        <f>SUM(Y115:Z116)</f>
        <v>4838568</v>
      </c>
      <c r="AC117" s="3" t="s">
        <v>2123</v>
      </c>
      <c r="AD117" s="28">
        <f>(Y115+Z116)/(AA117)</f>
        <v>0.99975529950183606</v>
      </c>
      <c r="AE117" s="2"/>
      <c r="AF117" s="3" t="s">
        <v>2126</v>
      </c>
      <c r="AG117" s="29">
        <f>(AG114+AG115)/2</f>
        <v>1.2237850057809371E-4</v>
      </c>
    </row>
    <row r="118" spans="1:33" ht="16" customHeight="1" x14ac:dyDescent="0.2">
      <c r="G118" s="3" t="s">
        <v>2157</v>
      </c>
      <c r="H118" s="28">
        <f>(C115)/(C115+C116)</f>
        <v>0.5</v>
      </c>
      <c r="M118" s="1" t="s">
        <v>2188</v>
      </c>
      <c r="S118" s="37" t="s">
        <v>2177</v>
      </c>
      <c r="T118" s="37"/>
      <c r="U118">
        <v>24</v>
      </c>
      <c r="AC118" s="3" t="s">
        <v>2157</v>
      </c>
      <c r="AD118" s="28">
        <f>(Y115)/(Y115+Y116)</f>
        <v>0.48544111255975664</v>
      </c>
      <c r="AG118" s="31"/>
    </row>
    <row r="119" spans="1:33" x14ac:dyDescent="0.2">
      <c r="M119" s="1"/>
      <c r="S119" t="s">
        <v>2137</v>
      </c>
      <c r="U119" s="10">
        <v>6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2301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5" t="s">
        <v>2182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M127" s="36" t="s">
        <v>2135</v>
      </c>
      <c r="N127" s="36"/>
      <c r="O127" s="36"/>
      <c r="P127" s="36"/>
      <c r="Q127" s="36"/>
      <c r="W127" s="35" t="s">
        <v>2183</v>
      </c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</row>
    <row r="128" spans="1:33" x14ac:dyDescent="0.2">
      <c r="C128" s="33" t="s">
        <v>2151</v>
      </c>
      <c r="D128" s="33"/>
      <c r="M128" s="36"/>
      <c r="N128" s="36"/>
      <c r="O128" s="36"/>
      <c r="P128" s="36"/>
      <c r="Q128" s="36"/>
      <c r="S128" s="8" t="s">
        <v>2136</v>
      </c>
      <c r="T128" s="8"/>
      <c r="U128" s="8"/>
      <c r="Y128" s="33" t="s">
        <v>2151</v>
      </c>
      <c r="Z128" s="33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2.1767522855898999E-3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2.4475700115618741E-4</v>
      </c>
    </row>
    <row r="130" spans="1:33" x14ac:dyDescent="0.2">
      <c r="A130" s="34" t="s">
        <v>2154</v>
      </c>
      <c r="B130" s="7" t="s">
        <v>2121</v>
      </c>
      <c r="C130" s="2">
        <f>SUM(fuzzy_3_subset!AR:AR)</f>
        <v>3</v>
      </c>
      <c r="D130" s="2">
        <f>SUM(fuzzy_3_subset!AU:AU)</f>
        <v>0</v>
      </c>
      <c r="E130" s="6">
        <f>SUM(C130:D130)</f>
        <v>3</v>
      </c>
      <c r="G130" s="3" t="s">
        <v>2156</v>
      </c>
      <c r="H130" s="28">
        <f>D131/(C131+D131)</f>
        <v>0.99782324771441011</v>
      </c>
      <c r="I130" s="2"/>
      <c r="J130" s="3" t="s">
        <v>2125</v>
      </c>
      <c r="K130" s="28">
        <f>D130/(C130+D130)</f>
        <v>0</v>
      </c>
      <c r="M130" s="1" t="s">
        <v>2185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1117</v>
      </c>
      <c r="Z130" s="2">
        <v>0</v>
      </c>
      <c r="AA130" s="6">
        <f>SUM(Y130:Z130)</f>
        <v>1117</v>
      </c>
      <c r="AC130" s="3" t="s">
        <v>2156</v>
      </c>
      <c r="AD130" s="28">
        <f>Z131/(Y131+Z131)</f>
        <v>0.99975524299884377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SUM(fuzzy_3_subset!AT:AT)</f>
        <v>5</v>
      </c>
      <c r="D131" s="2">
        <f>SUM(fuzzy_3_subset!AS:AS)</f>
        <v>2292</v>
      </c>
      <c r="E131" s="6">
        <f>SUM(C131:D131)</f>
        <v>2297</v>
      </c>
      <c r="G131" s="2"/>
      <c r="H131" s="29"/>
      <c r="I131" s="2"/>
      <c r="J131" s="2"/>
      <c r="K131" s="32"/>
      <c r="M131" s="1" t="s">
        <v>2186</v>
      </c>
      <c r="S131" t="s">
        <v>2179</v>
      </c>
      <c r="U131">
        <v>4</v>
      </c>
      <c r="W131" s="34"/>
      <c r="X131" s="7" t="s">
        <v>2153</v>
      </c>
      <c r="Y131" s="2">
        <v>1184</v>
      </c>
      <c r="Z131" s="2">
        <v>4836267</v>
      </c>
      <c r="AA131" s="6">
        <f>SUM(Y131:Z131)</f>
        <v>4837451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8</v>
      </c>
      <c r="D132" s="6">
        <f>SUM(D130:D131)</f>
        <v>2292</v>
      </c>
      <c r="E132" s="6">
        <f>SUM(C130:D131)</f>
        <v>2300</v>
      </c>
      <c r="G132" s="3" t="s">
        <v>2123</v>
      </c>
      <c r="H132" s="28">
        <f>(C130+D131)/(E132)</f>
        <v>0.99782608695652175</v>
      </c>
      <c r="I132" s="2"/>
      <c r="J132" s="3" t="s">
        <v>2126</v>
      </c>
      <c r="K132" s="29">
        <f>(K129+K130)/2</f>
        <v>1.08837614279495E-3</v>
      </c>
      <c r="M132" s="1" t="s">
        <v>2187</v>
      </c>
      <c r="S132" s="9" t="s">
        <v>2178</v>
      </c>
      <c r="T132" s="9"/>
      <c r="U132">
        <v>81</v>
      </c>
      <c r="X132" s="5"/>
      <c r="Y132" s="6">
        <f>SUM(Y130:Y131)</f>
        <v>2301</v>
      </c>
      <c r="Z132" s="6">
        <f>SUM(Z130:Z131)</f>
        <v>4836267</v>
      </c>
      <c r="AA132" s="6">
        <f>SUM(Y130:Z131)</f>
        <v>4838568</v>
      </c>
      <c r="AC132" s="3" t="s">
        <v>2123</v>
      </c>
      <c r="AD132" s="28">
        <f>(Y130+Z131)/(AA132)</f>
        <v>0.99975529950183606</v>
      </c>
      <c r="AE132" s="2"/>
      <c r="AF132" s="3" t="s">
        <v>2126</v>
      </c>
      <c r="AG132" s="29">
        <f>(AG129+AG130)/2</f>
        <v>1.2237850057809371E-4</v>
      </c>
    </row>
    <row r="133" spans="1:33" ht="16" customHeight="1" x14ac:dyDescent="0.2">
      <c r="G133" s="3" t="s">
        <v>2157</v>
      </c>
      <c r="H133" s="28">
        <f>(C130)/(C130+C131)</f>
        <v>0.375</v>
      </c>
      <c r="M133" s="1" t="s">
        <v>2188</v>
      </c>
      <c r="S133" s="37" t="s">
        <v>2177</v>
      </c>
      <c r="T133" s="37"/>
      <c r="U133">
        <v>25</v>
      </c>
      <c r="AC133" s="3" t="s">
        <v>2157</v>
      </c>
      <c r="AD133" s="28">
        <f>(Y130)/(Y130+Y131)</f>
        <v>0.48544111255975664</v>
      </c>
      <c r="AG133" s="31"/>
    </row>
    <row r="134" spans="1:33" x14ac:dyDescent="0.2">
      <c r="M134" s="1"/>
      <c r="S134" t="s">
        <v>2137</v>
      </c>
      <c r="U134" s="10">
        <v>8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2301</v>
      </c>
      <c r="AD135" s="27"/>
      <c r="AG135" s="31"/>
    </row>
  </sheetData>
  <mergeCells count="72">
    <mergeCell ref="S88:T88"/>
    <mergeCell ref="A70:A71"/>
    <mergeCell ref="S73:T73"/>
    <mergeCell ref="M82:Q83"/>
    <mergeCell ref="C83:D83"/>
    <mergeCell ref="A85:A86"/>
    <mergeCell ref="S43:T43"/>
    <mergeCell ref="M52:Q53"/>
    <mergeCell ref="C53:D53"/>
    <mergeCell ref="A55:A56"/>
    <mergeCell ref="S58:T58"/>
    <mergeCell ref="A52:K52"/>
    <mergeCell ref="A7:K7"/>
    <mergeCell ref="S28:T28"/>
    <mergeCell ref="M37:Q38"/>
    <mergeCell ref="C38:D38"/>
    <mergeCell ref="A40:A4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S133:T133"/>
    <mergeCell ref="A115:A116"/>
    <mergeCell ref="S118:T118"/>
    <mergeCell ref="M127:Q128"/>
    <mergeCell ref="C128:D128"/>
    <mergeCell ref="A130:A131"/>
    <mergeCell ref="A127:K12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13" workbookViewId="0">
      <selection activeCell="M32" sqref="M32"/>
    </sheetView>
  </sheetViews>
  <sheetFormatPr baseColWidth="10" defaultRowHeight="16" x14ac:dyDescent="0.2"/>
  <sheetData>
    <row r="1" spans="1:21" s="23" customFormat="1" x14ac:dyDescent="0.2">
      <c r="B1" s="24" t="s">
        <v>2189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2199</v>
      </c>
      <c r="N7" s="36"/>
      <c r="O7" s="36"/>
      <c r="P7" s="36"/>
      <c r="Q7" s="36"/>
    </row>
    <row r="8" spans="1:21" ht="16" customHeight="1" x14ac:dyDescent="0.2">
      <c r="C8" s="33" t="s">
        <v>2151</v>
      </c>
      <c r="D8" s="33"/>
      <c r="H8" s="27"/>
      <c r="K8" s="31"/>
      <c r="M8" s="36"/>
      <c r="N8" s="36"/>
      <c r="O8" s="36"/>
      <c r="P8" s="36"/>
      <c r="Q8" s="36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8.6318515321536469E-3</v>
      </c>
      <c r="S9" t="s">
        <v>2180</v>
      </c>
      <c r="U9">
        <v>2300</v>
      </c>
    </row>
    <row r="10" spans="1:21" x14ac:dyDescent="0.2">
      <c r="A10" s="34" t="s">
        <v>2154</v>
      </c>
      <c r="B10" s="7" t="s">
        <v>2152</v>
      </c>
      <c r="C10" s="2">
        <v>0</v>
      </c>
      <c r="D10" s="2">
        <v>3</v>
      </c>
      <c r="E10" s="6">
        <f>SUM(C10:D10)</f>
        <v>3</v>
      </c>
      <c r="G10" s="3" t="s">
        <v>2156</v>
      </c>
      <c r="H10" s="28">
        <f>D11/(C11+D11)</f>
        <v>0.99136814846784638</v>
      </c>
      <c r="I10" s="2"/>
      <c r="J10" s="3" t="s">
        <v>2125</v>
      </c>
      <c r="K10" s="28">
        <f>D10/(C10+D10)</f>
        <v>1</v>
      </c>
      <c r="M10" s="1" t="s">
        <v>2190</v>
      </c>
      <c r="S10" t="s">
        <v>2179</v>
      </c>
      <c r="U10">
        <f>COUNTA(M10:Q19)</f>
        <v>8</v>
      </c>
    </row>
    <row r="11" spans="1:21" x14ac:dyDescent="0.2">
      <c r="A11" s="34"/>
      <c r="B11" s="7" t="s">
        <v>2153</v>
      </c>
      <c r="C11" s="2">
        <v>20</v>
      </c>
      <c r="D11" s="2">
        <v>2297</v>
      </c>
      <c r="E11" s="6">
        <f>SUM(C11:D11)</f>
        <v>2317</v>
      </c>
      <c r="G11" s="2"/>
      <c r="H11" s="29"/>
      <c r="I11" s="2"/>
      <c r="J11" s="2"/>
      <c r="K11" s="32"/>
      <c r="M11" s="1" t="s">
        <v>2191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8">
        <f>(C10+D11)/(E12)</f>
        <v>0.99008620689655169</v>
      </c>
      <c r="I12" s="2"/>
      <c r="J12" s="3" t="s">
        <v>2126</v>
      </c>
      <c r="K12" s="29">
        <f>(K9+K10)/2</f>
        <v>0.50431592576607687</v>
      </c>
      <c r="M12" s="1" t="s">
        <v>2193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2194</v>
      </c>
      <c r="S13" s="37"/>
      <c r="T13" s="37"/>
    </row>
    <row r="14" spans="1:21" x14ac:dyDescent="0.2">
      <c r="H14" s="27"/>
      <c r="K14" s="31"/>
      <c r="M14" s="1" t="s">
        <v>2195</v>
      </c>
    </row>
    <row r="15" spans="1:21" x14ac:dyDescent="0.2">
      <c r="H15" s="27"/>
      <c r="K15" s="31"/>
      <c r="M15" s="1" t="s">
        <v>2196</v>
      </c>
      <c r="U15" s="25"/>
    </row>
    <row r="16" spans="1:21" x14ac:dyDescent="0.2">
      <c r="M16" s="1" t="s">
        <v>2197</v>
      </c>
    </row>
    <row r="17" spans="1:21" x14ac:dyDescent="0.2">
      <c r="M17" s="1" t="s">
        <v>2198</v>
      </c>
    </row>
    <row r="18" spans="1:21" x14ac:dyDescent="0.2">
      <c r="M18" s="1"/>
    </row>
    <row r="19" spans="1:21" x14ac:dyDescent="0.2">
      <c r="M19" s="1"/>
    </row>
    <row r="24" spans="1:21" s="23" customFormat="1" x14ac:dyDescent="0.2">
      <c r="B24" s="24" t="s">
        <v>2192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35" t="s">
        <v>2182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M30" s="36" t="s">
        <v>2199</v>
      </c>
      <c r="N30" s="36"/>
      <c r="O30" s="36"/>
      <c r="P30" s="36"/>
      <c r="Q30" s="36"/>
    </row>
    <row r="31" spans="1:21" ht="16" customHeight="1" x14ac:dyDescent="0.2">
      <c r="C31" s="33" t="s">
        <v>2151</v>
      </c>
      <c r="D31" s="33"/>
      <c r="H31" s="27"/>
      <c r="K31" s="31"/>
      <c r="M31" s="36"/>
      <c r="N31" s="36"/>
      <c r="O31" s="36"/>
      <c r="P31" s="36"/>
      <c r="Q31" s="36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1</v>
      </c>
      <c r="I32" s="2"/>
      <c r="J32" s="3" t="s">
        <v>2124</v>
      </c>
      <c r="K32" s="28">
        <f>C34/(C34+D34)</f>
        <v>7.3402417962003452E-3</v>
      </c>
      <c r="S32" t="s">
        <v>2180</v>
      </c>
      <c r="U32">
        <v>2300</v>
      </c>
    </row>
    <row r="33" spans="1:21" x14ac:dyDescent="0.2">
      <c r="A33" s="34" t="s">
        <v>2154</v>
      </c>
      <c r="B33" s="7" t="s">
        <v>2152</v>
      </c>
      <c r="C33" s="2">
        <v>3</v>
      </c>
      <c r="D33" s="2">
        <v>0</v>
      </c>
      <c r="E33" s="6">
        <f>SUM(C33:D33)</f>
        <v>3</v>
      </c>
      <c r="G33" s="3" t="s">
        <v>2156</v>
      </c>
      <c r="H33" s="28">
        <f>D34/(C34+D34)</f>
        <v>0.9926597582037997</v>
      </c>
      <c r="I33" s="2"/>
      <c r="J33" s="3" t="s">
        <v>2125</v>
      </c>
      <c r="K33" s="28">
        <f>D33/(C33+D33)</f>
        <v>0</v>
      </c>
      <c r="M33" s="1" t="s">
        <v>2190</v>
      </c>
      <c r="S33" t="s">
        <v>2179</v>
      </c>
      <c r="U33">
        <f>COUNTA(M33:Q42)</f>
        <v>8</v>
      </c>
    </row>
    <row r="34" spans="1:21" x14ac:dyDescent="0.2">
      <c r="A34" s="34"/>
      <c r="B34" s="7" t="s">
        <v>2153</v>
      </c>
      <c r="C34" s="2">
        <v>17</v>
      </c>
      <c r="D34" s="2">
        <v>2299</v>
      </c>
      <c r="E34" s="6">
        <f>SUM(C34:D34)</f>
        <v>2316</v>
      </c>
      <c r="G34" s="2"/>
      <c r="H34" s="29"/>
      <c r="I34" s="2"/>
      <c r="J34" s="2"/>
      <c r="K34" s="32"/>
      <c r="M34" s="1" t="s">
        <v>2191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8">
        <f>(C33+D34)/(E35)</f>
        <v>0.99266925398878825</v>
      </c>
      <c r="I35" s="2"/>
      <c r="J35" s="3" t="s">
        <v>2126</v>
      </c>
      <c r="K35" s="29">
        <f>(K32+K33)/2</f>
        <v>3.6701208981001726E-3</v>
      </c>
      <c r="M35" s="1" t="s">
        <v>2193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0.15</v>
      </c>
      <c r="K36" s="31"/>
      <c r="M36" s="1" t="s">
        <v>2194</v>
      </c>
      <c r="S36" s="37"/>
      <c r="T36" s="37"/>
    </row>
    <row r="37" spans="1:21" x14ac:dyDescent="0.2">
      <c r="H37" s="27"/>
      <c r="K37" s="31"/>
      <c r="M37" s="1" t="s">
        <v>2195</v>
      </c>
    </row>
    <row r="38" spans="1:21" x14ac:dyDescent="0.2">
      <c r="H38" s="27"/>
      <c r="K38" s="31"/>
      <c r="M38" s="1" t="s">
        <v>2196</v>
      </c>
      <c r="U38" s="25"/>
    </row>
    <row r="39" spans="1:21" x14ac:dyDescent="0.2">
      <c r="M39" s="1" t="s">
        <v>2197</v>
      </c>
    </row>
    <row r="40" spans="1:21" x14ac:dyDescent="0.2">
      <c r="M40" s="1" t="s">
        <v>2198</v>
      </c>
    </row>
    <row r="41" spans="1:21" x14ac:dyDescent="0.2">
      <c r="M41" s="1"/>
    </row>
    <row r="42" spans="1:21" x14ac:dyDescent="0.2">
      <c r="M42" s="1"/>
    </row>
  </sheetData>
  <mergeCells count="10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fuzzy_3_subset</vt:lpstr>
      <vt:lpstr>fuzzy_3_assessment</vt:lpstr>
      <vt:lpstr>baseline_3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2016-12-01T22:23:25Z</dcterms:modified>
</cp:coreProperties>
</file>