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1"/>
  </bookViews>
  <sheets>
    <sheet name="fuzzy_2_subset" sheetId="1" r:id="rId1"/>
    <sheet name="fuzzy_2_assessment" sheetId="2" r:id="rId2"/>
    <sheet name="baseline_2" sheetId="3" r:id="rId3"/>
  </sheets>
  <definedNames>
    <definedName name="_xlnm._FilterDatabase" localSheetId="0" hidden="1">fuzzy_2_subset!$A$1:$X$1666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U33" i="3"/>
  <c r="H33" i="3"/>
  <c r="E33" i="3"/>
  <c r="H32" i="3"/>
  <c r="U10"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<sst xmlns="http://schemas.openxmlformats.org/spreadsheetml/2006/main" count="2008" uniqueCount="1511">
  <si>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</si>
  <si>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</si>
  <si>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</si>
  <si>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</si>
  <si>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</si>
  <si>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</si>
  <si>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</si>
  <si>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</si>
  <si>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</si>
  <si>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</si>
  <si>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</si>
  <si>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</si>
  <si>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</si>
  <si>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</si>
  <si>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</si>
  <si>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</si>
  <si>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</si>
  <si>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</si>
  <si>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</si>
  <si>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</si>
  <si>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</si>
  <si>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</si>
  <si>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</si>
  <si>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</si>
  <si>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</si>
  <si>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</si>
  <si>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</si>
  <si>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</si>
  <si>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</si>
  <si>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</si>
  <si>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</si>
  <si>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</si>
  <si>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</si>
  <si>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</si>
  <si>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</si>
  <si>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</si>
  <si>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</si>
  <si>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</si>
  <si>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</si>
  <si>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</si>
  <si>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</si>
  <si>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</si>
  <si>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</si>
  <si>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</si>
  <si>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</si>
  <si>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</si>
  <si>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6/2400</t>
  </si>
  <si>
    <t>N° record</t>
  </si>
  <si>
    <t>N° record to select</t>
  </si>
  <si>
    <t>by resourses</t>
  </si>
  <si>
    <t>by items  (TOTAL ITEMS are calculated by download all the JSON resources of the dataset)</t>
  </si>
  <si>
    <t>total record</t>
  </si>
  <si>
    <t>open data</t>
  </si>
  <si>
    <t>africa</t>
  </si>
  <si>
    <t>nutrition</t>
  </si>
  <si>
    <t>county</t>
  </si>
  <si>
    <t>wasting</t>
  </si>
  <si>
    <t>stuting</t>
  </si>
  <si>
    <t>underweight</t>
  </si>
  <si>
    <t>turkana</t>
  </si>
  <si>
    <t>mombasa</t>
  </si>
  <si>
    <t>nairobi</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</si>
  <si>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</si>
  <si>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</si>
  <si>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</si>
  <si>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</si>
  <si>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</si>
  <si>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</si>
  <si>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</si>
  <si>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</si>
  <si>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</si>
  <si>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</si>
  <si>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</si>
  <si>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</si>
  <si>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</si>
  <si>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</si>
  <si>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</si>
  <si>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</si>
  <si>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</si>
  <si>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</si>
  <si>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</si>
  <si>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</si>
  <si>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</si>
  <si>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</si>
  <si>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</si>
  <si>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</si>
  <si>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</si>
  <si>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</si>
  <si>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</si>
  <si>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</si>
  <si>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</si>
  <si>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</si>
  <si>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</si>
  <si>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</si>
  <si>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</si>
  <si>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</si>
  <si>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</si>
  <si>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</si>
  <si>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</si>
  <si>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</si>
  <si>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</si>
  <si>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</si>
  <si>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</si>
  <si>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</si>
  <si>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</si>
  <si>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</si>
  <si>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</si>
  <si>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</si>
  <si>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</si>
  <si>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</si>
  <si>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</si>
  <si>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</si>
  <si>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</si>
  <si>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</si>
  <si>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</si>
  <si>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</si>
  <si>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</si>
  <si>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</si>
  <si>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</si>
  <si>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</si>
  <si>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</si>
  <si>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</si>
  <si>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</si>
  <si>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</si>
  <si>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</si>
  <si>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</si>
  <si>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</si>
  <si>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</si>
  <si>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</si>
  <si>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</si>
  <si>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</si>
  <si>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</si>
  <si>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</si>
  <si>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</si>
  <si>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</si>
  <si>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</si>
  <si>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</si>
  <si>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</si>
  <si>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</si>
  <si>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</si>
  <si>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</si>
  <si>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</si>
  <si>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</si>
  <si>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</si>
  <si>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</si>
  <si>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</si>
  <si>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</si>
  <si>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</si>
  <si>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</si>
  <si>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</si>
  <si>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</si>
  <si>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</si>
  <si>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</si>
  <si>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</si>
  <si>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</si>
  <si>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</si>
  <si>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</si>
  <si>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</si>
  <si>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</si>
  <si>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</si>
  <si>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</si>
  <si>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</si>
  <si>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</si>
  <si>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</si>
  <si>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</si>
  <si>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</si>
  <si>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</si>
  <si>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</si>
  <si>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</si>
  <si>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</si>
  <si>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</si>
  <si>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</si>
  <si>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</si>
  <si>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</si>
  <si>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</si>
  <si>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</si>
  <si>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</si>
  <si>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</si>
  <si>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</si>
  <si>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</si>
  <si>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</si>
  <si>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</si>
  <si>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</si>
  <si>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</si>
  <si>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</si>
  <si>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</si>
  <si>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</si>
  <si>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</si>
  <si>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</si>
  <si>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</si>
  <si>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</si>
  <si>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</si>
  <si>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</si>
  <si>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</si>
  <si>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</si>
  <si>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</si>
  <si>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</si>
  <si>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</si>
  <si>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</si>
  <si>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</si>
  <si>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</si>
  <si>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</si>
  <si>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</si>
  <si>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</si>
  <si>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</si>
  <si>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</si>
  <si>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</si>
  <si>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</si>
  <si>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</si>
  <si>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</si>
  <si>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</si>
  <si>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</si>
  <si>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</si>
  <si>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</si>
  <si>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</si>
  <si>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</si>
  <si>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</si>
  <si>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</si>
  <si>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</si>
  <si>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</si>
  <si>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</si>
  <si>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</si>
  <si>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</si>
  <si>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</si>
  <si>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</si>
  <si>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</si>
  <si>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</si>
  <si>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</si>
  <si>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</si>
  <si>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</si>
  <si>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</si>
  <si>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</si>
  <si>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</si>
  <si>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</si>
  <si>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</si>
  <si>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</si>
  <si>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</si>
  <si>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</si>
  <si>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</si>
  <si>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</si>
  <si>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</si>
  <si>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</si>
  <si>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</si>
  <si>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</si>
  <si>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</si>
  <si>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</si>
  <si>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</si>
  <si>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</si>
  <si>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</si>
  <si>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</si>
  <si>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</si>
  <si>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</si>
  <si>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</si>
  <si>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</si>
  <si>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</si>
  <si>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</si>
  <si>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</si>
  <si>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</si>
  <si>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</si>
  <si>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</si>
  <si>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</si>
  <si>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</si>
  <si>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</si>
  <si>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</si>
  <si>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</si>
  <si>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</si>
  <si>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</si>
  <si>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</si>
  <si>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</si>
  <si>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</si>
  <si>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</si>
  <si>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</si>
  <si>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</si>
  <si>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</si>
  <si>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</si>
  <si>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</si>
  <si>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</si>
  <si>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</si>
  <si>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</si>
  <si>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</si>
  <si>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</si>
  <si>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</si>
  <si>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</si>
  <si>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</si>
  <si>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</si>
  <si>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</si>
  <si>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</si>
  <si>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</si>
  <si>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</si>
  <si>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</si>
  <si>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</si>
  <si>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</si>
  <si>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</si>
  <si>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</si>
  <si>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</si>
  <si>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</si>
  <si>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</si>
  <si>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</si>
  <si>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</si>
  <si>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</si>
  <si>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</si>
  <si>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</si>
  <si>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</si>
  <si>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</si>
  <si>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</si>
  <si>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</si>
  <si>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</si>
  <si>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</si>
  <si>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</si>
  <si>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</si>
  <si>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</si>
  <si>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</si>
  <si>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</si>
  <si>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</si>
  <si>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</si>
  <si>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</si>
  <si>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</si>
  <si>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</si>
  <si>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</si>
  <si>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</si>
  <si>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</si>
  <si>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</si>
  <si>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</si>
  <si>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</si>
  <si>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</si>
  <si>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</si>
  <si>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</si>
  <si>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</si>
  <si>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</si>
  <si>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</si>
  <si>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</si>
  <si>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</si>
  <si>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</si>
  <si>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</si>
  <si>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</si>
  <si>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</si>
  <si>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</si>
  <si>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</si>
  <si>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</si>
  <si>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</si>
  <si>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</si>
  <si>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</si>
  <si>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</si>
  <si>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</si>
  <si>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</si>
  <si>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</si>
  <si>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</si>
  <si>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</si>
  <si>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</si>
  <si>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</si>
  <si>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</si>
  <si>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</si>
  <si>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</si>
  <si>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</si>
  <si>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</si>
  <si>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</si>
  <si>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</si>
  <si>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</si>
  <si>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</si>
  <si>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</si>
  <si>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</si>
  <si>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</si>
  <si>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</si>
  <si>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</si>
  <si>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</si>
  <si>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</si>
  <si>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</si>
  <si>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</si>
  <si>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</si>
  <si>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</si>
  <si>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</si>
  <si>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</si>
  <si>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</si>
  <si>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</si>
  <si>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</si>
  <si>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</si>
  <si>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</si>
  <si>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</si>
  <si>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</si>
  <si>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</si>
  <si>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</si>
  <si>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</si>
  <si>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</si>
  <si>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</si>
  <si>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</si>
  <si>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</si>
  <si>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</si>
  <si>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</si>
  <si>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</si>
  <si>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</si>
  <si>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</si>
  <si>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</si>
  <si>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</si>
  <si>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</si>
  <si>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</si>
  <si>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</si>
  <si>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</si>
  <si>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</si>
  <si>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</si>
  <si>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</si>
  <si>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</si>
  <si>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</si>
  <si>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</si>
  <si>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</si>
  <si>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</si>
  <si>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</si>
  <si>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</si>
  <si>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</si>
  <si>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</si>
  <si>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</si>
  <si>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</si>
  <si>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</si>
  <si>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</si>
  <si>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</si>
  <si>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</si>
  <si>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</si>
  <si>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</si>
  <si>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</si>
  <si>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</si>
  <si>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</si>
  <si>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</si>
  <si>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</si>
  <si>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</si>
  <si>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</si>
  <si>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</si>
  <si>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</si>
  <si>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</si>
  <si>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</si>
  <si>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</si>
  <si>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</si>
  <si>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</si>
  <si>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</si>
  <si>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</si>
  <si>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</si>
  <si>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</si>
  <si>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</si>
  <si>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</si>
  <si>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</si>
  <si>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</si>
  <si>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</si>
  <si>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</si>
  <si>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</si>
  <si>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</si>
  <si>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</si>
  <si>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</si>
  <si>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</si>
  <si>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</si>
  <si>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</si>
  <si>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</si>
  <si>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</si>
  <si>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</si>
  <si>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</si>
  <si>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</si>
  <si>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</si>
  <si>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</si>
  <si>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</si>
  <si>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</si>
  <si>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</si>
  <si>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</si>
  <si>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</si>
  <si>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</si>
  <si>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</si>
  <si>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</si>
  <si>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</si>
  <si>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</si>
  <si>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</si>
  <si>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</si>
  <si>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</si>
  <si>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</si>
  <si>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</si>
  <si>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</si>
  <si>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</si>
  <si>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</si>
  <si>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</si>
  <si>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</si>
  <si>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</si>
  <si>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</si>
  <si>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</si>
  <si>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</si>
  <si>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</si>
  <si>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</si>
  <si>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</si>
  <si>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</si>
  <si>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</si>
  <si>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</si>
  <si>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</si>
  <si>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</si>
  <si>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</si>
  <si>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</si>
  <si>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</si>
  <si>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</si>
  <si>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</si>
  <si>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</si>
  <si>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</si>
  <si>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</si>
  <si>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</si>
  <si>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</si>
  <si>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</si>
  <si>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</si>
  <si>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</si>
  <si>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</si>
  <si>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</si>
  <si>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</si>
  <si>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</si>
  <si>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</si>
  <si>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</si>
  <si>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</si>
  <si>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</si>
  <si>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</si>
  <si>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</si>
  <si>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</si>
  <si>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</si>
  <si>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</si>
  <si>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</si>
  <si>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</si>
  <si>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</si>
  <si>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</si>
  <si>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</si>
  <si>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</si>
  <si>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</si>
  <si>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</si>
  <si>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</si>
  <si>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</si>
  <si>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</si>
  <si>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</si>
  <si>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</si>
  <si>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</si>
  <si>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</si>
  <si>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</si>
  <si>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</si>
  <si>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</si>
  <si>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</si>
  <si>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</si>
  <si>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</si>
  <si>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</si>
  <si>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</si>
  <si>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</si>
  <si>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</si>
  <si>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</si>
  <si>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</si>
  <si>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</si>
  <si>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</si>
  <si>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</si>
  <si>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</si>
  <si>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</si>
  <si>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</si>
  <si>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</si>
  <si>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</si>
  <si>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</si>
  <si>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</si>
  <si>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</si>
  <si>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</si>
  <si>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</si>
  <si>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</si>
  <si>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</si>
  <si>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</si>
  <si>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</si>
  <si>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</si>
  <si>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</si>
  <si>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</si>
  <si>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</si>
  <si>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</si>
  <si>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</si>
  <si>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</si>
  <si>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</si>
  <si>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</si>
  <si>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</si>
  <si>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</si>
  <si>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</si>
  <si>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</si>
  <si>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</si>
  <si>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</si>
  <si>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</si>
  <si>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</si>
  <si>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</si>
  <si>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</si>
  <si>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</si>
  <si>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</si>
  <si>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</si>
  <si>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</si>
  <si>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</si>
  <si>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</si>
  <si>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</si>
  <si>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</si>
  <si>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</si>
  <si>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</si>
  <si>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</si>
  <si>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</si>
  <si>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</si>
  <si>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</si>
  <si>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</si>
  <si>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</si>
  <si>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</si>
  <si>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</si>
  <si>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</si>
  <si>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</si>
  <si>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</si>
  <si>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</si>
  <si>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</si>
  <si>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</si>
  <si>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</si>
  <si>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</si>
  <si>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</si>
  <si>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</si>
  <si>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</si>
  <si>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</si>
  <si>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</si>
  <si>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</si>
  <si>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</si>
  <si>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</si>
  <si>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</si>
  <si>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</si>
  <si>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</si>
  <si>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</si>
  <si>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</si>
  <si>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</si>
  <si>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</si>
  <si>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</si>
  <si>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</si>
  <si>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</si>
  <si>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</si>
  <si>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</si>
  <si>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</si>
  <si>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</si>
  <si>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</si>
  <si>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</si>
  <si>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</si>
  <si>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</si>
  <si>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</si>
  <si>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</si>
  <si>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</si>
  <si>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</si>
  <si>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</si>
  <si>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</si>
  <si>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</si>
  <si>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</si>
  <si>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</si>
  <si>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</si>
  <si>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</si>
  <si>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</si>
  <si>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</si>
  <si>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</si>
  <si>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</si>
  <si>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</si>
  <si>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</si>
  <si>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</si>
  <si>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</si>
  <si>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</si>
  <si>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</si>
  <si>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</si>
  <si>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</si>
  <si>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</si>
  <si>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</si>
  <si>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</si>
  <si>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</si>
  <si>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</si>
  <si>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</si>
  <si>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</si>
  <si>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</si>
  <si>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</si>
  <si>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</si>
  <si>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</si>
  <si>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</si>
  <si>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</si>
  <si>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</si>
  <si>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</si>
  <si>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</si>
  <si>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</si>
  <si>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</si>
  <si>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</si>
  <si>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</si>
  <si>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</si>
  <si>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</si>
  <si>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</si>
  <si>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</si>
  <si>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</si>
  <si>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</si>
  <si>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</si>
  <si>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</si>
  <si>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</si>
  <si>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</si>
  <si>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</si>
  <si>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</si>
  <si>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</si>
  <si>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</si>
  <si>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</si>
  <si>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</si>
  <si>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</si>
  <si>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</si>
  <si>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</si>
  <si>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</si>
  <si>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</si>
  <si>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</si>
  <si>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</si>
  <si>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</si>
  <si>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</si>
  <si>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</si>
  <si>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</si>
  <si>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</si>
  <si>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</si>
  <si>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</si>
  <si>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</si>
  <si>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</si>
  <si>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</si>
  <si>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</si>
  <si>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</si>
  <si>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</si>
  <si>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</si>
  <si>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</si>
  <si>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</si>
  <si>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</si>
  <si>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</si>
  <si>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</si>
  <si>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</si>
  <si>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</si>
  <si>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</si>
  <si>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</si>
  <si>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</si>
  <si>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</si>
  <si>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</si>
  <si>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</si>
  <si>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</si>
  <si>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</si>
  <si>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</si>
  <si>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</si>
  <si>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</si>
  <si>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</si>
  <si>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</si>
  <si>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</si>
  <si>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</si>
  <si>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</si>
  <si>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</si>
  <si>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</si>
  <si>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</si>
  <si>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</si>
  <si>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</si>
  <si>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</si>
  <si>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</si>
  <si>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</si>
  <si>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</si>
  <si>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</si>
  <si>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</si>
  <si>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</si>
  <si>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</si>
  <si>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</si>
  <si>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</si>
  <si>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</si>
  <si>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</si>
  <si>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</si>
  <si>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</si>
  <si>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</si>
  <si>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</si>
  <si>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</si>
  <si>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</si>
  <si>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</si>
  <si>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</si>
  <si>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</si>
  <si>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</si>
  <si>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</si>
  <si>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</si>
  <si>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</si>
  <si>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</si>
  <si>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</si>
  <si>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</si>
  <si>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</si>
  <si>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</si>
  <si>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</si>
  <si>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</si>
  <si>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</si>
  <si>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</si>
  <si>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</si>
  <si>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</si>
  <si>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</si>
  <si>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</si>
  <si>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</si>
  <si>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</si>
  <si>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</si>
  <si>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</si>
  <si>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</si>
  <si>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</si>
  <si>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</si>
  <si>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</si>
  <si>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</si>
  <si>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</si>
  <si>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</si>
  <si>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</si>
  <si>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</si>
  <si>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</si>
  <si>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</si>
  <si>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</si>
  <si>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</si>
  <si>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</si>
  <si>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</si>
  <si>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</si>
  <si>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</si>
  <si>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</si>
  <si>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</si>
  <si>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</si>
  <si>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</si>
  <si>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</si>
  <si>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</si>
  <si>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</si>
  <si>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</si>
  <si>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</si>
  <si>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</si>
  <si>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</si>
  <si>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</si>
  <si>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</si>
  <si>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</si>
  <si>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</si>
  <si>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</si>
  <si>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</si>
  <si>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</si>
  <si>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</si>
  <si>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</si>
  <si>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</si>
  <si>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</si>
  <si>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</si>
  <si>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</si>
  <si>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</si>
  <si>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</si>
  <si>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</si>
  <si>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</si>
  <si>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</si>
  <si>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</si>
  <si>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</si>
  <si>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</si>
  <si>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</si>
  <si>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</si>
  <si>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</si>
  <si>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</si>
  <si>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</si>
  <si>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</si>
  <si>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</si>
  <si>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</si>
  <si>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</si>
  <si>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</si>
  <si>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</si>
  <si>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</si>
  <si>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</si>
  <si>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</si>
  <si>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</si>
  <si>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</si>
  <si>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</si>
  <si>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</si>
  <si>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</si>
  <si>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</si>
  <si>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</si>
  <si>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</si>
  <si>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</si>
  <si>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</si>
  <si>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</si>
  <si>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</si>
  <si>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</si>
  <si>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</si>
  <si>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</si>
  <si>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</si>
  <si>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</si>
  <si>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</si>
  <si>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</si>
  <si>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</si>
  <si>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</si>
  <si>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</si>
  <si>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</si>
  <si>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</si>
  <si>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</si>
  <si>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</si>
  <si>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</si>
  <si>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</si>
  <si>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</si>
  <si>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</si>
  <si>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</si>
  <si>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</si>
  <si>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</si>
  <si>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</si>
  <si>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</si>
  <si>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</si>
  <si>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</si>
  <si>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</si>
  <si>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</si>
  <si>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</si>
  <si>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</si>
  <si>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</si>
  <si>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</si>
  <si>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</si>
  <si>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</si>
  <si>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</si>
  <si>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</si>
  <si>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</si>
  <si>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</si>
  <si>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</si>
  <si>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</si>
  <si>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</si>
  <si>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</si>
  <si>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</si>
  <si>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</si>
  <si>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</si>
  <si>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</si>
  <si>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</si>
  <si>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</si>
  <si>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</si>
  <si>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</si>
  <si>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</si>
  <si>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</si>
  <si>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</si>
  <si>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</si>
  <si>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</si>
  <si>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</si>
  <si>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</si>
  <si>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</si>
  <si>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</si>
  <si>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</si>
  <si>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</si>
  <si>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</si>
  <si>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</si>
  <si>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</si>
  <si>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</si>
  <si>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</si>
  <si>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</si>
  <si>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</si>
  <si>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</si>
  <si>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</si>
  <si>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</si>
  <si>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</si>
  <si>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</si>
  <si>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</si>
  <si>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</si>
  <si>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</si>
  <si>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</si>
  <si>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</si>
  <si>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</si>
  <si>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</si>
  <si>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</si>
  <si>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</si>
  <si>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</si>
  <si>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</si>
  <si>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</si>
  <si>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</si>
  <si>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</si>
  <si>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</si>
  <si>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</si>
  <si>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</si>
  <si>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</si>
  <si>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</si>
  <si>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</si>
  <si>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</si>
  <si>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</si>
  <si>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</si>
  <si>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</si>
  <si>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</si>
  <si>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</si>
  <si>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</si>
  <si>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</si>
  <si>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</si>
  <si>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</si>
  <si>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</si>
  <si>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</si>
  <si>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</si>
  <si>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</si>
  <si>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</si>
  <si>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</si>
  <si>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</si>
  <si>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</si>
  <si>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</si>
  <si>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</si>
  <si>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</si>
  <si>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</si>
  <si>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</si>
  <si>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</si>
  <si>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</si>
  <si>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</si>
  <si>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</si>
  <si>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</si>
  <si>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</si>
  <si>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</si>
  <si>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</si>
  <si>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</si>
  <si>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</si>
  <si>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</si>
  <si>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</si>
  <si>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</si>
  <si>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</si>
  <si>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</si>
  <si>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</si>
  <si>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</si>
  <si>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</si>
  <si>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</si>
  <si>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</si>
  <si>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</si>
  <si>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</si>
  <si>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</si>
  <si>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</si>
  <si>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</si>
  <si>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</si>
  <si>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</si>
  <si>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</si>
  <si>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</si>
  <si>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</si>
  <si>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</si>
  <si>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</si>
  <si>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</si>
  <si>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</si>
  <si>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</si>
  <si>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</si>
  <si>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</si>
  <si>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</si>
  <si>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</si>
  <si>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</si>
  <si>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</si>
  <si>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</si>
  <si>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</si>
  <si>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</si>
  <si>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</si>
  <si>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</si>
  <si>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</si>
  <si>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</si>
  <si>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</si>
  <si>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</si>
  <si>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</si>
  <si>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</si>
  <si>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</si>
  <si>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</si>
  <si>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</si>
  <si>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</si>
  <si>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</si>
  <si>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</si>
  <si>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</si>
  <si>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</si>
  <si>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</si>
  <si>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</si>
  <si>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</si>
  <si>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</si>
  <si>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</si>
  <si>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</si>
  <si>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</si>
  <si>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</si>
  <si>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</si>
  <si>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</si>
  <si>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</si>
  <si>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</si>
  <si>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</si>
  <si>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</si>
  <si>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</si>
  <si>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</si>
  <si>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</si>
  <si>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</si>
  <si>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</si>
  <si>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</si>
  <si>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</si>
  <si>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</si>
  <si>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</si>
  <si>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</si>
  <si>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</si>
  <si>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</si>
  <si>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</si>
  <si>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</si>
  <si>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</si>
  <si>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</si>
  <si>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</si>
  <si>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</si>
  <si>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</si>
  <si>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</si>
  <si>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</si>
  <si>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</si>
  <si>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</si>
  <si>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</si>
  <si>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</si>
  <si>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</si>
  <si>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</si>
  <si>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</si>
  <si>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</si>
  <si>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</si>
  <si>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</si>
  <si>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</si>
  <si>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</si>
  <si>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</si>
  <si>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</si>
  <si>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</si>
  <si>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</si>
  <si>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</si>
  <si>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</si>
  <si>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</si>
  <si>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</si>
  <si>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</si>
  <si>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</si>
  <si>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</si>
  <si>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</si>
  <si>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</si>
  <si>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</si>
  <si>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</si>
  <si>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</si>
  <si>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</si>
  <si>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</si>
  <si>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</si>
  <si>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</si>
  <si>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</si>
  <si>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</si>
  <si>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</si>
  <si>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</si>
  <si>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</si>
  <si>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</si>
  <si>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</si>
  <si>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</si>
  <si>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</si>
  <si>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</si>
  <si>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</si>
  <si>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</si>
  <si>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</si>
  <si>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</si>
  <si>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</si>
  <si>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</si>
  <si>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</si>
  <si>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</si>
  <si>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</si>
  <si>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</si>
  <si>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</si>
  <si>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</si>
  <si>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</si>
  <si>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</si>
  <si>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</si>
  <si>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</si>
  <si>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</si>
  <si>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</si>
  <si>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</si>
  <si>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</si>
  <si>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</si>
  <si>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</si>
  <si>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</si>
  <si>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</si>
  <si>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</si>
  <si>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</si>
  <si>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</si>
  <si>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</si>
  <si>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</si>
  <si>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</si>
  <si>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</si>
  <si>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</si>
  <si>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</si>
  <si>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</si>
  <si>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</si>
  <si>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</si>
  <si>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</si>
  <si>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</si>
  <si>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</si>
  <si>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</si>
  <si>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</si>
  <si>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</si>
  <si>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</si>
  <si>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</si>
  <si>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</si>
  <si>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</si>
  <si>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</si>
  <si>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</si>
  <si>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</si>
  <si>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</si>
  <si>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</si>
  <si>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</si>
  <si>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</si>
  <si>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</si>
  <si>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</si>
  <si>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</si>
  <si>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</si>
  <si>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</si>
  <si>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</si>
  <si>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</si>
  <si>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</si>
  <si>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</si>
  <si>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</si>
  <si>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</si>
  <si>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</si>
  <si>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</si>
  <si>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</si>
  <si>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</si>
  <si>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</si>
  <si>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</si>
  <si>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</si>
  <si>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</si>
  <si>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</si>
  <si>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</si>
  <si>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</si>
  <si>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</si>
  <si>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</si>
  <si>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</si>
  <si>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</si>
  <si>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</si>
  <si>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</si>
  <si>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</si>
  <si>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</si>
  <si>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</si>
  <si>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</si>
  <si>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</si>
  <si>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</si>
  <si>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</si>
  <si>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</si>
  <si>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</si>
  <si>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</si>
  <si>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</si>
  <si>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</si>
  <si>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</si>
  <si>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</si>
  <si>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</si>
  <si>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</si>
  <si>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</si>
  <si>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</si>
  <si>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</si>
  <si>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</si>
  <si>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</si>
  <si>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</si>
  <si>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</si>
  <si>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</si>
  <si>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</si>
  <si>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</si>
  <si>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</si>
  <si>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</si>
  <si>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</si>
  <si>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</si>
  <si>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</si>
  <si>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</si>
  <si>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</si>
  <si>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</si>
  <si>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</si>
  <si>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</si>
  <si>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</si>
  <si>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</si>
  <si>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</si>
  <si>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</si>
  <si>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</si>
  <si>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</si>
  <si>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</si>
  <si>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</si>
  <si>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</si>
  <si>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</si>
  <si>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</si>
  <si>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</si>
  <si>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</si>
  <si>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</si>
  <si>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</si>
  <si>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</si>
  <si>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</si>
  <si>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</si>
  <si>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</si>
  <si>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</si>
  <si>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</si>
  <si>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</si>
  <si>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</si>
  <si>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</si>
  <si>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</si>
  <si>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</si>
  <si>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</si>
  <si>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</si>
  <si>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</si>
  <si>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</si>
  <si>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</si>
  <si>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</si>
  <si>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</si>
  <si>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</si>
  <si>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</si>
  <si>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</si>
  <si>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</si>
  <si>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</si>
  <si>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</si>
  <si>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</si>
  <si>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</si>
  <si>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</si>
  <si>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</si>
  <si>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</si>
  <si>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</si>
  <si>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</si>
  <si>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</si>
  <si>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</si>
  <si>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</si>
  <si>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</si>
  <si>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</si>
  <si>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</si>
  <si>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</si>
  <si>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</si>
  <si>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</si>
  <si>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</si>
  <si>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</si>
  <si>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</si>
  <si>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</si>
  <si>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</si>
  <si>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</si>
  <si>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</si>
  <si>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</si>
  <si>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</si>
  <si>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</si>
  <si>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</si>
  <si>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</si>
  <si>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</si>
  <si>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</si>
  <si>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</si>
  <si>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</si>
  <si>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</si>
  <si>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</si>
  <si>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</si>
  <si>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</si>
  <si>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</si>
  <si>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</si>
  <si>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</si>
  <si>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</si>
  <si>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</si>
  <si>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</si>
  <si>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</si>
  <si>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</si>
  <si>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</si>
  <si>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</si>
  <si>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</si>
  <si>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</si>
  <si>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</si>
  <si>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</si>
  <si>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</si>
  <si>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</si>
  <si>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</si>
  <si>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</si>
  <si>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</si>
  <si>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</si>
  <si>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</si>
  <si>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</si>
  <si>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</si>
  <si>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</si>
  <si>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</si>
  <si>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</si>
  <si>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</si>
  <si>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</si>
  <si>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</si>
  <si>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</si>
  <si>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</si>
  <si>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</si>
  <si>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</si>
  <si>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</si>
  <si>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</si>
  <si>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</si>
  <si>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</si>
  <si>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</si>
  <si>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</si>
  <si>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</si>
  <si>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</si>
  <si>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</si>
  <si>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</si>
  <si>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</si>
  <si>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</si>
  <si>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</si>
  <si>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</si>
  <si>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</si>
  <si>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</si>
  <si>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</si>
  <si>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</si>
  <si>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</si>
  <si>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</si>
  <si>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</si>
  <si>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</si>
  <si>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</si>
  <si>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</si>
  <si>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</si>
  <si>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</si>
  <si>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</si>
  <si>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</si>
  <si>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</si>
  <si>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</si>
  <si>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</si>
  <si>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</si>
  <si>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</si>
  <si>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</si>
  <si>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</si>
  <si>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</si>
  <si>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</si>
  <si>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</si>
  <si>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</si>
  <si>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</si>
  <si>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</si>
  <si>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</si>
  <si>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</si>
  <si>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</si>
  <si>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</si>
  <si>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</si>
  <si>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</si>
  <si>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</si>
  <si>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</si>
  <si>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</si>
  <si>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</si>
  <si>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</si>
  <si>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</si>
  <si>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</si>
  <si>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</si>
  <si>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</si>
  <si>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</si>
  <si>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</si>
  <si>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</si>
  <si>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</si>
  <si>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</si>
  <si>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</si>
  <si>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</si>
  <si>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</si>
  <si>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</si>
  <si>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</si>
  <si>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</si>
  <si>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</si>
  <si>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</si>
  <si>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</si>
  <si>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</si>
  <si>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</si>
  <si>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</si>
  <si>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</si>
  <si>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</si>
  <si>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</si>
  <si>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</si>
  <si>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</si>
  <si>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</si>
  <si>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</si>
  <si>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</si>
  <si>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</si>
  <si>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</si>
  <si>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</si>
  <si>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</si>
  <si>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</si>
  <si>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</si>
  <si>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</si>
  <si>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</si>
  <si>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</si>
  <si>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</si>
  <si>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</si>
  <si>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</si>
  <si>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</si>
  <si>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</si>
  <si>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</si>
  <si>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</si>
  <si>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</si>
  <si>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</si>
  <si>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</si>
  <si>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</si>
  <si>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</si>
  <si>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</si>
  <si>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</si>
  <si>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</si>
  <si>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</si>
  <si>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</si>
  <si>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</si>
  <si>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</si>
  <si>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</si>
  <si>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</si>
  <si>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</si>
  <si>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</si>
  <si>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</si>
  <si>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</si>
  <si>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</si>
  <si>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</si>
  <si>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</si>
  <si>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</si>
  <si>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</si>
  <si>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</si>
  <si>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</si>
  <si>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</si>
  <si>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</si>
  <si>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</si>
  <si>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</si>
  <si>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</si>
  <si>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</si>
  <si>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</si>
  <si>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</si>
  <si>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</si>
  <si>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</si>
  <si>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</si>
  <si>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</si>
  <si>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</si>
  <si>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</si>
  <si>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</si>
  <si>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</si>
  <si>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</si>
  <si>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</si>
  <si>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</si>
  <si>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</si>
  <si>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</si>
  <si>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</si>
  <si>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</si>
  <si>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</si>
  <si>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</si>
  <si>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</si>
  <si>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</si>
  <si>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</si>
  <si>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</si>
  <si>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</si>
  <si>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</si>
  <si>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</si>
  <si>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</si>
  <si>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</si>
  <si>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</si>
  <si>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</si>
  <si>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</si>
  <si>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</si>
  <si>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</si>
  <si>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</si>
  <si>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</si>
  <si>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</si>
  <si>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</si>
  <si>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</si>
  <si>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</si>
  <si>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</si>
  <si>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</si>
  <si>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</si>
  <si>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</si>
  <si>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</si>
  <si>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</si>
  <si>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</si>
  <si>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--&gt; [category] : {category family class}</t>
  </si>
  <si>
    <t>--&gt; [url] : {url universalresourcelocator uniformresourcelocator}</t>
  </si>
  <si>
    <t>--&gt; [publication] : {issue publication publishing}</t>
  </si>
  <si>
    <t>--&gt; [health] : {health healthy healthpsi}</t>
  </si>
  <si>
    <t>--&gt; [publications] : {publications publication publication_foil}</t>
  </si>
  <si>
    <t>--&gt; [budget] : {get budget budgetary}</t>
  </si>
  <si>
    <t>62/4929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</si>
</sst>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s>
  <cellStyleXfs count="4">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2">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0" fillId="0" borderId="2" xfId="0" applyBorder="1" applyAlignment="1">
      <alignment horizontal="center" vertical="center"/>
    </xf>
    <xf numFmtId="0" fontId="0" fillId="0" borderId="0" xfId="0" applyAlignment="1">
      <alignment horizontal="center"/>
    </xf>
    <xf numFmtId="0" fontId="2" fillId="11" borderId="0" xfId="0" applyFont="1" applyFill="1" applyAlignment="1">
      <alignment horizontal="left"/>
    </xf>
    <xf numFmtId="0" fontId="0" fillId="0" borderId="12" xfId="0" applyBorder="1" applyAlignment="1">
      <alignment horizontal="center"/>
    </xf>
    <xf numFmtId="0" fontId="0" fillId="10" borderId="0" xfId="0" applyFill="1" applyAlignment="1">
      <alignment horizontal="center" wrapText="1"/>
    </xf>
    <xf numFmtId="0" fontId="0" fillId="0" borderId="0" xfId="0" applyAlignment="1">
      <alignment horizontal="left" wrapText="1"/>
    </xf>
  </cellXfs>
  <cellStyles count="4">
    <cellStyle name="Collegamento ipertestuale" xfId="2" builtinId="8" hidden="1"/>
    <cellStyle name="Collegamento ipertestuale visitato" xfId="3"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workbookViewId="0">
      <selection activeCell="J8" sqref="J8"/>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1255</v>
      </c>
      <c r="B1" s="17" t="s">
        <v>15</v>
      </c>
      <c r="C1" s="29" t="s">
        <v>47</v>
      </c>
      <c r="D1" s="33" t="s">
        <v>48</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69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70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71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72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73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1256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1257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74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75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1258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76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77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78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1259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79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80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81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82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83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1260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84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1184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85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86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1185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87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88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89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71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90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91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92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93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94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95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96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97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1186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98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99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1187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100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1261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101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1262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1188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102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103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104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105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106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1263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108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1264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1265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109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1189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1266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110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1267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1268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1269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1270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112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113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114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1190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115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1271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116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117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118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1272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119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120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121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1263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122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1273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123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124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1191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125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126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1178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1179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127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1274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128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129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1275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1263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130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131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132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133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134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135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136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1276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1277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137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138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139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140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141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142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143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144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145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146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1278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147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148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149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1279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150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151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152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1280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153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154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1192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155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156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1281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157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1282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158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159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160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161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162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163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1283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164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1274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165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1193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166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167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1267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168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1284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169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170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171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1194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172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126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1285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173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1286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174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175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176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177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1287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1195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178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179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180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1288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1289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181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182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183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184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126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185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1290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186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1291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187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188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1193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1292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189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1293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190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191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192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1263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193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194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1294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195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196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197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198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199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200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1196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1295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201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202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203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204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205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206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1263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207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208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1296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209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1297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210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211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212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213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214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215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216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217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218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219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1180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1298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221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222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223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224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225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1197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226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1299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227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228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229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90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230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71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83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231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232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233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234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124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1300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235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1198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1301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236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237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238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1302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239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240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241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242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243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1262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1267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244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245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246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247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1303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248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249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250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1199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251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252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253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254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255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256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214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83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257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258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259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260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261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262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263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264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265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1304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266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267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268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269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270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1305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1306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271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272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1307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1308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273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274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71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275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276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90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277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278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1309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1310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279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280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281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282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283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284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1311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1312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1313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105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1274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285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286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1274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287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288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289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290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291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1314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292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293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1200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294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295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296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297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298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1201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1315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299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300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301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302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303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304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305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306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126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307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1316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1202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308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309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310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1317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311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312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313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1203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314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315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316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1318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1319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317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1320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318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319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320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321</v>
      </c>
      <c r="B363" s="31">
        <v>0</v>
      </c>
      <c r="C363" s="31">
        <v>0</v>
      </c>
      <c r="D363" s="18">
        <v>0</v>
      </c>
      <c r="E363" s="30">
        <v>0</v>
      </c>
      <c r="F363" s="2">
        <f t="shared" si="84"/>
        <v>0</v>
      </c>
      <c r="G363" s="2">
        <f t="shared" si="85"/>
        <v>1</v>
      </c>
      <c r="H363" s="2">
        <f t="shared" si="86"/>
        <v>0</v>
      </c>
      <c r="I363" s="12">
        <f t="shared" si="87"/>
        <v>0</v>
      </c>
      <c r="J363" s="30">
        <v>1</v>
      </c>
      <c r="K363" s="2">
        <f t="shared" si="80"/>
        <v>0</v>
      </c>
      <c r="L363" s="2">
        <f t="shared" si="81"/>
        <v>0</v>
      </c>
      <c r="M363" s="2">
        <f t="shared" si="82"/>
        <v>1</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1263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322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1263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323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324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325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326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327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328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329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330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331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332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1274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333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334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335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336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337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119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1321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338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1186</v>
      </c>
      <c r="B386" s="31">
        <v>0</v>
      </c>
      <c r="C386" s="31">
        <v>0</v>
      </c>
      <c r="D386" s="18">
        <v>0</v>
      </c>
      <c r="E386" s="30">
        <v>0</v>
      </c>
      <c r="F386" s="2">
        <f t="shared" si="84"/>
        <v>0</v>
      </c>
      <c r="G386" s="2">
        <f t="shared" si="85"/>
        <v>1</v>
      </c>
      <c r="H386" s="2">
        <f t="shared" si="86"/>
        <v>0</v>
      </c>
      <c r="I386" s="12">
        <f t="shared" si="87"/>
        <v>0</v>
      </c>
      <c r="J386" s="30">
        <v>1</v>
      </c>
      <c r="K386" s="2">
        <f t="shared" ref="K386:K449" si="96">IF(AND(B386=1,J386=1),1,0)</f>
        <v>0</v>
      </c>
      <c r="L386" s="2">
        <f t="shared" ref="L386:L449" si="97">IF(AND(J386=0,B386=0),1,0)</f>
        <v>0</v>
      </c>
      <c r="M386" s="2">
        <f t="shared" ref="M386:M449" si="98">IF(AND(B386=0,J386=1),1,0)</f>
        <v>1</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339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340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341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1322</v>
      </c>
      <c r="B390" s="31">
        <v>0</v>
      </c>
      <c r="C390" s="31">
        <v>0</v>
      </c>
      <c r="D390" s="18">
        <v>0</v>
      </c>
      <c r="E390" s="30">
        <v>0</v>
      </c>
      <c r="F390" s="2">
        <f t="shared" si="100"/>
        <v>0</v>
      </c>
      <c r="G390" s="2">
        <f t="shared" si="101"/>
        <v>1</v>
      </c>
      <c r="H390" s="2">
        <f t="shared" si="102"/>
        <v>0</v>
      </c>
      <c r="I390" s="12">
        <f t="shared" si="103"/>
        <v>0</v>
      </c>
      <c r="J390" s="30">
        <v>1</v>
      </c>
      <c r="K390" s="2">
        <f t="shared" si="96"/>
        <v>0</v>
      </c>
      <c r="L390" s="2">
        <f t="shared" si="97"/>
        <v>0</v>
      </c>
      <c r="M390" s="2">
        <f t="shared" si="98"/>
        <v>1</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342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343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344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345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1323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346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1324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347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348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349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350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351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352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353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354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1263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355</v>
      </c>
      <c r="B407" s="31">
        <v>0</v>
      </c>
      <c r="C407" s="31">
        <v>0</v>
      </c>
      <c r="D407" s="18">
        <v>0</v>
      </c>
      <c r="E407" s="30">
        <v>0</v>
      </c>
      <c r="F407" s="2">
        <f t="shared" si="100"/>
        <v>0</v>
      </c>
      <c r="G407" s="2">
        <f t="shared" si="101"/>
        <v>1</v>
      </c>
      <c r="H407" s="2">
        <f t="shared" si="102"/>
        <v>0</v>
      </c>
      <c r="I407" s="12">
        <f t="shared" si="103"/>
        <v>0</v>
      </c>
      <c r="J407" s="30">
        <v>1</v>
      </c>
      <c r="K407" s="2">
        <f t="shared" si="96"/>
        <v>0</v>
      </c>
      <c r="L407" s="2">
        <f t="shared" si="97"/>
        <v>0</v>
      </c>
      <c r="M407" s="2">
        <f t="shared" si="98"/>
        <v>1</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356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357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358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359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360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1311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361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362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363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364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1325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365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366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367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1326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368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1327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369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1204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1328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74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370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371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1329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372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1330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373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374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375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1263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376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377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1331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378</v>
      </c>
      <c r="B441" s="31">
        <v>0</v>
      </c>
      <c r="C441" s="31">
        <v>0</v>
      </c>
      <c r="D441" s="18">
        <v>0</v>
      </c>
      <c r="E441" s="30">
        <v>0</v>
      </c>
      <c r="F441" s="2">
        <f t="shared" si="100"/>
        <v>0</v>
      </c>
      <c r="G441" s="2">
        <f t="shared" si="101"/>
        <v>1</v>
      </c>
      <c r="H441" s="2">
        <f t="shared" si="102"/>
        <v>0</v>
      </c>
      <c r="I441" s="12">
        <f t="shared" si="103"/>
        <v>0</v>
      </c>
      <c r="J441" s="30">
        <v>1</v>
      </c>
      <c r="K441" s="2">
        <f t="shared" si="96"/>
        <v>0</v>
      </c>
      <c r="L441" s="2">
        <f t="shared" si="97"/>
        <v>0</v>
      </c>
      <c r="M441" s="2">
        <f t="shared" si="98"/>
        <v>1</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379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380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381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1332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382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383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384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385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1333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126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168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213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386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1334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387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388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389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390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168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1335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162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391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392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325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393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1336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394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395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1263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396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397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398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359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1337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399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1338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400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1274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401</v>
      </c>
      <c r="B480" s="31">
        <v>0</v>
      </c>
      <c r="C480" s="31">
        <v>0</v>
      </c>
      <c r="D480" s="18">
        <v>0</v>
      </c>
      <c r="E480" s="30">
        <v>0</v>
      </c>
      <c r="F480" s="2">
        <f t="shared" si="116"/>
        <v>0</v>
      </c>
      <c r="G480" s="2">
        <f t="shared" si="117"/>
        <v>1</v>
      </c>
      <c r="H480" s="2">
        <f t="shared" si="118"/>
        <v>0</v>
      </c>
      <c r="I480" s="12">
        <f t="shared" si="119"/>
        <v>0</v>
      </c>
      <c r="J480" s="30">
        <v>1</v>
      </c>
      <c r="K480" s="2">
        <f t="shared" si="112"/>
        <v>0</v>
      </c>
      <c r="L480" s="2">
        <f t="shared" si="113"/>
        <v>0</v>
      </c>
      <c r="M480" s="2">
        <f t="shared" si="114"/>
        <v>1</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402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1205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1263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403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404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1339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1340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1267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405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406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213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407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1341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1342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1343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408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409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410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411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412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413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414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415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1344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1345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1346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416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1347</v>
      </c>
      <c r="B508" s="31">
        <v>0</v>
      </c>
      <c r="C508" s="31">
        <v>0</v>
      </c>
      <c r="D508" s="18">
        <v>0</v>
      </c>
      <c r="E508" s="30">
        <v>0</v>
      </c>
      <c r="F508" s="2">
        <f t="shared" si="116"/>
        <v>0</v>
      </c>
      <c r="G508" s="2">
        <f t="shared" si="117"/>
        <v>1</v>
      </c>
      <c r="H508" s="2">
        <f t="shared" si="118"/>
        <v>0</v>
      </c>
      <c r="I508" s="12">
        <f t="shared" si="119"/>
        <v>0</v>
      </c>
      <c r="J508" s="30">
        <v>1</v>
      </c>
      <c r="K508" s="2">
        <f t="shared" si="112"/>
        <v>0</v>
      </c>
      <c r="L508" s="2">
        <f t="shared" si="113"/>
        <v>0</v>
      </c>
      <c r="M508" s="2">
        <f t="shared" si="114"/>
        <v>1</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417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418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1313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419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420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421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1348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1</v>
      </c>
      <c r="K515" s="2">
        <f t="shared" si="128"/>
        <v>0</v>
      </c>
      <c r="L515" s="2">
        <f t="shared" si="129"/>
        <v>0</v>
      </c>
      <c r="M515" s="2">
        <f t="shared" si="130"/>
        <v>1</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422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1313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423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424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425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426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427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1349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1311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1274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1350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428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429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430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431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432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1351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433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1206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1207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434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435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436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1352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437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438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439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440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1318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441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1263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1353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442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443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444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445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446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1325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447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448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449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450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1354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451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452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1263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1274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1355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1208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453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454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455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456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457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458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244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459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460</v>
      </c>
      <c r="B573" s="31">
        <v>0</v>
      </c>
      <c r="C573" s="31">
        <v>0</v>
      </c>
      <c r="D573" s="18">
        <v>0</v>
      </c>
      <c r="E573" s="30">
        <v>0</v>
      </c>
      <c r="F573" s="2">
        <f t="shared" si="132"/>
        <v>0</v>
      </c>
      <c r="G573" s="2">
        <f t="shared" si="133"/>
        <v>1</v>
      </c>
      <c r="H573" s="2">
        <f t="shared" si="134"/>
        <v>0</v>
      </c>
      <c r="I573" s="12">
        <f t="shared" si="135"/>
        <v>0</v>
      </c>
      <c r="J573" s="30">
        <v>1</v>
      </c>
      <c r="K573" s="2">
        <f t="shared" si="128"/>
        <v>0</v>
      </c>
      <c r="L573" s="2">
        <f t="shared" si="129"/>
        <v>0</v>
      </c>
      <c r="M573" s="2">
        <f t="shared" si="130"/>
        <v>1</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1318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461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462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463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464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465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466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467</v>
      </c>
      <c r="B581" s="31">
        <v>0</v>
      </c>
      <c r="C581" s="31">
        <v>0</v>
      </c>
      <c r="D581" s="18">
        <v>0</v>
      </c>
      <c r="E581" s="30">
        <v>0</v>
      </c>
      <c r="F581" s="2">
        <f t="shared" si="148"/>
        <v>0</v>
      </c>
      <c r="G581" s="2">
        <f t="shared" si="149"/>
        <v>1</v>
      </c>
      <c r="H581" s="2">
        <f t="shared" si="150"/>
        <v>0</v>
      </c>
      <c r="I581" s="12">
        <f t="shared" si="151"/>
        <v>0</v>
      </c>
      <c r="J581" s="30">
        <v>1</v>
      </c>
      <c r="K581" s="2">
        <f t="shared" si="144"/>
        <v>0</v>
      </c>
      <c r="L581" s="2">
        <f t="shared" si="145"/>
        <v>0</v>
      </c>
      <c r="M581" s="2">
        <f t="shared" si="146"/>
        <v>1</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1356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1209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468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1357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469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470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1201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471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1358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472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473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474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475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476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477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478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1359</v>
      </c>
      <c r="B598" s="31">
        <v>0</v>
      </c>
      <c r="C598" s="31">
        <v>0</v>
      </c>
      <c r="D598" s="18">
        <v>0</v>
      </c>
      <c r="E598" s="30">
        <v>0</v>
      </c>
      <c r="F598" s="2">
        <f t="shared" si="148"/>
        <v>0</v>
      </c>
      <c r="G598" s="2">
        <f t="shared" si="149"/>
        <v>1</v>
      </c>
      <c r="H598" s="2">
        <f t="shared" si="150"/>
        <v>0</v>
      </c>
      <c r="I598" s="12">
        <f t="shared" si="151"/>
        <v>0</v>
      </c>
      <c r="J598" s="30">
        <v>1</v>
      </c>
      <c r="K598" s="2">
        <f t="shared" si="144"/>
        <v>0</v>
      </c>
      <c r="L598" s="2">
        <f t="shared" si="145"/>
        <v>0</v>
      </c>
      <c r="M598" s="2">
        <f t="shared" si="146"/>
        <v>1</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479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480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481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482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483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484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1311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485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486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487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488</v>
      </c>
      <c r="B609" s="31">
        <v>0</v>
      </c>
      <c r="C609" s="31">
        <v>0</v>
      </c>
      <c r="D609" s="18">
        <v>0</v>
      </c>
      <c r="E609" s="30">
        <v>0</v>
      </c>
      <c r="F609" s="2">
        <f t="shared" si="148"/>
        <v>0</v>
      </c>
      <c r="G609" s="2">
        <f t="shared" si="149"/>
        <v>1</v>
      </c>
      <c r="H609" s="2">
        <f t="shared" si="150"/>
        <v>0</v>
      </c>
      <c r="I609" s="12">
        <f t="shared" si="151"/>
        <v>0</v>
      </c>
      <c r="J609" s="30">
        <v>1</v>
      </c>
      <c r="K609" s="2">
        <f t="shared" si="144"/>
        <v>0</v>
      </c>
      <c r="L609" s="2">
        <f t="shared" si="145"/>
        <v>0</v>
      </c>
      <c r="M609" s="2">
        <f t="shared" si="146"/>
        <v>1</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489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1360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105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490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491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492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493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494</v>
      </c>
      <c r="B617" s="31">
        <v>0</v>
      </c>
      <c r="C617" s="31">
        <v>0</v>
      </c>
      <c r="D617" s="18">
        <v>0</v>
      </c>
      <c r="E617" s="30">
        <v>0</v>
      </c>
      <c r="F617" s="2">
        <f t="shared" si="148"/>
        <v>0</v>
      </c>
      <c r="G617" s="2">
        <f t="shared" si="149"/>
        <v>1</v>
      </c>
      <c r="H617" s="2">
        <f t="shared" si="150"/>
        <v>0</v>
      </c>
      <c r="I617" s="12">
        <f t="shared" si="151"/>
        <v>0</v>
      </c>
      <c r="J617" s="30">
        <v>1</v>
      </c>
      <c r="K617" s="2">
        <f t="shared" si="144"/>
        <v>0</v>
      </c>
      <c r="L617" s="2">
        <f t="shared" si="145"/>
        <v>0</v>
      </c>
      <c r="M617" s="2">
        <f t="shared" si="146"/>
        <v>1</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495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1361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83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496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497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498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499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500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501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502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503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504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126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1318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1362</v>
      </c>
      <c r="B632" s="31">
        <v>1</v>
      </c>
      <c r="C632" s="31">
        <v>3929</v>
      </c>
      <c r="D632" s="18">
        <v>105</v>
      </c>
      <c r="E632" s="30">
        <v>1</v>
      </c>
      <c r="F632" s="2">
        <f t="shared" si="148"/>
        <v>1</v>
      </c>
      <c r="G632" s="2">
        <f t="shared" si="149"/>
        <v>0</v>
      </c>
      <c r="H632" s="2">
        <f t="shared" si="150"/>
        <v>0</v>
      </c>
      <c r="I632" s="12">
        <f t="shared" si="151"/>
        <v>0</v>
      </c>
      <c r="J632" s="30">
        <v>1</v>
      </c>
      <c r="K632" s="2">
        <f t="shared" si="144"/>
        <v>1</v>
      </c>
      <c r="L632" s="2">
        <f t="shared" si="145"/>
        <v>0</v>
      </c>
      <c r="M632" s="2">
        <f t="shared" si="146"/>
        <v>0</v>
      </c>
      <c r="N632" s="12">
        <f t="shared" si="147"/>
        <v>0</v>
      </c>
      <c r="O632" s="16">
        <v>0</v>
      </c>
      <c r="P632" s="2">
        <f t="shared" si="152"/>
        <v>0</v>
      </c>
      <c r="Q632" s="2">
        <f t="shared" si="153"/>
        <v>0</v>
      </c>
      <c r="R632" s="2">
        <f t="shared" si="154"/>
        <v>0</v>
      </c>
      <c r="S632" s="12">
        <f t="shared" si="155"/>
        <v>1</v>
      </c>
      <c r="T632" s="16">
        <v>0</v>
      </c>
      <c r="U632" s="2">
        <f t="shared" si="156"/>
        <v>0</v>
      </c>
      <c r="V632" s="2">
        <f t="shared" si="157"/>
        <v>0</v>
      </c>
      <c r="W632" s="2">
        <f t="shared" si="158"/>
        <v>0</v>
      </c>
      <c r="X632" s="12">
        <f t="shared" si="159"/>
        <v>1</v>
      </c>
    </row>
    <row r="633" spans="1:24" x14ac:dyDescent="0.2">
      <c r="A633" t="s">
        <v>505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506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507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168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508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509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510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1263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511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512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1363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513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514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515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516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1364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517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1210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126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518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519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1211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520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521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473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355</v>
      </c>
      <c r="B658" s="31">
        <v>0</v>
      </c>
      <c r="C658" s="31">
        <v>0</v>
      </c>
      <c r="D658" s="18">
        <v>0</v>
      </c>
      <c r="E658" s="30">
        <v>0</v>
      </c>
      <c r="F658" s="2">
        <f t="shared" si="164"/>
        <v>0</v>
      </c>
      <c r="G658" s="2">
        <f t="shared" si="165"/>
        <v>1</v>
      </c>
      <c r="H658" s="2">
        <f t="shared" si="166"/>
        <v>0</v>
      </c>
      <c r="I658" s="12">
        <f t="shared" si="167"/>
        <v>0</v>
      </c>
      <c r="J658" s="30">
        <v>1</v>
      </c>
      <c r="K658" s="2">
        <f t="shared" si="160"/>
        <v>0</v>
      </c>
      <c r="L658" s="2">
        <f t="shared" si="161"/>
        <v>0</v>
      </c>
      <c r="M658" s="2">
        <f t="shared" si="162"/>
        <v>1</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83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1274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1325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522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523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524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525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526</v>
      </c>
      <c r="B666" s="31">
        <v>0</v>
      </c>
      <c r="C666" s="31">
        <v>0</v>
      </c>
      <c r="D666" s="18">
        <v>0</v>
      </c>
      <c r="E666" s="30">
        <v>0</v>
      </c>
      <c r="F666" s="2">
        <f t="shared" si="164"/>
        <v>0</v>
      </c>
      <c r="G666" s="2">
        <f t="shared" si="165"/>
        <v>1</v>
      </c>
      <c r="H666" s="2">
        <f t="shared" si="166"/>
        <v>0</v>
      </c>
      <c r="I666" s="12">
        <f t="shared" si="167"/>
        <v>0</v>
      </c>
      <c r="J666" s="30">
        <v>1</v>
      </c>
      <c r="K666" s="2">
        <f t="shared" si="160"/>
        <v>0</v>
      </c>
      <c r="L666" s="2">
        <f t="shared" si="161"/>
        <v>0</v>
      </c>
      <c r="M666" s="2">
        <f t="shared" si="162"/>
        <v>1</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527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528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1281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529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1212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530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531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532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533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1365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534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535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1213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536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537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272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319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1366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1318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538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539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1367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540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150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1368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541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542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1214</v>
      </c>
      <c r="B694" s="31">
        <v>0</v>
      </c>
      <c r="C694" s="31">
        <v>0</v>
      </c>
      <c r="D694" s="18">
        <v>0</v>
      </c>
      <c r="E694" s="30">
        <v>0</v>
      </c>
      <c r="F694" s="2">
        <f t="shared" si="164"/>
        <v>0</v>
      </c>
      <c r="G694" s="2">
        <f t="shared" si="165"/>
        <v>1</v>
      </c>
      <c r="H694" s="2">
        <f t="shared" si="166"/>
        <v>0</v>
      </c>
      <c r="I694" s="12">
        <f t="shared" si="167"/>
        <v>0</v>
      </c>
      <c r="J694" s="30">
        <v>1</v>
      </c>
      <c r="K694" s="2">
        <f t="shared" si="160"/>
        <v>0</v>
      </c>
      <c r="L694" s="2">
        <f t="shared" si="161"/>
        <v>0</v>
      </c>
      <c r="M694" s="2">
        <f t="shared" si="162"/>
        <v>1</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1369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543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130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1370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544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545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546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1371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1372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241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1215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83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547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548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549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550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551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552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553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424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554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1373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555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556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164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557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558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559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1374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1274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1375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560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561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562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563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107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564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565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1376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1318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566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567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1201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568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569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1216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570</v>
      </c>
      <c r="B741" s="31">
        <v>0</v>
      </c>
      <c r="C741" s="31">
        <v>0</v>
      </c>
      <c r="D741" s="18">
        <v>0</v>
      </c>
      <c r="E741" s="30">
        <v>0</v>
      </c>
      <c r="F741" s="2">
        <f t="shared" si="180"/>
        <v>0</v>
      </c>
      <c r="G741" s="2">
        <f t="shared" si="181"/>
        <v>1</v>
      </c>
      <c r="H741" s="2">
        <f t="shared" si="182"/>
        <v>0</v>
      </c>
      <c r="I741" s="12">
        <f t="shared" si="183"/>
        <v>0</v>
      </c>
      <c r="J741" s="30">
        <v>1</v>
      </c>
      <c r="K741" s="2">
        <f t="shared" si="176"/>
        <v>0</v>
      </c>
      <c r="L741" s="2">
        <f t="shared" si="177"/>
        <v>0</v>
      </c>
      <c r="M741" s="2">
        <f t="shared" si="178"/>
        <v>1</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571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572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573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574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575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1377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576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1378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577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578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579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580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581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582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1379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583</v>
      </c>
      <c r="B757" s="31">
        <v>1</v>
      </c>
      <c r="C757" s="31">
        <v>30509</v>
      </c>
      <c r="D757" s="18">
        <v>0</v>
      </c>
      <c r="E757" s="30">
        <v>0</v>
      </c>
      <c r="F757" s="2">
        <f t="shared" si="180"/>
        <v>0</v>
      </c>
      <c r="G757" s="2">
        <f t="shared" si="181"/>
        <v>0</v>
      </c>
      <c r="H757" s="2">
        <f t="shared" si="182"/>
        <v>0</v>
      </c>
      <c r="I757" s="12">
        <f t="shared" si="183"/>
        <v>1</v>
      </c>
      <c r="J757" s="30">
        <v>1</v>
      </c>
      <c r="K757" s="2">
        <f t="shared" si="176"/>
        <v>1</v>
      </c>
      <c r="L757" s="2">
        <f t="shared" si="177"/>
        <v>0</v>
      </c>
      <c r="M757" s="2">
        <f t="shared" si="178"/>
        <v>0</v>
      </c>
      <c r="N757" s="12">
        <f t="shared" si="179"/>
        <v>0</v>
      </c>
      <c r="O757" s="16">
        <v>0</v>
      </c>
      <c r="P757" s="2">
        <f t="shared" si="184"/>
        <v>0</v>
      </c>
      <c r="Q757" s="2">
        <f t="shared" si="185"/>
        <v>0</v>
      </c>
      <c r="R757" s="2">
        <f t="shared" si="186"/>
        <v>0</v>
      </c>
      <c r="S757" s="12">
        <f t="shared" si="187"/>
        <v>1</v>
      </c>
      <c r="T757" s="16">
        <v>0</v>
      </c>
      <c r="U757" s="2">
        <f t="shared" si="188"/>
        <v>0</v>
      </c>
      <c r="V757" s="2">
        <f t="shared" si="189"/>
        <v>0</v>
      </c>
      <c r="W757" s="2">
        <f t="shared" si="190"/>
        <v>0</v>
      </c>
      <c r="X757" s="12">
        <f t="shared" si="191"/>
        <v>1</v>
      </c>
    </row>
    <row r="758" spans="1:24" x14ac:dyDescent="0.2">
      <c r="A758" t="s">
        <v>1380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584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585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586</v>
      </c>
      <c r="B761" s="31">
        <v>0</v>
      </c>
      <c r="C761" s="31">
        <v>0</v>
      </c>
      <c r="D761" s="18">
        <v>0</v>
      </c>
      <c r="E761" s="30">
        <v>0</v>
      </c>
      <c r="F761" s="2">
        <f t="shared" si="180"/>
        <v>0</v>
      </c>
      <c r="G761" s="2">
        <f t="shared" si="181"/>
        <v>1</v>
      </c>
      <c r="H761" s="2">
        <f t="shared" si="182"/>
        <v>0</v>
      </c>
      <c r="I761" s="12">
        <f t="shared" si="183"/>
        <v>0</v>
      </c>
      <c r="J761" s="30">
        <v>1</v>
      </c>
      <c r="K761" s="2">
        <f t="shared" si="176"/>
        <v>0</v>
      </c>
      <c r="L761" s="2">
        <f t="shared" si="177"/>
        <v>0</v>
      </c>
      <c r="M761" s="2">
        <f t="shared" si="178"/>
        <v>1</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1379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485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587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1217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588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589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590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1381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1382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591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1383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592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593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594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595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596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597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598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599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600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601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1274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1384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602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1385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83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603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604</v>
      </c>
      <c r="B789" s="31">
        <v>0</v>
      </c>
      <c r="C789" s="31">
        <v>0</v>
      </c>
      <c r="D789" s="18">
        <v>0</v>
      </c>
      <c r="E789" s="30">
        <v>0</v>
      </c>
      <c r="F789" s="2">
        <f t="shared" si="196"/>
        <v>0</v>
      </c>
      <c r="G789" s="2">
        <f t="shared" si="197"/>
        <v>1</v>
      </c>
      <c r="H789" s="2">
        <f t="shared" si="198"/>
        <v>0</v>
      </c>
      <c r="I789" s="12">
        <f t="shared" si="199"/>
        <v>0</v>
      </c>
      <c r="J789" s="30">
        <v>1</v>
      </c>
      <c r="K789" s="2">
        <f t="shared" si="192"/>
        <v>0</v>
      </c>
      <c r="L789" s="2">
        <f t="shared" si="193"/>
        <v>0</v>
      </c>
      <c r="M789" s="2">
        <f t="shared" si="194"/>
        <v>1</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1218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1219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605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1220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1386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1387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606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607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608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609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610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611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612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1388</v>
      </c>
      <c r="B803" s="31">
        <v>0</v>
      </c>
      <c r="C803" s="31">
        <v>0</v>
      </c>
      <c r="D803" s="18">
        <v>0</v>
      </c>
      <c r="E803" s="30">
        <v>0</v>
      </c>
      <c r="F803" s="2">
        <f t="shared" si="196"/>
        <v>0</v>
      </c>
      <c r="G803" s="2">
        <f t="shared" si="197"/>
        <v>1</v>
      </c>
      <c r="H803" s="2">
        <f t="shared" si="198"/>
        <v>0</v>
      </c>
      <c r="I803" s="12">
        <f t="shared" si="199"/>
        <v>0</v>
      </c>
      <c r="J803" s="30">
        <v>1</v>
      </c>
      <c r="K803" s="2">
        <f t="shared" si="192"/>
        <v>0</v>
      </c>
      <c r="L803" s="2">
        <f t="shared" si="193"/>
        <v>0</v>
      </c>
      <c r="M803" s="2">
        <f t="shared" si="194"/>
        <v>1</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1221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613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614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1222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615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616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617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618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1389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1274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619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620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621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254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1311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1390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622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1223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623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489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624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1391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126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625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626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627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628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1392</v>
      </c>
      <c r="B831" s="31">
        <v>0</v>
      </c>
      <c r="C831" s="31">
        <v>0</v>
      </c>
      <c r="D831" s="18">
        <v>0</v>
      </c>
      <c r="E831" s="30">
        <v>0</v>
      </c>
      <c r="F831" s="2">
        <f t="shared" si="196"/>
        <v>0</v>
      </c>
      <c r="G831" s="2">
        <f t="shared" si="197"/>
        <v>1</v>
      </c>
      <c r="H831" s="2">
        <f t="shared" si="198"/>
        <v>0</v>
      </c>
      <c r="I831" s="12">
        <f t="shared" si="199"/>
        <v>0</v>
      </c>
      <c r="J831" s="30">
        <v>1</v>
      </c>
      <c r="K831" s="2">
        <f t="shared" si="192"/>
        <v>0</v>
      </c>
      <c r="L831" s="2">
        <f t="shared" si="193"/>
        <v>0</v>
      </c>
      <c r="M831" s="2">
        <f t="shared" si="194"/>
        <v>1</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629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1341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630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631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632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633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634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635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1393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636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566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637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638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1394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639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640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1395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641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1396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126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642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643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644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1224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645</v>
      </c>
      <c r="B856" s="31">
        <v>0</v>
      </c>
      <c r="C856" s="31">
        <v>0</v>
      </c>
      <c r="D856" s="18">
        <v>0</v>
      </c>
      <c r="E856" s="30">
        <v>0</v>
      </c>
      <c r="F856" s="2">
        <f t="shared" si="212"/>
        <v>0</v>
      </c>
      <c r="G856" s="2">
        <f t="shared" si="213"/>
        <v>1</v>
      </c>
      <c r="H856" s="2">
        <f t="shared" si="214"/>
        <v>0</v>
      </c>
      <c r="I856" s="12">
        <f t="shared" si="215"/>
        <v>0</v>
      </c>
      <c r="J856" s="30">
        <v>1</v>
      </c>
      <c r="K856" s="2">
        <f t="shared" si="208"/>
        <v>0</v>
      </c>
      <c r="L856" s="2">
        <f t="shared" si="209"/>
        <v>0</v>
      </c>
      <c r="M856" s="2">
        <f t="shared" si="210"/>
        <v>1</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1225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646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647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201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83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648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649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650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651</v>
      </c>
      <c r="B865" s="31">
        <v>0</v>
      </c>
      <c r="C865" s="31">
        <v>0</v>
      </c>
      <c r="D865" s="18">
        <v>0</v>
      </c>
      <c r="E865" s="30">
        <v>0</v>
      </c>
      <c r="F865" s="2">
        <f t="shared" si="212"/>
        <v>0</v>
      </c>
      <c r="G865" s="2">
        <f t="shared" si="213"/>
        <v>1</v>
      </c>
      <c r="H865" s="2">
        <f t="shared" si="214"/>
        <v>0</v>
      </c>
      <c r="I865" s="12">
        <f t="shared" si="215"/>
        <v>0</v>
      </c>
      <c r="J865" s="30">
        <v>1</v>
      </c>
      <c r="K865" s="2">
        <f t="shared" si="208"/>
        <v>0</v>
      </c>
      <c r="L865" s="2">
        <f t="shared" si="209"/>
        <v>0</v>
      </c>
      <c r="M865" s="2">
        <f t="shared" si="210"/>
        <v>1</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1325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652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653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654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655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656</v>
      </c>
      <c r="B871" s="31">
        <v>0</v>
      </c>
      <c r="C871" s="31">
        <v>0</v>
      </c>
      <c r="D871" s="18">
        <v>0</v>
      </c>
      <c r="E871" s="30">
        <v>0</v>
      </c>
      <c r="F871" s="2">
        <f t="shared" si="212"/>
        <v>0</v>
      </c>
      <c r="G871" s="2">
        <f t="shared" si="213"/>
        <v>1</v>
      </c>
      <c r="H871" s="2">
        <f t="shared" si="214"/>
        <v>0</v>
      </c>
      <c r="I871" s="12">
        <f t="shared" si="215"/>
        <v>0</v>
      </c>
      <c r="J871" s="30">
        <v>1</v>
      </c>
      <c r="K871" s="2">
        <f t="shared" si="208"/>
        <v>0</v>
      </c>
      <c r="L871" s="2">
        <f t="shared" si="209"/>
        <v>0</v>
      </c>
      <c r="M871" s="2">
        <f t="shared" si="210"/>
        <v>1</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1263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657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658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213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659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1397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660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661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1398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662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663</v>
      </c>
      <c r="B882" s="31">
        <v>0</v>
      </c>
      <c r="C882" s="31">
        <v>0</v>
      </c>
      <c r="D882" s="18">
        <v>0</v>
      </c>
      <c r="E882" s="30">
        <v>0</v>
      </c>
      <c r="F882" s="2">
        <f t="shared" si="212"/>
        <v>0</v>
      </c>
      <c r="G882" s="2">
        <f t="shared" si="213"/>
        <v>1</v>
      </c>
      <c r="H882" s="2">
        <f t="shared" si="214"/>
        <v>0</v>
      </c>
      <c r="I882" s="12">
        <f t="shared" si="215"/>
        <v>0</v>
      </c>
      <c r="J882" s="30">
        <v>1</v>
      </c>
      <c r="K882" s="2">
        <f t="shared" si="208"/>
        <v>0</v>
      </c>
      <c r="L882" s="2">
        <f t="shared" si="209"/>
        <v>0</v>
      </c>
      <c r="M882" s="2">
        <f t="shared" si="210"/>
        <v>1</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664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665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666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667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1311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668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669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670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671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1274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74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1399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672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673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674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1400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675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549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1313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676</v>
      </c>
      <c r="B902" s="31">
        <v>0</v>
      </c>
      <c r="C902" s="31">
        <v>0</v>
      </c>
      <c r="D902" s="18">
        <v>0</v>
      </c>
      <c r="E902" s="30">
        <v>0</v>
      </c>
      <c r="F902" s="2">
        <f t="shared" si="228"/>
        <v>0</v>
      </c>
      <c r="G902" s="2">
        <f t="shared" si="229"/>
        <v>1</v>
      </c>
      <c r="H902" s="2">
        <f t="shared" si="230"/>
        <v>0</v>
      </c>
      <c r="I902" s="12">
        <f t="shared" si="231"/>
        <v>0</v>
      </c>
      <c r="J902" s="30">
        <v>1</v>
      </c>
      <c r="K902" s="2">
        <f t="shared" si="224"/>
        <v>0</v>
      </c>
      <c r="L902" s="2">
        <f t="shared" si="225"/>
        <v>0</v>
      </c>
      <c r="M902" s="2">
        <f t="shared" si="226"/>
        <v>1</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677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1346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678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71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473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1226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679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680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681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682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683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684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685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686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687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1401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688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159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689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690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691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1227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1402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213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692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693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1403</v>
      </c>
      <c r="B929" s="31">
        <v>0</v>
      </c>
      <c r="C929" s="31">
        <v>0</v>
      </c>
      <c r="D929" s="18">
        <v>0</v>
      </c>
      <c r="E929" s="30">
        <v>0</v>
      </c>
      <c r="F929" s="2">
        <f t="shared" si="228"/>
        <v>0</v>
      </c>
      <c r="G929" s="2">
        <f t="shared" si="229"/>
        <v>1</v>
      </c>
      <c r="H929" s="2">
        <f t="shared" si="230"/>
        <v>0</v>
      </c>
      <c r="I929" s="12">
        <f t="shared" si="231"/>
        <v>0</v>
      </c>
      <c r="J929" s="30">
        <v>1</v>
      </c>
      <c r="K929" s="2">
        <f t="shared" si="224"/>
        <v>0</v>
      </c>
      <c r="L929" s="2">
        <f t="shared" si="225"/>
        <v>0</v>
      </c>
      <c r="M929" s="2">
        <f t="shared" si="226"/>
        <v>1</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81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1404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694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1405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1263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1228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695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696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697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698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1215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699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700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701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1229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702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703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704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705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706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1406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707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708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709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710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711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712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713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714</v>
      </c>
      <c r="B958" s="31">
        <v>0</v>
      </c>
      <c r="C958" s="31">
        <v>0</v>
      </c>
      <c r="D958" s="18">
        <v>0</v>
      </c>
      <c r="E958" s="30">
        <v>0</v>
      </c>
      <c r="F958" s="2">
        <f t="shared" si="228"/>
        <v>0</v>
      </c>
      <c r="G958" s="2">
        <f t="shared" si="229"/>
        <v>1</v>
      </c>
      <c r="H958" s="2">
        <f t="shared" si="230"/>
        <v>0</v>
      </c>
      <c r="I958" s="12">
        <f t="shared" si="231"/>
        <v>0</v>
      </c>
      <c r="J958" s="30">
        <v>1</v>
      </c>
      <c r="K958" s="2">
        <f t="shared" si="224"/>
        <v>0</v>
      </c>
      <c r="L958" s="2">
        <f t="shared" si="225"/>
        <v>0</v>
      </c>
      <c r="M958" s="2">
        <f t="shared" si="226"/>
        <v>1</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715</v>
      </c>
      <c r="B959" s="31">
        <v>0</v>
      </c>
      <c r="C959" s="31">
        <v>0</v>
      </c>
      <c r="D959" s="18">
        <v>0</v>
      </c>
      <c r="E959" s="30">
        <v>0</v>
      </c>
      <c r="F959" s="2">
        <f t="shared" si="228"/>
        <v>0</v>
      </c>
      <c r="G959" s="2">
        <f t="shared" si="229"/>
        <v>1</v>
      </c>
      <c r="H959" s="2">
        <f t="shared" si="230"/>
        <v>0</v>
      </c>
      <c r="I959" s="12">
        <f t="shared" si="231"/>
        <v>0</v>
      </c>
      <c r="J959" s="30">
        <v>1</v>
      </c>
      <c r="K959" s="2">
        <f t="shared" si="224"/>
        <v>0</v>
      </c>
      <c r="L959" s="2">
        <f t="shared" si="225"/>
        <v>0</v>
      </c>
      <c r="M959" s="2">
        <f t="shared" si="226"/>
        <v>1</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716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717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718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719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720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1407</v>
      </c>
      <c r="B965" s="31">
        <v>0</v>
      </c>
      <c r="C965" s="31">
        <v>0</v>
      </c>
      <c r="D965" s="18">
        <v>0</v>
      </c>
      <c r="E965" s="30">
        <v>0</v>
      </c>
      <c r="F965" s="2">
        <f t="shared" si="244"/>
        <v>0</v>
      </c>
      <c r="G965" s="2">
        <f t="shared" si="245"/>
        <v>1</v>
      </c>
      <c r="H965" s="2">
        <f t="shared" si="246"/>
        <v>0</v>
      </c>
      <c r="I965" s="12">
        <f t="shared" si="247"/>
        <v>0</v>
      </c>
      <c r="J965" s="30">
        <v>1</v>
      </c>
      <c r="K965" s="2">
        <f t="shared" si="240"/>
        <v>0</v>
      </c>
      <c r="L965" s="2">
        <f t="shared" si="241"/>
        <v>0</v>
      </c>
      <c r="M965" s="2">
        <f t="shared" si="242"/>
        <v>1</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364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1408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315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721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722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723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724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725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220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83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1230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726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579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1313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727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728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729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1409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730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1410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731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642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266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732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1411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1412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733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734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74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1413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107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1263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735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595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736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737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126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1267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738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739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1414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740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741</v>
      </c>
      <c r="B1008" s="31">
        <v>0</v>
      </c>
      <c r="C1008" s="31">
        <v>0</v>
      </c>
      <c r="D1008" s="18">
        <v>0</v>
      </c>
      <c r="E1008" s="30">
        <v>0</v>
      </c>
      <c r="F1008" s="2">
        <f t="shared" si="244"/>
        <v>0</v>
      </c>
      <c r="G1008" s="2">
        <f t="shared" si="245"/>
        <v>1</v>
      </c>
      <c r="H1008" s="2">
        <f t="shared" si="246"/>
        <v>0</v>
      </c>
      <c r="I1008" s="12">
        <f t="shared" si="247"/>
        <v>0</v>
      </c>
      <c r="J1008" s="30">
        <v>1</v>
      </c>
      <c r="K1008" s="2">
        <f t="shared" si="240"/>
        <v>0</v>
      </c>
      <c r="L1008" s="2">
        <f t="shared" si="241"/>
        <v>0</v>
      </c>
      <c r="M1008" s="2">
        <f t="shared" si="242"/>
        <v>1</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742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743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744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745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746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747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748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749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750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711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751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752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1415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753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754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755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756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1416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757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1417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758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759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760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761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1311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762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763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83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764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765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1231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766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1418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1419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767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1420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768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769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770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1232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771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1263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772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263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773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774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775</v>
      </c>
      <c r="B1055" s="31">
        <v>0</v>
      </c>
      <c r="C1055" s="31">
        <v>0</v>
      </c>
      <c r="D1055" s="18">
        <v>0</v>
      </c>
      <c r="E1055" s="30">
        <v>0</v>
      </c>
      <c r="F1055" s="2">
        <f t="shared" si="260"/>
        <v>0</v>
      </c>
      <c r="G1055" s="2">
        <f t="shared" si="261"/>
        <v>1</v>
      </c>
      <c r="H1055" s="2">
        <f t="shared" si="262"/>
        <v>0</v>
      </c>
      <c r="I1055" s="12">
        <f t="shared" si="263"/>
        <v>0</v>
      </c>
      <c r="J1055" s="30">
        <v>1</v>
      </c>
      <c r="K1055" s="2">
        <f t="shared" si="256"/>
        <v>0</v>
      </c>
      <c r="L1055" s="2">
        <f t="shared" si="257"/>
        <v>0</v>
      </c>
      <c r="M1055" s="2">
        <f t="shared" si="258"/>
        <v>1</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776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777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1233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778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779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780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473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781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782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1421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1422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1423</v>
      </c>
      <c r="B1067" s="31">
        <v>0</v>
      </c>
      <c r="C1067" s="31">
        <v>0</v>
      </c>
      <c r="D1067" s="18">
        <v>0</v>
      </c>
      <c r="E1067" s="30">
        <v>0</v>
      </c>
      <c r="F1067" s="2">
        <f t="shared" si="260"/>
        <v>0</v>
      </c>
      <c r="G1067" s="2">
        <f t="shared" si="261"/>
        <v>1</v>
      </c>
      <c r="H1067" s="2">
        <f t="shared" si="262"/>
        <v>0</v>
      </c>
      <c r="I1067" s="12">
        <f t="shared" si="263"/>
        <v>0</v>
      </c>
      <c r="J1067" s="30">
        <v>1</v>
      </c>
      <c r="K1067" s="2">
        <f t="shared" si="256"/>
        <v>0</v>
      </c>
      <c r="L1067" s="2">
        <f t="shared" si="257"/>
        <v>0</v>
      </c>
      <c r="M1067" s="2">
        <f t="shared" si="258"/>
        <v>1</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783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784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785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786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787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788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789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790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1263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1424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791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792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793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1425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794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795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796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797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798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799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800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1426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801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71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802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1330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803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804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1427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805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1428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126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806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1274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807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808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809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810</v>
      </c>
      <c r="B1105" s="31">
        <v>0</v>
      </c>
      <c r="C1105" s="31">
        <v>0</v>
      </c>
      <c r="D1105" s="18">
        <v>0</v>
      </c>
      <c r="E1105" s="30">
        <v>0</v>
      </c>
      <c r="F1105" s="2">
        <f t="shared" si="276"/>
        <v>0</v>
      </c>
      <c r="G1105" s="2">
        <f t="shared" si="277"/>
        <v>1</v>
      </c>
      <c r="H1105" s="2">
        <f t="shared" si="278"/>
        <v>0</v>
      </c>
      <c r="I1105" s="12">
        <f t="shared" si="279"/>
        <v>0</v>
      </c>
      <c r="J1105" s="30">
        <v>1</v>
      </c>
      <c r="K1105" s="2">
        <f t="shared" si="272"/>
        <v>0</v>
      </c>
      <c r="L1105" s="2">
        <f t="shared" si="273"/>
        <v>0</v>
      </c>
      <c r="M1105" s="2">
        <f t="shared" si="274"/>
        <v>1</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811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812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813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1429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250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814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815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816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313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1430</v>
      </c>
      <c r="B1115" s="31">
        <v>0</v>
      </c>
      <c r="C1115" s="31">
        <v>0</v>
      </c>
      <c r="D1115" s="18">
        <v>0</v>
      </c>
      <c r="E1115" s="30">
        <v>0</v>
      </c>
      <c r="F1115" s="2">
        <f t="shared" si="276"/>
        <v>0</v>
      </c>
      <c r="G1115" s="2">
        <f t="shared" si="277"/>
        <v>1</v>
      </c>
      <c r="H1115" s="2">
        <f t="shared" si="278"/>
        <v>0</v>
      </c>
      <c r="I1115" s="12">
        <f t="shared" si="279"/>
        <v>0</v>
      </c>
      <c r="J1115" s="30">
        <v>1</v>
      </c>
      <c r="K1115" s="2">
        <f t="shared" si="272"/>
        <v>0</v>
      </c>
      <c r="L1115" s="2">
        <f t="shared" si="273"/>
        <v>0</v>
      </c>
      <c r="M1115" s="2">
        <f t="shared" si="274"/>
        <v>1</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817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818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1431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819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820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90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821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1432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822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823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1274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824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825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826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827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828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829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830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831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1379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832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833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1433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1234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834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835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836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837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838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839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840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841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842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1434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843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216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1235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844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1236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845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846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1237</v>
      </c>
      <c r="B1157" s="31">
        <v>0</v>
      </c>
      <c r="C1157" s="31">
        <v>0</v>
      </c>
      <c r="D1157" s="18">
        <v>0</v>
      </c>
      <c r="E1157" s="30">
        <v>0</v>
      </c>
      <c r="F1157" s="2">
        <f t="shared" si="292"/>
        <v>0</v>
      </c>
      <c r="G1157" s="2">
        <f t="shared" si="293"/>
        <v>1</v>
      </c>
      <c r="H1157" s="2">
        <f t="shared" si="294"/>
        <v>0</v>
      </c>
      <c r="I1157" s="12">
        <f t="shared" si="295"/>
        <v>0</v>
      </c>
      <c r="J1157" s="30">
        <v>1</v>
      </c>
      <c r="K1157" s="2">
        <f t="shared" si="288"/>
        <v>0</v>
      </c>
      <c r="L1157" s="2">
        <f t="shared" si="289"/>
        <v>0</v>
      </c>
      <c r="M1157" s="2">
        <f t="shared" si="290"/>
        <v>1</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847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848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1435</v>
      </c>
      <c r="B1160" s="31">
        <v>0</v>
      </c>
      <c r="C1160" s="31">
        <v>0</v>
      </c>
      <c r="D1160" s="18">
        <v>0</v>
      </c>
      <c r="E1160" s="30">
        <v>0</v>
      </c>
      <c r="F1160" s="2">
        <f t="shared" si="292"/>
        <v>0</v>
      </c>
      <c r="G1160" s="2">
        <f t="shared" si="293"/>
        <v>1</v>
      </c>
      <c r="H1160" s="2">
        <f t="shared" si="294"/>
        <v>0</v>
      </c>
      <c r="I1160" s="12">
        <f t="shared" si="295"/>
        <v>0</v>
      </c>
      <c r="J1160" s="30">
        <v>1</v>
      </c>
      <c r="K1160" s="2">
        <f t="shared" si="288"/>
        <v>0</v>
      </c>
      <c r="L1160" s="2">
        <f t="shared" si="289"/>
        <v>0</v>
      </c>
      <c r="M1160" s="2">
        <f t="shared" si="290"/>
        <v>1</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642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849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850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1404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1436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851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852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853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854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1437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855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856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857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858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1238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859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860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861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862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863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864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1263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865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1239</v>
      </c>
      <c r="B1184" s="31">
        <v>0</v>
      </c>
      <c r="C1184" s="31">
        <v>0</v>
      </c>
      <c r="D1184" s="18">
        <v>0</v>
      </c>
      <c r="E1184" s="30">
        <v>0</v>
      </c>
      <c r="F1184" s="2">
        <f t="shared" si="292"/>
        <v>0</v>
      </c>
      <c r="G1184" s="2">
        <f t="shared" si="293"/>
        <v>1</v>
      </c>
      <c r="H1184" s="2">
        <f t="shared" si="294"/>
        <v>0</v>
      </c>
      <c r="I1184" s="12">
        <f t="shared" si="295"/>
        <v>0</v>
      </c>
      <c r="J1184" s="30">
        <v>1</v>
      </c>
      <c r="K1184" s="2">
        <f t="shared" si="288"/>
        <v>0</v>
      </c>
      <c r="L1184" s="2">
        <f t="shared" si="289"/>
        <v>0</v>
      </c>
      <c r="M1184" s="2">
        <f t="shared" si="290"/>
        <v>1</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866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867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868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570</v>
      </c>
      <c r="B1188" s="31">
        <v>0</v>
      </c>
      <c r="C1188" s="31">
        <v>0</v>
      </c>
      <c r="D1188" s="18">
        <v>0</v>
      </c>
      <c r="E1188" s="30">
        <v>0</v>
      </c>
      <c r="F1188" s="2">
        <f t="shared" si="292"/>
        <v>0</v>
      </c>
      <c r="G1188" s="2">
        <f t="shared" si="293"/>
        <v>1</v>
      </c>
      <c r="H1188" s="2">
        <f t="shared" si="294"/>
        <v>0</v>
      </c>
      <c r="I1188" s="12">
        <f t="shared" si="295"/>
        <v>0</v>
      </c>
      <c r="J1188" s="30">
        <v>1</v>
      </c>
      <c r="K1188" s="2">
        <f t="shared" si="288"/>
        <v>0</v>
      </c>
      <c r="L1188" s="2">
        <f t="shared" si="289"/>
        <v>0</v>
      </c>
      <c r="M1188" s="2">
        <f t="shared" si="290"/>
        <v>1</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1438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1439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745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869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870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1240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871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872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873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874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1440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1441</v>
      </c>
      <c r="B1200" s="31">
        <v>0</v>
      </c>
      <c r="C1200" s="31">
        <v>0</v>
      </c>
      <c r="D1200" s="18">
        <v>0</v>
      </c>
      <c r="E1200" s="30">
        <v>0</v>
      </c>
      <c r="F1200" s="2">
        <f t="shared" si="292"/>
        <v>0</v>
      </c>
      <c r="G1200" s="2">
        <f t="shared" si="293"/>
        <v>1</v>
      </c>
      <c r="H1200" s="2">
        <f t="shared" si="294"/>
        <v>0</v>
      </c>
      <c r="I1200" s="12">
        <f t="shared" si="295"/>
        <v>0</v>
      </c>
      <c r="J1200" s="30">
        <v>1</v>
      </c>
      <c r="K1200" s="2">
        <f t="shared" si="288"/>
        <v>0</v>
      </c>
      <c r="L1200" s="2">
        <f t="shared" si="289"/>
        <v>0</v>
      </c>
      <c r="M1200" s="2">
        <f t="shared" si="290"/>
        <v>1</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875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876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877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1442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878</v>
      </c>
      <c r="B1205" s="31">
        <v>0</v>
      </c>
      <c r="C1205" s="31">
        <v>0</v>
      </c>
      <c r="D1205" s="18">
        <v>0</v>
      </c>
      <c r="E1205" s="30">
        <v>0</v>
      </c>
      <c r="F1205" s="2">
        <f t="shared" si="292"/>
        <v>0</v>
      </c>
      <c r="G1205" s="2">
        <f t="shared" si="293"/>
        <v>1</v>
      </c>
      <c r="H1205" s="2">
        <f t="shared" si="294"/>
        <v>0</v>
      </c>
      <c r="I1205" s="12">
        <f t="shared" si="295"/>
        <v>0</v>
      </c>
      <c r="J1205" s="30">
        <v>1</v>
      </c>
      <c r="K1205" s="2">
        <f t="shared" si="288"/>
        <v>0</v>
      </c>
      <c r="L1205" s="2">
        <f t="shared" si="289"/>
        <v>0</v>
      </c>
      <c r="M1205" s="2">
        <f t="shared" si="290"/>
        <v>1</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879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1443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880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881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882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883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884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1181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885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1241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886</v>
      </c>
      <c r="B1216" s="31">
        <v>0</v>
      </c>
      <c r="C1216" s="31">
        <v>0</v>
      </c>
      <c r="D1216" s="18">
        <v>0</v>
      </c>
      <c r="E1216" s="30">
        <v>0</v>
      </c>
      <c r="F1216" s="2">
        <f t="shared" si="292"/>
        <v>0</v>
      </c>
      <c r="G1216" s="2">
        <f t="shared" si="293"/>
        <v>1</v>
      </c>
      <c r="H1216" s="2">
        <f t="shared" si="294"/>
        <v>0</v>
      </c>
      <c r="I1216" s="12">
        <f t="shared" si="295"/>
        <v>0</v>
      </c>
      <c r="J1216" s="30">
        <v>1</v>
      </c>
      <c r="K1216" s="2">
        <f t="shared" si="288"/>
        <v>0</v>
      </c>
      <c r="L1216" s="2">
        <f t="shared" si="289"/>
        <v>0</v>
      </c>
      <c r="M1216" s="2">
        <f t="shared" si="290"/>
        <v>1</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887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888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1242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889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549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146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890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891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892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893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1444</v>
      </c>
      <c r="B1227" s="31">
        <v>0</v>
      </c>
      <c r="C1227" s="31">
        <v>0</v>
      </c>
      <c r="D1227" s="18">
        <v>0</v>
      </c>
      <c r="E1227" s="30">
        <v>0</v>
      </c>
      <c r="F1227" s="2">
        <f t="shared" si="308"/>
        <v>0</v>
      </c>
      <c r="G1227" s="2">
        <f t="shared" si="309"/>
        <v>1</v>
      </c>
      <c r="H1227" s="2">
        <f t="shared" si="310"/>
        <v>0</v>
      </c>
      <c r="I1227" s="12">
        <f t="shared" si="311"/>
        <v>0</v>
      </c>
      <c r="J1227" s="30">
        <v>1</v>
      </c>
      <c r="K1227" s="2">
        <f t="shared" si="304"/>
        <v>0</v>
      </c>
      <c r="L1227" s="2">
        <f t="shared" si="305"/>
        <v>0</v>
      </c>
      <c r="M1227" s="2">
        <f t="shared" si="306"/>
        <v>1</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128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894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895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896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1263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897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898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1445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899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900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901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902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903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904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1305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905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906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1446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1318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907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1267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908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909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910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1311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911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912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913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914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1263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915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1447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916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917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918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1448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1449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919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920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1450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921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148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1451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922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923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1452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924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925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1313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926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1453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927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928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1454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929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930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931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1263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932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1455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933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934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935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936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937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1456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938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939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126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940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941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942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743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943</v>
      </c>
      <c r="B1301" s="31">
        <v>0</v>
      </c>
      <c r="C1301" s="31">
        <v>0</v>
      </c>
      <c r="D1301" s="18">
        <v>0</v>
      </c>
      <c r="E1301" s="30">
        <v>0</v>
      </c>
      <c r="F1301" s="2">
        <f t="shared" si="324"/>
        <v>0</v>
      </c>
      <c r="G1301" s="2">
        <f t="shared" si="325"/>
        <v>1</v>
      </c>
      <c r="H1301" s="2">
        <f t="shared" si="326"/>
        <v>0</v>
      </c>
      <c r="I1301" s="12">
        <f t="shared" si="327"/>
        <v>0</v>
      </c>
      <c r="J1301" s="30">
        <v>1</v>
      </c>
      <c r="K1301" s="2">
        <f t="shared" si="320"/>
        <v>0</v>
      </c>
      <c r="L1301" s="2">
        <f t="shared" si="321"/>
        <v>0</v>
      </c>
      <c r="M1301" s="2">
        <f t="shared" si="322"/>
        <v>1</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944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945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946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947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948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949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1404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950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1243</v>
      </c>
      <c r="B1310" s="31">
        <v>0</v>
      </c>
      <c r="C1310" s="31">
        <v>0</v>
      </c>
      <c r="D1310" s="18">
        <v>0</v>
      </c>
      <c r="E1310" s="30">
        <v>0</v>
      </c>
      <c r="F1310" s="2">
        <f t="shared" si="324"/>
        <v>0</v>
      </c>
      <c r="G1310" s="2">
        <f t="shared" si="325"/>
        <v>1</v>
      </c>
      <c r="H1310" s="2">
        <f t="shared" si="326"/>
        <v>0</v>
      </c>
      <c r="I1310" s="12">
        <f t="shared" si="327"/>
        <v>0</v>
      </c>
      <c r="J1310" s="30">
        <v>1</v>
      </c>
      <c r="K1310" s="2">
        <f t="shared" si="320"/>
        <v>0</v>
      </c>
      <c r="L1310" s="2">
        <f t="shared" si="321"/>
        <v>0</v>
      </c>
      <c r="M1310" s="2">
        <f t="shared" si="322"/>
        <v>1</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1263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110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213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951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952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753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953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1244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954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955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956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957</v>
      </c>
      <c r="B1322" s="31">
        <v>0</v>
      </c>
      <c r="C1322" s="31">
        <v>0</v>
      </c>
      <c r="D1322" s="18">
        <v>0</v>
      </c>
      <c r="E1322" s="30">
        <v>0</v>
      </c>
      <c r="F1322" s="2">
        <f t="shared" si="324"/>
        <v>0</v>
      </c>
      <c r="G1322" s="2">
        <f t="shared" si="325"/>
        <v>1</v>
      </c>
      <c r="H1322" s="2">
        <f t="shared" si="326"/>
        <v>0</v>
      </c>
      <c r="I1322" s="12">
        <f t="shared" si="327"/>
        <v>0</v>
      </c>
      <c r="J1322" s="30">
        <v>1</v>
      </c>
      <c r="K1322" s="2">
        <f t="shared" si="320"/>
        <v>0</v>
      </c>
      <c r="L1322" s="2">
        <f t="shared" si="321"/>
        <v>0</v>
      </c>
      <c r="M1322" s="2">
        <f t="shared" si="322"/>
        <v>1</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958</v>
      </c>
      <c r="B1323" s="31">
        <v>0</v>
      </c>
      <c r="C1323" s="31">
        <v>0</v>
      </c>
      <c r="D1323" s="18">
        <v>0</v>
      </c>
      <c r="E1323" s="30">
        <v>0</v>
      </c>
      <c r="F1323" s="2">
        <f t="shared" si="324"/>
        <v>0</v>
      </c>
      <c r="G1323" s="2">
        <f t="shared" si="325"/>
        <v>1</v>
      </c>
      <c r="H1323" s="2">
        <f t="shared" si="326"/>
        <v>0</v>
      </c>
      <c r="I1323" s="12">
        <f t="shared" si="327"/>
        <v>0</v>
      </c>
      <c r="J1323" s="30">
        <v>1</v>
      </c>
      <c r="K1323" s="2">
        <f t="shared" si="320"/>
        <v>0</v>
      </c>
      <c r="L1323" s="2">
        <f t="shared" si="321"/>
        <v>0</v>
      </c>
      <c r="M1323" s="2">
        <f t="shared" si="322"/>
        <v>1</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959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960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961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962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963</v>
      </c>
      <c r="B1328" s="31">
        <v>0</v>
      </c>
      <c r="C1328" s="31">
        <v>0</v>
      </c>
      <c r="D1328" s="18">
        <v>0</v>
      </c>
      <c r="E1328" s="30">
        <v>0</v>
      </c>
      <c r="F1328" s="2">
        <f t="shared" si="324"/>
        <v>0</v>
      </c>
      <c r="G1328" s="2">
        <f t="shared" si="325"/>
        <v>1</v>
      </c>
      <c r="H1328" s="2">
        <f t="shared" si="326"/>
        <v>0</v>
      </c>
      <c r="I1328" s="12">
        <f t="shared" si="327"/>
        <v>0</v>
      </c>
      <c r="J1328" s="30">
        <v>1</v>
      </c>
      <c r="K1328" s="2">
        <f t="shared" si="320"/>
        <v>0</v>
      </c>
      <c r="L1328" s="2">
        <f t="shared" si="321"/>
        <v>0</v>
      </c>
      <c r="M1328" s="2">
        <f t="shared" si="322"/>
        <v>1</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964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965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718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1457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966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967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968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969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970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971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972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973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753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974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975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1458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976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376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977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978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979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1245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980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1459</v>
      </c>
      <c r="B1352" s="31">
        <v>0</v>
      </c>
      <c r="C1352" s="31">
        <v>0</v>
      </c>
      <c r="D1352" s="18">
        <v>0</v>
      </c>
      <c r="E1352" s="30">
        <v>0</v>
      </c>
      <c r="F1352" s="2">
        <f t="shared" si="340"/>
        <v>0</v>
      </c>
      <c r="G1352" s="2">
        <f t="shared" si="341"/>
        <v>1</v>
      </c>
      <c r="H1352" s="2">
        <f t="shared" si="342"/>
        <v>0</v>
      </c>
      <c r="I1352" s="12">
        <f t="shared" si="343"/>
        <v>0</v>
      </c>
      <c r="J1352" s="30">
        <v>1</v>
      </c>
      <c r="K1352" s="2">
        <f t="shared" si="336"/>
        <v>0</v>
      </c>
      <c r="L1352" s="2">
        <f t="shared" si="337"/>
        <v>0</v>
      </c>
      <c r="M1352" s="2">
        <f t="shared" si="338"/>
        <v>1</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981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982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983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1246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1460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984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985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986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987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932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988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989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990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1461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991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992</v>
      </c>
      <c r="B1368" s="31">
        <v>0</v>
      </c>
      <c r="C1368" s="31">
        <v>0</v>
      </c>
      <c r="D1368" s="18">
        <v>0</v>
      </c>
      <c r="E1368" s="30">
        <v>0</v>
      </c>
      <c r="F1368" s="2">
        <f t="shared" si="340"/>
        <v>0</v>
      </c>
      <c r="G1368" s="2">
        <f t="shared" si="341"/>
        <v>1</v>
      </c>
      <c r="H1368" s="2">
        <f t="shared" si="342"/>
        <v>0</v>
      </c>
      <c r="I1368" s="12">
        <f t="shared" si="343"/>
        <v>0</v>
      </c>
      <c r="J1368" s="30">
        <v>1</v>
      </c>
      <c r="K1368" s="2">
        <f t="shared" si="336"/>
        <v>0</v>
      </c>
      <c r="L1368" s="2">
        <f t="shared" si="337"/>
        <v>0</v>
      </c>
      <c r="M1368" s="2">
        <f t="shared" si="338"/>
        <v>1</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993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1346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994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1462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266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995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996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1247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126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258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90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500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997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998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999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1000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1001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1002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1003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1004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1404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1005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1325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274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1006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1248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1007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1008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1009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1010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1011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1012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1463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1013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1014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1015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1464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817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1016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1017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1018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1465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1019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1020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1021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90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1022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71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1023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1466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1024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1025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656</v>
      </c>
      <c r="B1421" s="31">
        <v>0</v>
      </c>
      <c r="C1421" s="31">
        <v>0</v>
      </c>
      <c r="D1421" s="18">
        <v>0</v>
      </c>
      <c r="E1421" s="30">
        <v>0</v>
      </c>
      <c r="F1421" s="2">
        <f t="shared" si="356"/>
        <v>0</v>
      </c>
      <c r="G1421" s="2">
        <f t="shared" si="357"/>
        <v>1</v>
      </c>
      <c r="H1421" s="2">
        <f t="shared" si="358"/>
        <v>0</v>
      </c>
      <c r="I1421" s="12">
        <f t="shared" si="359"/>
        <v>0</v>
      </c>
      <c r="J1421" s="30">
        <v>1</v>
      </c>
      <c r="K1421" s="2">
        <f t="shared" si="352"/>
        <v>0</v>
      </c>
      <c r="L1421" s="2">
        <f t="shared" si="353"/>
        <v>0</v>
      </c>
      <c r="M1421" s="2">
        <f t="shared" si="354"/>
        <v>1</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1026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1027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1193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1028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1029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1030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1467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1031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1032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1249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1033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1468</v>
      </c>
      <c r="B1433" s="31">
        <v>0</v>
      </c>
      <c r="C1433" s="31">
        <v>0</v>
      </c>
      <c r="D1433" s="18">
        <v>0</v>
      </c>
      <c r="E1433" s="30">
        <v>0</v>
      </c>
      <c r="F1433" s="2">
        <f t="shared" si="356"/>
        <v>0</v>
      </c>
      <c r="G1433" s="2">
        <f t="shared" si="357"/>
        <v>1</v>
      </c>
      <c r="H1433" s="2">
        <f t="shared" si="358"/>
        <v>0</v>
      </c>
      <c r="I1433" s="12">
        <f t="shared" si="359"/>
        <v>0</v>
      </c>
      <c r="J1433" s="30">
        <v>1</v>
      </c>
      <c r="K1433" s="2">
        <f t="shared" si="352"/>
        <v>0</v>
      </c>
      <c r="L1433" s="2">
        <f t="shared" si="353"/>
        <v>0</v>
      </c>
      <c r="M1433" s="2">
        <f t="shared" si="354"/>
        <v>1</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1034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1035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893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1036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1469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836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1037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1038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1039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1040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1041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1042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1043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1044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1045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418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1046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1318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1470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1047</v>
      </c>
      <c r="B1453" s="31">
        <v>0</v>
      </c>
      <c r="C1453" s="31">
        <v>0</v>
      </c>
      <c r="D1453" s="18">
        <v>0</v>
      </c>
      <c r="E1453" s="30">
        <v>0</v>
      </c>
      <c r="F1453" s="2">
        <f t="shared" si="356"/>
        <v>0</v>
      </c>
      <c r="G1453" s="2">
        <f t="shared" si="357"/>
        <v>1</v>
      </c>
      <c r="H1453" s="2">
        <f t="shared" si="358"/>
        <v>0</v>
      </c>
      <c r="I1453" s="12">
        <f t="shared" si="359"/>
        <v>0</v>
      </c>
      <c r="J1453" s="30">
        <v>1</v>
      </c>
      <c r="K1453" s="2">
        <f t="shared" si="352"/>
        <v>0</v>
      </c>
      <c r="L1453" s="2">
        <f t="shared" si="353"/>
        <v>0</v>
      </c>
      <c r="M1453" s="2">
        <f t="shared" si="354"/>
        <v>1</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179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1048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1471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1472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1049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1050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83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1473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1051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1232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1052</v>
      </c>
      <c r="B1464" s="31">
        <v>0</v>
      </c>
      <c r="C1464" s="31">
        <v>0</v>
      </c>
      <c r="D1464" s="18">
        <v>0</v>
      </c>
      <c r="E1464" s="30">
        <v>0</v>
      </c>
      <c r="F1464" s="2">
        <f t="shared" si="356"/>
        <v>0</v>
      </c>
      <c r="G1464" s="2">
        <f t="shared" si="357"/>
        <v>1</v>
      </c>
      <c r="H1464" s="2">
        <f t="shared" si="358"/>
        <v>0</v>
      </c>
      <c r="I1464" s="12">
        <f t="shared" si="359"/>
        <v>0</v>
      </c>
      <c r="J1464" s="30">
        <v>1</v>
      </c>
      <c r="K1464" s="2">
        <f t="shared" si="352"/>
        <v>0</v>
      </c>
      <c r="L1464" s="2">
        <f t="shared" si="353"/>
        <v>0</v>
      </c>
      <c r="M1464" s="2">
        <f t="shared" si="354"/>
        <v>1</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1404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1053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1054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126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1474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1055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1056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1057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1058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1059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1475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1476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1060</v>
      </c>
      <c r="B1477" s="31">
        <v>0</v>
      </c>
      <c r="C1477" s="31">
        <v>0</v>
      </c>
      <c r="D1477" s="18">
        <v>0</v>
      </c>
      <c r="E1477" s="30">
        <v>0</v>
      </c>
      <c r="F1477" s="2">
        <f t="shared" si="372"/>
        <v>0</v>
      </c>
      <c r="G1477" s="2">
        <f t="shared" si="373"/>
        <v>1</v>
      </c>
      <c r="H1477" s="2">
        <f t="shared" si="374"/>
        <v>0</v>
      </c>
      <c r="I1477" s="12">
        <f t="shared" si="375"/>
        <v>0</v>
      </c>
      <c r="J1477" s="30">
        <v>1</v>
      </c>
      <c r="K1477" s="2">
        <f t="shared" si="368"/>
        <v>0</v>
      </c>
      <c r="L1477" s="2">
        <f t="shared" si="369"/>
        <v>0</v>
      </c>
      <c r="M1477" s="2">
        <f t="shared" si="370"/>
        <v>1</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1061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1062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1063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1274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234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1064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1065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1066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1067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1250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1477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1193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1068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1069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1070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1071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1251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706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1252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1072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1073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1379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1074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1075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1076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1077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1078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1478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1079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1479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1080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1325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1081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1082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1083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1084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1085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1480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1086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1087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1088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1089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1481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1482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1483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1193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1484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1090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1485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1091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1092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1093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1094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1095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1096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814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1097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1486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1098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1099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1100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1101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1267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1102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1263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1487</v>
      </c>
      <c r="B1543" s="31">
        <v>0</v>
      </c>
      <c r="C1543" s="31">
        <v>0</v>
      </c>
      <c r="D1543" s="18">
        <v>0</v>
      </c>
      <c r="E1543" s="30">
        <v>0</v>
      </c>
      <c r="F1543" s="2">
        <f t="shared" si="388"/>
        <v>0</v>
      </c>
      <c r="G1543" s="2">
        <f t="shared" si="389"/>
        <v>1</v>
      </c>
      <c r="H1543" s="2">
        <f t="shared" si="390"/>
        <v>0</v>
      </c>
      <c r="I1543" s="12">
        <f t="shared" si="391"/>
        <v>0</v>
      </c>
      <c r="J1543" s="30">
        <v>1</v>
      </c>
      <c r="K1543" s="2">
        <f t="shared" si="384"/>
        <v>0</v>
      </c>
      <c r="L1543" s="2">
        <f t="shared" si="385"/>
        <v>0</v>
      </c>
      <c r="M1543" s="2">
        <f t="shared" si="386"/>
        <v>1</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1103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770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1104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1488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1105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1106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1107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1489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1108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1109</v>
      </c>
      <c r="B1553" s="31">
        <v>0</v>
      </c>
      <c r="C1553" s="31">
        <v>0</v>
      </c>
      <c r="D1553" s="18">
        <v>0</v>
      </c>
      <c r="E1553" s="30">
        <v>0</v>
      </c>
      <c r="F1553" s="2">
        <f t="shared" si="388"/>
        <v>0</v>
      </c>
      <c r="G1553" s="2">
        <f t="shared" si="389"/>
        <v>1</v>
      </c>
      <c r="H1553" s="2">
        <f t="shared" si="390"/>
        <v>0</v>
      </c>
      <c r="I1553" s="12">
        <f t="shared" si="391"/>
        <v>0</v>
      </c>
      <c r="J1553" s="30">
        <v>1</v>
      </c>
      <c r="K1553" s="2">
        <f t="shared" si="384"/>
        <v>0</v>
      </c>
      <c r="L1553" s="2">
        <f t="shared" si="385"/>
        <v>0</v>
      </c>
      <c r="M1553" s="2">
        <f t="shared" si="386"/>
        <v>1</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1110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1111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1490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1112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1113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146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1114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1115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1116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987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1117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1491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1118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1182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1119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1120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1121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1122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126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1123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745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1124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1274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1125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1126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1127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1492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1128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1187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111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1129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1130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1131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1493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1132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71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1133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1183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1134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148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1135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1121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1494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1186</v>
      </c>
      <c r="B1597" s="31">
        <v>0</v>
      </c>
      <c r="C1597" s="31">
        <v>0</v>
      </c>
      <c r="D1597" s="18">
        <v>0</v>
      </c>
      <c r="E1597" s="30">
        <v>0</v>
      </c>
      <c r="F1597" s="2">
        <f t="shared" si="388"/>
        <v>0</v>
      </c>
      <c r="G1597" s="2">
        <f t="shared" si="389"/>
        <v>1</v>
      </c>
      <c r="H1597" s="2">
        <f t="shared" si="390"/>
        <v>0</v>
      </c>
      <c r="I1597" s="12">
        <f t="shared" si="391"/>
        <v>0</v>
      </c>
      <c r="J1597" s="30">
        <v>1</v>
      </c>
      <c r="K1597" s="2">
        <f t="shared" si="384"/>
        <v>0</v>
      </c>
      <c r="L1597" s="2">
        <f t="shared" si="385"/>
        <v>0</v>
      </c>
      <c r="M1597" s="2">
        <f t="shared" si="386"/>
        <v>1</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1136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1137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1356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1138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1139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1228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1495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1140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1141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1142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1143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1144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1145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1193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1146</v>
      </c>
      <c r="B1612" s="31">
        <v>0</v>
      </c>
      <c r="C1612" s="31">
        <v>0</v>
      </c>
      <c r="D1612" s="18">
        <v>0</v>
      </c>
      <c r="E1612" s="30">
        <v>0</v>
      </c>
      <c r="F1612" s="2">
        <f t="shared" si="404"/>
        <v>0</v>
      </c>
      <c r="G1612" s="2">
        <f t="shared" si="405"/>
        <v>1</v>
      </c>
      <c r="H1612" s="2">
        <f t="shared" si="406"/>
        <v>0</v>
      </c>
      <c r="I1612" s="12">
        <f t="shared" si="407"/>
        <v>0</v>
      </c>
      <c r="J1612" s="30">
        <v>1</v>
      </c>
      <c r="K1612" s="2">
        <f t="shared" si="400"/>
        <v>0</v>
      </c>
      <c r="L1612" s="2">
        <f t="shared" si="401"/>
        <v>0</v>
      </c>
      <c r="M1612" s="2">
        <f t="shared" si="402"/>
        <v>1</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1147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1148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1149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1150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1151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1496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1152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1153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473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1154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1253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1155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1497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1498</v>
      </c>
      <c r="B1626" s="31">
        <v>0</v>
      </c>
      <c r="C1626" s="31">
        <v>0</v>
      </c>
      <c r="D1626" s="18">
        <v>0</v>
      </c>
      <c r="E1626" s="30">
        <v>0</v>
      </c>
      <c r="F1626" s="2">
        <f t="shared" si="404"/>
        <v>0</v>
      </c>
      <c r="G1626" s="2">
        <f t="shared" si="405"/>
        <v>1</v>
      </c>
      <c r="H1626" s="2">
        <f t="shared" si="406"/>
        <v>0</v>
      </c>
      <c r="I1626" s="12">
        <f t="shared" si="407"/>
        <v>0</v>
      </c>
      <c r="J1626" s="30">
        <v>1</v>
      </c>
      <c r="K1626" s="2">
        <f t="shared" si="400"/>
        <v>0</v>
      </c>
      <c r="L1626" s="2">
        <f t="shared" si="401"/>
        <v>0</v>
      </c>
      <c r="M1626" s="2">
        <f t="shared" si="402"/>
        <v>1</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1156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1157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1158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1159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1160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1274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214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1161</v>
      </c>
      <c r="B1634" s="31">
        <v>0</v>
      </c>
      <c r="C1634" s="31">
        <v>0</v>
      </c>
      <c r="D1634" s="18">
        <v>0</v>
      </c>
      <c r="E1634" s="30">
        <v>0</v>
      </c>
      <c r="F1634" s="2">
        <f t="shared" si="404"/>
        <v>0</v>
      </c>
      <c r="G1634" s="2">
        <f t="shared" si="405"/>
        <v>1</v>
      </c>
      <c r="H1634" s="2">
        <f t="shared" si="406"/>
        <v>0</v>
      </c>
      <c r="I1634" s="12">
        <f t="shared" si="407"/>
        <v>0</v>
      </c>
      <c r="J1634" s="30">
        <v>1</v>
      </c>
      <c r="K1634" s="2">
        <f t="shared" si="400"/>
        <v>0</v>
      </c>
      <c r="L1634" s="2">
        <f t="shared" si="401"/>
        <v>0</v>
      </c>
      <c r="M1634" s="2">
        <f t="shared" si="402"/>
        <v>1</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1499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1162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1263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1254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1281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1163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1164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1311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1500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1165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1325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1166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1167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1274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1168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1169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1170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1171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1379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1172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1173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330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71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1174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1175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1501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1311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1274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1502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1176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1267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1177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B10" workbookViewId="0">
      <selection activeCell="Z36" sqref="Z36"/>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1503</v>
      </c>
      <c r="E6" s="4">
        <v>10</v>
      </c>
      <c r="G6" t="s">
        <v>26</v>
      </c>
    </row>
    <row r="7" spans="1:33" x14ac:dyDescent="0.2">
      <c r="A7" s="38" t="s">
        <v>49</v>
      </c>
      <c r="B7" s="38"/>
      <c r="C7" s="38"/>
      <c r="D7" s="38"/>
      <c r="E7" s="38"/>
      <c r="F7" s="38"/>
      <c r="G7" s="38"/>
      <c r="H7" s="38"/>
      <c r="I7" s="38"/>
      <c r="J7" s="38"/>
      <c r="K7" s="38"/>
      <c r="M7" s="40" t="s">
        <v>67</v>
      </c>
      <c r="N7" s="40"/>
      <c r="O7" s="40"/>
      <c r="P7" s="40"/>
      <c r="Q7" s="40"/>
      <c r="W7" s="38" t="s">
        <v>50</v>
      </c>
      <c r="X7" s="38"/>
      <c r="Y7" s="38"/>
      <c r="Z7" s="38"/>
      <c r="AA7" s="38"/>
      <c r="AB7" s="38"/>
      <c r="AC7" s="38"/>
      <c r="AD7" s="38"/>
      <c r="AE7" s="38"/>
      <c r="AF7" s="38"/>
      <c r="AG7" s="38"/>
    </row>
    <row r="8" spans="1:33" ht="16" customHeight="1" x14ac:dyDescent="0.2">
      <c r="C8" s="37" t="s">
        <v>27</v>
      </c>
      <c r="D8" s="37"/>
      <c r="M8" s="40"/>
      <c r="N8" s="40"/>
      <c r="O8" s="40"/>
      <c r="P8" s="40"/>
      <c r="Q8" s="40"/>
      <c r="S8" s="8" t="s">
        <v>13</v>
      </c>
      <c r="T8" s="8"/>
      <c r="U8" s="8"/>
      <c r="Y8" s="37" t="s">
        <v>27</v>
      </c>
      <c r="Z8" s="37"/>
      <c r="AD8" s="23"/>
      <c r="AG8" s="27"/>
    </row>
    <row r="9" spans="1:33" x14ac:dyDescent="0.2">
      <c r="B9" s="2"/>
      <c r="C9" s="7" t="s">
        <v>28</v>
      </c>
      <c r="D9" s="7" t="s">
        <v>29</v>
      </c>
      <c r="E9" s="2"/>
      <c r="G9" s="3" t="s">
        <v>31</v>
      </c>
      <c r="H9" s="24">
        <f>C10/(C10+D10)</f>
        <v>0.5</v>
      </c>
      <c r="I9" s="2"/>
      <c r="J9" s="3" t="s">
        <v>3</v>
      </c>
      <c r="K9" s="24">
        <f>C11/(C11+D11)</f>
        <v>0</v>
      </c>
      <c r="S9" t="s">
        <v>45</v>
      </c>
      <c r="U9">
        <v>9407</v>
      </c>
      <c r="X9" s="2"/>
      <c r="Y9" s="7" t="s">
        <v>28</v>
      </c>
      <c r="Z9" s="7" t="s">
        <v>29</v>
      </c>
      <c r="AA9" s="2"/>
      <c r="AC9" s="3" t="s">
        <v>31</v>
      </c>
      <c r="AD9" s="24">
        <f>Y10/(Y10+Z10)</f>
        <v>0.59047619047619049</v>
      </c>
      <c r="AE9" s="2"/>
      <c r="AF9" s="3" t="s">
        <v>3</v>
      </c>
      <c r="AG9" s="24">
        <f>Y11/(Y11+Z11)</f>
        <v>0</v>
      </c>
    </row>
    <row r="10" spans="1:33" x14ac:dyDescent="0.2">
      <c r="A10" s="36" t="s">
        <v>30</v>
      </c>
      <c r="B10" s="7" t="s">
        <v>28</v>
      </c>
      <c r="C10" s="2">
        <f>SUM(fuzzy_2_subset!F:F)</f>
        <v>1</v>
      </c>
      <c r="D10" s="2">
        <f>SUM(fuzzy_2_subset!I:I)</f>
        <v>1</v>
      </c>
      <c r="E10" s="6">
        <f>SUM(C10:D10)</f>
        <v>2</v>
      </c>
      <c r="G10" s="3" t="s">
        <v>32</v>
      </c>
      <c r="H10" s="24">
        <f>D11/(C11+D11)</f>
        <v>1</v>
      </c>
      <c r="I10" s="2"/>
      <c r="J10" s="3" t="s">
        <v>4</v>
      </c>
      <c r="K10" s="24">
        <f>D10/(C10+D10)</f>
        <v>0.5</v>
      </c>
      <c r="M10" s="35" t="s">
        <v>68</v>
      </c>
      <c r="S10" t="s">
        <v>44</v>
      </c>
      <c r="U10">
        <v>1711</v>
      </c>
      <c r="W10" s="36" t="s">
        <v>30</v>
      </c>
      <c r="X10" s="7" t="s">
        <v>28</v>
      </c>
      <c r="Y10" s="2">
        <v>62</v>
      </c>
      <c r="Z10" s="2">
        <v>43</v>
      </c>
      <c r="AA10" s="6">
        <f>SUM(Y10:Z10)</f>
        <v>105</v>
      </c>
      <c r="AC10" s="3" t="s">
        <v>32</v>
      </c>
      <c r="AD10" s="24">
        <f>Z11/(Y11+Z11)</f>
        <v>1</v>
      </c>
      <c r="AE10" s="2"/>
      <c r="AF10" s="3" t="s">
        <v>4</v>
      </c>
      <c r="AG10" s="24">
        <f>Z10/(Y10+Z10)</f>
        <v>0.40952380952380951</v>
      </c>
    </row>
    <row r="11" spans="1:33" x14ac:dyDescent="0.2">
      <c r="A11" s="36"/>
      <c r="B11" s="7" t="s">
        <v>29</v>
      </c>
      <c r="C11" s="2">
        <f>SUM(fuzzy_2_subset!H:H)</f>
        <v>0</v>
      </c>
      <c r="D11" s="2">
        <f>SUM(fuzzy_2_subset!G:G)</f>
        <v>1663</v>
      </c>
      <c r="E11" s="6">
        <f>SUM(C11:D11)</f>
        <v>1663</v>
      </c>
      <c r="G11" s="2"/>
      <c r="H11" s="25"/>
      <c r="I11" s="2"/>
      <c r="J11" s="2"/>
      <c r="K11" s="28"/>
      <c r="M11" s="35" t="s">
        <v>1506</v>
      </c>
      <c r="S11" t="s">
        <v>66</v>
      </c>
      <c r="U11">
        <v>9</v>
      </c>
      <c r="W11" s="36"/>
      <c r="X11" s="7" t="s">
        <v>29</v>
      </c>
      <c r="Y11" s="2">
        <v>0</v>
      </c>
      <c r="Z11" s="2">
        <v>2927416</v>
      </c>
      <c r="AA11" s="6">
        <f>SUM(Y11:Z11)</f>
        <v>2927416</v>
      </c>
      <c r="AC11" s="2"/>
      <c r="AD11" s="25"/>
      <c r="AE11" s="2"/>
      <c r="AF11" s="2"/>
      <c r="AG11" s="28"/>
    </row>
    <row r="12" spans="1:33" x14ac:dyDescent="0.2">
      <c r="B12" s="5"/>
      <c r="C12" s="6">
        <f>SUM(C10:C11)</f>
        <v>1</v>
      </c>
      <c r="D12" s="6">
        <f>SUM(D10:D11)</f>
        <v>1664</v>
      </c>
      <c r="E12" s="6">
        <f>SUM(C10:D11)</f>
        <v>1665</v>
      </c>
      <c r="G12" s="3" t="s">
        <v>2</v>
      </c>
      <c r="H12" s="24">
        <f>(C10+D11)/(E12)</f>
        <v>0.99939939939939937</v>
      </c>
      <c r="I12" s="2"/>
      <c r="J12" s="3" t="s">
        <v>5</v>
      </c>
      <c r="K12" s="25">
        <f>(K9+K10)/2</f>
        <v>0.25</v>
      </c>
      <c r="M12" s="35" t="s">
        <v>1507</v>
      </c>
      <c r="S12" s="9" t="s">
        <v>42</v>
      </c>
      <c r="T12" s="9"/>
      <c r="U12">
        <v>729</v>
      </c>
      <c r="X12" s="5"/>
      <c r="Y12" s="6">
        <f>SUM(Y10:Y11)</f>
        <v>62</v>
      </c>
      <c r="Z12" s="6">
        <f>SUM(Z10:Z11)</f>
        <v>2927459</v>
      </c>
      <c r="AA12" s="6">
        <f>SUM(Y10:Z11)</f>
        <v>2927521</v>
      </c>
      <c r="AC12" s="3" t="s">
        <v>2</v>
      </c>
      <c r="AD12" s="24">
        <f>(Y10+Z11)/(AA12)</f>
        <v>0.99998531180476591</v>
      </c>
      <c r="AE12" s="2"/>
      <c r="AF12" s="3" t="s">
        <v>5</v>
      </c>
      <c r="AG12" s="25">
        <f>(AG9+AG10)/2</f>
        <v>0.20476190476190476</v>
      </c>
    </row>
    <row r="13" spans="1:33" ht="16" customHeight="1" x14ac:dyDescent="0.2">
      <c r="G13" s="3" t="s">
        <v>33</v>
      </c>
      <c r="H13" s="24">
        <f>(C10)/(C10+C11)</f>
        <v>1</v>
      </c>
      <c r="M13" s="35" t="s">
        <v>1504</v>
      </c>
      <c r="S13" s="41" t="s">
        <v>41</v>
      </c>
      <c r="T13" s="41"/>
      <c r="U13">
        <v>11</v>
      </c>
      <c r="AC13" s="3" t="s">
        <v>33</v>
      </c>
      <c r="AD13" s="24">
        <f>(Y10)/(Y10+Y11)</f>
        <v>1</v>
      </c>
      <c r="AG13" s="27"/>
    </row>
    <row r="14" spans="1:33" x14ac:dyDescent="0.2">
      <c r="M14" s="35" t="s">
        <v>1505</v>
      </c>
      <c r="S14" t="s">
        <v>14</v>
      </c>
      <c r="U14" s="10">
        <v>1</v>
      </c>
      <c r="Y14" t="s">
        <v>51</v>
      </c>
      <c r="Z14">
        <v>2927521</v>
      </c>
      <c r="AD14" s="23"/>
      <c r="AG14" s="27"/>
    </row>
    <row r="15" spans="1:33" x14ac:dyDescent="0.2">
      <c r="M15" s="35" t="s">
        <v>1508</v>
      </c>
      <c r="S15" t="s">
        <v>40</v>
      </c>
      <c r="U15" s="21" t="s">
        <v>1510</v>
      </c>
      <c r="AD15" s="23"/>
      <c r="AG15" s="27"/>
    </row>
    <row r="16" spans="1:33" x14ac:dyDescent="0.2">
      <c r="M16" s="35" t="s">
        <v>1509</v>
      </c>
      <c r="U16" s="21"/>
      <c r="AD16" s="23"/>
      <c r="AG16" s="27"/>
    </row>
    <row r="17" spans="1:33" x14ac:dyDescent="0.2">
      <c r="M17" s="35"/>
      <c r="U17" s="21"/>
      <c r="AD17" s="23"/>
      <c r="AG17" s="27"/>
    </row>
    <row r="18" spans="1:33" x14ac:dyDescent="0.2">
      <c r="M18" s="35"/>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1503</v>
      </c>
      <c r="E28" s="4">
        <v>10</v>
      </c>
      <c r="G28" t="s">
        <v>26</v>
      </c>
    </row>
    <row r="29" spans="1:33" ht="16" customHeight="1" x14ac:dyDescent="0.2">
      <c r="A29" s="38" t="s">
        <v>49</v>
      </c>
      <c r="B29" s="38"/>
      <c r="C29" s="38"/>
      <c r="D29" s="38"/>
      <c r="E29" s="38"/>
      <c r="F29" s="38"/>
      <c r="G29" s="38"/>
      <c r="H29" s="38"/>
      <c r="I29" s="38"/>
      <c r="J29" s="38"/>
      <c r="K29" s="38"/>
      <c r="M29" s="40" t="s">
        <v>12</v>
      </c>
      <c r="N29" s="40"/>
      <c r="O29" s="40"/>
      <c r="P29" s="40"/>
      <c r="Q29" s="40"/>
      <c r="W29" s="38" t="s">
        <v>50</v>
      </c>
      <c r="X29" s="38"/>
      <c r="Y29" s="38"/>
      <c r="Z29" s="38"/>
      <c r="AA29" s="38"/>
      <c r="AB29" s="38"/>
      <c r="AC29" s="38"/>
      <c r="AD29" s="38"/>
      <c r="AE29" s="38"/>
      <c r="AF29" s="38"/>
      <c r="AG29" s="38"/>
    </row>
    <row r="30" spans="1:33" x14ac:dyDescent="0.2">
      <c r="C30" s="39" t="s">
        <v>27</v>
      </c>
      <c r="D30" s="39"/>
      <c r="M30" s="40"/>
      <c r="N30" s="40"/>
      <c r="O30" s="40"/>
      <c r="P30" s="40"/>
      <c r="Q30" s="40"/>
      <c r="S30" s="8" t="s">
        <v>13</v>
      </c>
      <c r="T30" s="8"/>
      <c r="U30" s="8"/>
      <c r="Y30" s="39" t="s">
        <v>27</v>
      </c>
      <c r="Z30" s="39"/>
      <c r="AD30" s="23"/>
      <c r="AG30" s="27"/>
    </row>
    <row r="31" spans="1:33" x14ac:dyDescent="0.2">
      <c r="B31" s="2"/>
      <c r="C31" s="7" t="s">
        <v>0</v>
      </c>
      <c r="D31" s="7" t="s">
        <v>1</v>
      </c>
      <c r="E31" s="2"/>
      <c r="G31" s="3" t="s">
        <v>31</v>
      </c>
      <c r="H31" s="24">
        <f>C32/(C32+D32)</f>
        <v>1</v>
      </c>
      <c r="I31" s="2"/>
      <c r="J31" s="3" t="s">
        <v>3</v>
      </c>
      <c r="K31" s="24">
        <f>C33/(C33+D33)</f>
        <v>3.6680697534576069E-2</v>
      </c>
      <c r="S31" t="s">
        <v>45</v>
      </c>
      <c r="U31">
        <v>9407</v>
      </c>
      <c r="X31" s="2"/>
      <c r="Y31" s="7" t="s">
        <v>28</v>
      </c>
      <c r="Z31" s="7" t="s">
        <v>29</v>
      </c>
      <c r="AA31" s="2"/>
      <c r="AC31" s="3" t="s">
        <v>31</v>
      </c>
      <c r="AD31" s="24" t="e">
        <f>Y32/(Y32+Z32)</f>
        <v>#DIV/0!</v>
      </c>
      <c r="AE31" s="2"/>
      <c r="AF31" s="3" t="s">
        <v>3</v>
      </c>
      <c r="AG31" s="24" t="e">
        <f>Y33/(Y33+Z33)</f>
        <v>#DIV/0!</v>
      </c>
    </row>
    <row r="32" spans="1:33" x14ac:dyDescent="0.2">
      <c r="A32" s="36" t="s">
        <v>30</v>
      </c>
      <c r="B32" s="7" t="s">
        <v>0</v>
      </c>
      <c r="C32" s="2">
        <f>SUM(fuzzy_2_subset!K:K)</f>
        <v>2</v>
      </c>
      <c r="D32" s="2">
        <f>SUM(fuzzy_2_subset!N:N)</f>
        <v>0</v>
      </c>
      <c r="E32" s="6">
        <f>SUM(C32:D32)</f>
        <v>2</v>
      </c>
      <c r="G32" s="3" t="s">
        <v>32</v>
      </c>
      <c r="H32" s="24">
        <f>D33/(C33+D33)</f>
        <v>0.96331930246542397</v>
      </c>
      <c r="I32" s="2"/>
      <c r="J32" s="3" t="s">
        <v>4</v>
      </c>
      <c r="K32" s="24">
        <f>D32/(C32+D32)</f>
        <v>0</v>
      </c>
      <c r="M32" s="35" t="s">
        <v>68</v>
      </c>
      <c r="S32" t="s">
        <v>44</v>
      </c>
      <c r="U32">
        <v>1711</v>
      </c>
      <c r="W32" s="36" t="s">
        <v>30</v>
      </c>
      <c r="X32" s="7" t="s">
        <v>28</v>
      </c>
      <c r="Y32" s="2"/>
      <c r="Z32" s="2"/>
      <c r="AA32" s="6">
        <f>SUM(Y32:Z32)</f>
        <v>0</v>
      </c>
      <c r="AC32" s="3" t="s">
        <v>32</v>
      </c>
      <c r="AD32" s="24" t="e">
        <f>Z33/(Y33+Z33)</f>
        <v>#DIV/0!</v>
      </c>
      <c r="AE32" s="2"/>
      <c r="AF32" s="3" t="s">
        <v>4</v>
      </c>
      <c r="AG32" s="24" t="e">
        <f>Z32/(Y32+Z32)</f>
        <v>#DIV/0!</v>
      </c>
    </row>
    <row r="33" spans="1:33" x14ac:dyDescent="0.2">
      <c r="A33" s="36"/>
      <c r="B33" s="7" t="s">
        <v>1</v>
      </c>
      <c r="C33" s="2">
        <f>SUM(fuzzy_2_subset!M:M)</f>
        <v>61</v>
      </c>
      <c r="D33" s="2">
        <f>SUM(fuzzy_2_subset!L:L)</f>
        <v>1602</v>
      </c>
      <c r="E33" s="6">
        <f>SUM(C33:D33)</f>
        <v>1663</v>
      </c>
      <c r="G33" s="2"/>
      <c r="H33" s="25"/>
      <c r="I33" s="2"/>
      <c r="J33" s="2"/>
      <c r="K33" s="28"/>
      <c r="M33" s="35" t="s">
        <v>1506</v>
      </c>
      <c r="S33" t="s">
        <v>43</v>
      </c>
      <c r="U33">
        <v>9</v>
      </c>
      <c r="W33" s="36"/>
      <c r="X33" s="7" t="s">
        <v>29</v>
      </c>
      <c r="Y33" s="2"/>
      <c r="Z33" s="2"/>
      <c r="AA33" s="6">
        <f>SUM(Y33:Z33)</f>
        <v>0</v>
      </c>
      <c r="AC33" s="2"/>
      <c r="AD33" s="25"/>
      <c r="AE33" s="2"/>
      <c r="AF33" s="2"/>
      <c r="AG33" s="28"/>
    </row>
    <row r="34" spans="1:33" x14ac:dyDescent="0.2">
      <c r="B34" s="5"/>
      <c r="C34" s="6">
        <f>SUM(C32:C33)</f>
        <v>63</v>
      </c>
      <c r="D34" s="6">
        <f>SUM(D32:D33)</f>
        <v>1602</v>
      </c>
      <c r="E34" s="6">
        <f>SUM(C32:D33)</f>
        <v>1665</v>
      </c>
      <c r="G34" s="3" t="s">
        <v>2</v>
      </c>
      <c r="H34" s="24">
        <f>(C32+D33)/(E34)</f>
        <v>0.96336336336336337</v>
      </c>
      <c r="I34" s="2"/>
      <c r="J34" s="3" t="s">
        <v>5</v>
      </c>
      <c r="K34" s="25">
        <f>(K31+K32)/2</f>
        <v>1.8340348767288035E-2</v>
      </c>
      <c r="M34" s="35" t="s">
        <v>1507</v>
      </c>
      <c r="S34" s="9" t="s">
        <v>42</v>
      </c>
      <c r="T34" s="9"/>
      <c r="U34">
        <v>729</v>
      </c>
      <c r="X34" s="5"/>
      <c r="Y34" s="6">
        <f>SUM(Y32:Y33)</f>
        <v>0</v>
      </c>
      <c r="Z34" s="6">
        <f>SUM(Z32:Z33)</f>
        <v>0</v>
      </c>
      <c r="AA34" s="6">
        <f>SUM(Y32:Z33)</f>
        <v>0</v>
      </c>
      <c r="AC34" s="3" t="s">
        <v>2</v>
      </c>
      <c r="AD34" s="24" t="e">
        <f>(Y32+Z33)/(AA34)</f>
        <v>#DIV/0!</v>
      </c>
      <c r="AE34" s="2"/>
      <c r="AF34" s="3" t="s">
        <v>5</v>
      </c>
      <c r="AG34" s="25" t="e">
        <f>(AG31+AG32)/2</f>
        <v>#DIV/0!</v>
      </c>
    </row>
    <row r="35" spans="1:33" ht="16" customHeight="1" x14ac:dyDescent="0.2">
      <c r="G35" s="3" t="s">
        <v>33</v>
      </c>
      <c r="H35" s="24">
        <f>(C32)/(C32+C33)</f>
        <v>3.1746031746031744E-2</v>
      </c>
      <c r="M35" s="35" t="s">
        <v>1504</v>
      </c>
      <c r="S35" s="41" t="s">
        <v>41</v>
      </c>
      <c r="T35" s="41"/>
      <c r="U35">
        <v>11</v>
      </c>
      <c r="AC35" s="3" t="s">
        <v>33</v>
      </c>
      <c r="AD35" s="24" t="e">
        <f>(Y32)/(Y32+Y33)</f>
        <v>#DIV/0!</v>
      </c>
      <c r="AG35" s="27"/>
    </row>
    <row r="36" spans="1:33" x14ac:dyDescent="0.2">
      <c r="M36" s="35" t="s">
        <v>1505</v>
      </c>
      <c r="S36" t="s">
        <v>14</v>
      </c>
      <c r="U36" s="10">
        <v>63</v>
      </c>
      <c r="Y36" t="s">
        <v>51</v>
      </c>
      <c r="Z36">
        <v>2927521</v>
      </c>
      <c r="AD36" s="23"/>
      <c r="AG36" s="27"/>
    </row>
    <row r="37" spans="1:33" x14ac:dyDescent="0.2">
      <c r="M37" s="35" t="s">
        <v>1508</v>
      </c>
      <c r="S37" t="s">
        <v>40</v>
      </c>
      <c r="U37" s="21" t="s">
        <v>1510</v>
      </c>
      <c r="AD37" s="23"/>
      <c r="AG37" s="27"/>
    </row>
    <row r="38" spans="1:33" x14ac:dyDescent="0.2">
      <c r="M38" s="35" t="s">
        <v>1509</v>
      </c>
      <c r="U38" s="21"/>
      <c r="AD38" s="23"/>
      <c r="AG38" s="27"/>
    </row>
    <row r="39" spans="1:33" x14ac:dyDescent="0.2">
      <c r="M39" s="35"/>
      <c r="U39" s="21"/>
      <c r="AD39" s="23"/>
      <c r="AG39" s="27"/>
    </row>
    <row r="40" spans="1:33" x14ac:dyDescent="0.2">
      <c r="M40" s="35"/>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1503</v>
      </c>
      <c r="E50" s="4">
        <v>10</v>
      </c>
      <c r="G50" t="s">
        <v>26</v>
      </c>
    </row>
    <row r="51" spans="1:33" x14ac:dyDescent="0.2">
      <c r="A51" s="38" t="s">
        <v>49</v>
      </c>
      <c r="B51" s="38"/>
      <c r="C51" s="38"/>
      <c r="D51" s="38"/>
      <c r="E51" s="38"/>
      <c r="F51" s="38"/>
      <c r="G51" s="38"/>
      <c r="H51" s="38"/>
      <c r="I51" s="38"/>
      <c r="J51" s="38"/>
      <c r="K51" s="38"/>
      <c r="M51" s="40" t="s">
        <v>12</v>
      </c>
      <c r="N51" s="40"/>
      <c r="O51" s="40"/>
      <c r="P51" s="40"/>
      <c r="Q51" s="40"/>
      <c r="W51" s="38" t="s">
        <v>50</v>
      </c>
      <c r="X51" s="38"/>
      <c r="Y51" s="38"/>
      <c r="Z51" s="38"/>
      <c r="AA51" s="38"/>
      <c r="AB51" s="38"/>
      <c r="AC51" s="38"/>
      <c r="AD51" s="38"/>
      <c r="AE51" s="38"/>
      <c r="AF51" s="38"/>
      <c r="AG51" s="38"/>
    </row>
    <row r="52" spans="1:33" x14ac:dyDescent="0.2">
      <c r="C52" s="37" t="s">
        <v>27</v>
      </c>
      <c r="D52" s="37"/>
      <c r="M52" s="40"/>
      <c r="N52" s="40"/>
      <c r="O52" s="40"/>
      <c r="P52" s="40"/>
      <c r="Q52" s="40"/>
      <c r="S52" s="8" t="s">
        <v>13</v>
      </c>
      <c r="T52" s="8"/>
      <c r="U52" s="8"/>
      <c r="Y52" s="37" t="s">
        <v>27</v>
      </c>
      <c r="Z52" s="37"/>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f>Y54/(Y54+Z54)</f>
        <v>1</v>
      </c>
      <c r="AE53" s="2"/>
      <c r="AF53" s="3" t="s">
        <v>3</v>
      </c>
      <c r="AG53" s="24">
        <f>Y55/(Y55+Z55)</f>
        <v>6.2001853855430281E-7</v>
      </c>
    </row>
    <row r="54" spans="1:33" x14ac:dyDescent="0.2">
      <c r="A54" s="36" t="s">
        <v>30</v>
      </c>
      <c r="B54" s="7" t="s">
        <v>0</v>
      </c>
      <c r="C54" s="2">
        <f>SUM(fuzzy_2_subset!P:P)</f>
        <v>0</v>
      </c>
      <c r="D54" s="2">
        <f>SUM(fuzzy_2_subset!S:S)</f>
        <v>2</v>
      </c>
      <c r="E54" s="6">
        <f>SUM(C54:D54)</f>
        <v>2</v>
      </c>
      <c r="G54" s="3" t="s">
        <v>32</v>
      </c>
      <c r="H54" s="24">
        <f>D55/(C55+D55)</f>
        <v>1</v>
      </c>
      <c r="I54" s="2"/>
      <c r="J54" s="3" t="s">
        <v>4</v>
      </c>
      <c r="K54" s="24">
        <f>D54/(C54+D54)</f>
        <v>1</v>
      </c>
      <c r="M54" s="35" t="s">
        <v>68</v>
      </c>
      <c r="S54" t="s">
        <v>44</v>
      </c>
      <c r="U54">
        <v>1711</v>
      </c>
      <c r="W54" s="36" t="s">
        <v>30</v>
      </c>
      <c r="X54" s="7" t="s">
        <v>28</v>
      </c>
      <c r="Y54" s="2">
        <v>3</v>
      </c>
      <c r="Z54" s="2">
        <v>0</v>
      </c>
      <c r="AA54" s="6">
        <f>SUM(Y54:Z54)</f>
        <v>3</v>
      </c>
      <c r="AC54" s="3" t="s">
        <v>32</v>
      </c>
      <c r="AD54" s="24">
        <f>Z55/(Y55+Z55)</f>
        <v>0.99999937998146149</v>
      </c>
      <c r="AE54" s="2"/>
      <c r="AF54" s="3" t="s">
        <v>4</v>
      </c>
      <c r="AG54" s="24">
        <f>Z54/(Y54+Z54)</f>
        <v>0</v>
      </c>
    </row>
    <row r="55" spans="1:33" x14ac:dyDescent="0.2">
      <c r="A55" s="36"/>
      <c r="B55" s="7" t="s">
        <v>1</v>
      </c>
      <c r="C55" s="2">
        <f>SUM(fuzzy_2_subset!R:R)</f>
        <v>0</v>
      </c>
      <c r="D55" s="2">
        <f>SUM(fuzzy_2_subset!Q:Q)</f>
        <v>1663</v>
      </c>
      <c r="E55" s="6">
        <f>SUM(C55:D55)</f>
        <v>1663</v>
      </c>
      <c r="G55" s="2"/>
      <c r="H55" s="25"/>
      <c r="I55" s="2"/>
      <c r="J55" s="2"/>
      <c r="K55" s="28"/>
      <c r="M55" s="35" t="s">
        <v>1506</v>
      </c>
      <c r="S55" t="s">
        <v>43</v>
      </c>
      <c r="U55">
        <v>12</v>
      </c>
      <c r="W55" s="36"/>
      <c r="X55" s="7" t="s">
        <v>29</v>
      </c>
      <c r="Y55" s="2">
        <v>3</v>
      </c>
      <c r="Z55" s="2">
        <v>4838562</v>
      </c>
      <c r="AA55" s="6">
        <f>SUM(Y55:Z55)</f>
        <v>4838565</v>
      </c>
      <c r="AC55" s="2"/>
      <c r="AD55" s="25"/>
      <c r="AE55" s="2"/>
      <c r="AF55" s="2"/>
      <c r="AG55" s="28"/>
    </row>
    <row r="56" spans="1:33" x14ac:dyDescent="0.2">
      <c r="B56" s="5"/>
      <c r="C56" s="6">
        <f>SUM(C54:C55)</f>
        <v>0</v>
      </c>
      <c r="D56" s="6">
        <f>SUM(D54:D55)</f>
        <v>1665</v>
      </c>
      <c r="E56" s="6">
        <f>SUM(C54:D55)</f>
        <v>1665</v>
      </c>
      <c r="G56" s="3" t="s">
        <v>2</v>
      </c>
      <c r="H56" s="24">
        <f>(C54+D55)/(E56)</f>
        <v>0.99879879879879885</v>
      </c>
      <c r="I56" s="2"/>
      <c r="J56" s="3" t="s">
        <v>5</v>
      </c>
      <c r="K56" s="25">
        <f>(K53+K54)/2</f>
        <v>0.5</v>
      </c>
      <c r="M56" s="35" t="s">
        <v>1507</v>
      </c>
      <c r="S56" s="9" t="s">
        <v>42</v>
      </c>
      <c r="T56" s="9"/>
      <c r="U56" s="34">
        <v>177147</v>
      </c>
      <c r="X56" s="5"/>
      <c r="Y56" s="6">
        <f>SUM(Y54:Y55)</f>
        <v>6</v>
      </c>
      <c r="Z56" s="6">
        <f>SUM(Z54:Z55)</f>
        <v>4838562</v>
      </c>
      <c r="AA56" s="6">
        <f>SUM(Y54:Z55)</f>
        <v>4838568</v>
      </c>
      <c r="AC56" s="3" t="s">
        <v>2</v>
      </c>
      <c r="AD56" s="24">
        <f>(Y54+Z55)/(AA56)</f>
        <v>0.99999937998184585</v>
      </c>
      <c r="AE56" s="2"/>
      <c r="AF56" s="3" t="s">
        <v>5</v>
      </c>
      <c r="AG56" s="25">
        <f>(AG53+AG54)/2</f>
        <v>3.1000926927715141E-7</v>
      </c>
    </row>
    <row r="57" spans="1:33" ht="16" customHeight="1" x14ac:dyDescent="0.2">
      <c r="G57" s="3" t="s">
        <v>33</v>
      </c>
      <c r="H57" s="24" t="e">
        <f>(C54)/(C54+C55)</f>
        <v>#DIV/0!</v>
      </c>
      <c r="M57" s="35" t="s">
        <v>1504</v>
      </c>
      <c r="S57" s="41" t="s">
        <v>41</v>
      </c>
      <c r="T57" s="41"/>
      <c r="U57">
        <v>109</v>
      </c>
      <c r="AC57" s="3" t="s">
        <v>33</v>
      </c>
      <c r="AD57" s="24">
        <f>(Y54)/(Y54+Y55)</f>
        <v>0.5</v>
      </c>
      <c r="AG57" s="27"/>
    </row>
    <row r="58" spans="1:33" x14ac:dyDescent="0.2">
      <c r="M58" s="35" t="s">
        <v>1505</v>
      </c>
      <c r="S58" t="s">
        <v>14</v>
      </c>
      <c r="U58" s="10"/>
      <c r="Y58" t="s">
        <v>51</v>
      </c>
      <c r="Z58">
        <v>4838568</v>
      </c>
      <c r="AD58" s="23"/>
      <c r="AG58" s="27"/>
    </row>
    <row r="59" spans="1:33" x14ac:dyDescent="0.2">
      <c r="M59" s="35" t="s">
        <v>1508</v>
      </c>
      <c r="S59" t="s">
        <v>40</v>
      </c>
      <c r="U59" s="21"/>
      <c r="AD59" s="23"/>
      <c r="AG59" s="27"/>
    </row>
    <row r="60" spans="1:33" x14ac:dyDescent="0.2">
      <c r="M60" s="35" t="s">
        <v>1509</v>
      </c>
      <c r="U60" s="21"/>
      <c r="AD60" s="23"/>
      <c r="AG60" s="27"/>
    </row>
    <row r="61" spans="1:33" x14ac:dyDescent="0.2">
      <c r="M61" s="35"/>
      <c r="U61" s="21"/>
      <c r="AD61" s="23"/>
      <c r="AG61" s="27"/>
    </row>
    <row r="62" spans="1:33" x14ac:dyDescent="0.2">
      <c r="M62" s="35"/>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1503</v>
      </c>
      <c r="E72" s="4">
        <v>10</v>
      </c>
      <c r="G72" t="s">
        <v>26</v>
      </c>
    </row>
    <row r="73" spans="1:33" x14ac:dyDescent="0.2">
      <c r="A73" s="38" t="s">
        <v>49</v>
      </c>
      <c r="B73" s="38"/>
      <c r="C73" s="38"/>
      <c r="D73" s="38"/>
      <c r="E73" s="38"/>
      <c r="F73" s="38"/>
      <c r="G73" s="38"/>
      <c r="H73" s="38"/>
      <c r="I73" s="38"/>
      <c r="J73" s="38"/>
      <c r="K73" s="38"/>
      <c r="M73" s="40" t="s">
        <v>12</v>
      </c>
      <c r="N73" s="40"/>
      <c r="O73" s="40"/>
      <c r="P73" s="40"/>
      <c r="Q73" s="40"/>
      <c r="W73" s="38" t="s">
        <v>50</v>
      </c>
      <c r="X73" s="38"/>
      <c r="Y73" s="38"/>
      <c r="Z73" s="38"/>
      <c r="AA73" s="38"/>
      <c r="AB73" s="38"/>
      <c r="AC73" s="38"/>
      <c r="AD73" s="38"/>
      <c r="AE73" s="38"/>
      <c r="AF73" s="38"/>
      <c r="AG73" s="38"/>
    </row>
    <row r="74" spans="1:33" x14ac:dyDescent="0.2">
      <c r="C74" s="37" t="s">
        <v>27</v>
      </c>
      <c r="D74" s="37"/>
      <c r="M74" s="40"/>
      <c r="N74" s="40"/>
      <c r="O74" s="40"/>
      <c r="P74" s="40"/>
      <c r="Q74" s="40"/>
      <c r="S74" s="8" t="s">
        <v>13</v>
      </c>
      <c r="T74" s="8"/>
      <c r="U74" s="8"/>
      <c r="Y74" s="37" t="s">
        <v>27</v>
      </c>
      <c r="Z74" s="37"/>
      <c r="AD74" s="23"/>
      <c r="AG74" s="27"/>
    </row>
    <row r="75" spans="1:33" x14ac:dyDescent="0.2">
      <c r="B75" s="2"/>
      <c r="C75" s="7" t="s">
        <v>0</v>
      </c>
      <c r="D75" s="7" t="s">
        <v>1</v>
      </c>
      <c r="E75" s="2"/>
      <c r="G75" s="3" t="s">
        <v>31</v>
      </c>
      <c r="H75" s="24">
        <f>C76/(C76+D76)</f>
        <v>0</v>
      </c>
      <c r="I75" s="2"/>
      <c r="J75" s="3" t="s">
        <v>3</v>
      </c>
      <c r="K75" s="24">
        <f>C77/(C77+D77)</f>
        <v>0</v>
      </c>
      <c r="S75" t="s">
        <v>45</v>
      </c>
      <c r="U75">
        <v>10180</v>
      </c>
      <c r="X75" s="2"/>
      <c r="Y75" s="7" t="s">
        <v>28</v>
      </c>
      <c r="Z75" s="7" t="s">
        <v>29</v>
      </c>
      <c r="AA75" s="2"/>
      <c r="AC75" s="3" t="s">
        <v>31</v>
      </c>
      <c r="AD75" s="24">
        <f>Y76/(Y76+Z76)</f>
        <v>1</v>
      </c>
      <c r="AE75" s="2"/>
      <c r="AF75" s="3" t="s">
        <v>3</v>
      </c>
      <c r="AG75" s="24">
        <f>Y77/(Y77+Z77)</f>
        <v>6.2001853855430281E-7</v>
      </c>
    </row>
    <row r="76" spans="1:33" x14ac:dyDescent="0.2">
      <c r="A76" s="36" t="s">
        <v>30</v>
      </c>
      <c r="B76" s="7" t="s">
        <v>0</v>
      </c>
      <c r="C76" s="2">
        <f>SUM(fuzzy_2_subset!U:U)</f>
        <v>0</v>
      </c>
      <c r="D76" s="2">
        <f>SUM(fuzzy_2_subset!X:X)</f>
        <v>2</v>
      </c>
      <c r="E76" s="6">
        <f>SUM(C76:D76)</f>
        <v>2</v>
      </c>
      <c r="G76" s="3" t="s">
        <v>32</v>
      </c>
      <c r="H76" s="24">
        <f>D77/(C77+D77)</f>
        <v>1</v>
      </c>
      <c r="I76" s="2"/>
      <c r="J76" s="3" t="s">
        <v>4</v>
      </c>
      <c r="K76" s="24">
        <f>D76/(C76+D76)</f>
        <v>1</v>
      </c>
      <c r="M76" s="35" t="s">
        <v>68</v>
      </c>
      <c r="S76" t="s">
        <v>44</v>
      </c>
      <c r="U76">
        <v>2300</v>
      </c>
      <c r="W76" s="36" t="s">
        <v>30</v>
      </c>
      <c r="X76" s="7" t="s">
        <v>28</v>
      </c>
      <c r="Y76" s="2">
        <v>3</v>
      </c>
      <c r="Z76" s="2">
        <v>0</v>
      </c>
      <c r="AA76" s="6">
        <f>SUM(Y76:Z76)</f>
        <v>3</v>
      </c>
      <c r="AC76" s="3" t="s">
        <v>32</v>
      </c>
      <c r="AD76" s="24">
        <f>Z77/(Y77+Z77)</f>
        <v>0.99999937998146149</v>
      </c>
      <c r="AE76" s="2"/>
      <c r="AF76" s="3" t="s">
        <v>4</v>
      </c>
      <c r="AG76" s="24">
        <f>Z76/(Y76+Z76)</f>
        <v>0</v>
      </c>
    </row>
    <row r="77" spans="1:33" x14ac:dyDescent="0.2">
      <c r="A77" s="36"/>
      <c r="B77" s="7" t="s">
        <v>1</v>
      </c>
      <c r="C77" s="2">
        <f>SUM(fuzzy_2_subset!W:W)</f>
        <v>0</v>
      </c>
      <c r="D77" s="2">
        <f>SUM(fuzzy_2_subset!V:V)</f>
        <v>1663</v>
      </c>
      <c r="E77" s="6">
        <f>SUM(C77:D77)</f>
        <v>1663</v>
      </c>
      <c r="G77" s="2"/>
      <c r="H77" s="25"/>
      <c r="I77" s="2"/>
      <c r="J77" s="2"/>
      <c r="K77" s="28"/>
      <c r="M77" s="35" t="s">
        <v>1506</v>
      </c>
      <c r="S77" t="s">
        <v>43</v>
      </c>
      <c r="U77">
        <v>5</v>
      </c>
      <c r="W77" s="36"/>
      <c r="X77" s="7" t="s">
        <v>29</v>
      </c>
      <c r="Y77" s="2">
        <v>3</v>
      </c>
      <c r="Z77" s="2">
        <v>4838562</v>
      </c>
      <c r="AA77" s="6">
        <f>SUM(Y77:Z77)</f>
        <v>4838565</v>
      </c>
      <c r="AC77" s="2"/>
      <c r="AD77" s="25"/>
      <c r="AE77" s="2"/>
      <c r="AF77" s="2"/>
      <c r="AG77" s="28"/>
    </row>
    <row r="78" spans="1:33" x14ac:dyDescent="0.2">
      <c r="B78" s="5"/>
      <c r="C78" s="6">
        <f>SUM(C76:C77)</f>
        <v>0</v>
      </c>
      <c r="D78" s="6">
        <f>SUM(D76:D77)</f>
        <v>1665</v>
      </c>
      <c r="E78" s="6">
        <f>SUM(C76:D77)</f>
        <v>1665</v>
      </c>
      <c r="G78" s="3" t="s">
        <v>2</v>
      </c>
      <c r="H78" s="24">
        <f>(C76+D77)/(E78)</f>
        <v>0.99879879879879885</v>
      </c>
      <c r="I78" s="2"/>
      <c r="J78" s="3" t="s">
        <v>5</v>
      </c>
      <c r="K78" s="25">
        <f>(K75+K76)/2</f>
        <v>0.5</v>
      </c>
      <c r="M78" s="35" t="s">
        <v>1507</v>
      </c>
      <c r="S78" s="9" t="s">
        <v>42</v>
      </c>
      <c r="T78" s="9"/>
      <c r="U78">
        <v>72</v>
      </c>
      <c r="X78" s="5"/>
      <c r="Y78" s="6">
        <f>SUM(Y76:Y77)</f>
        <v>6</v>
      </c>
      <c r="Z78" s="6">
        <f>SUM(Z76:Z77)</f>
        <v>4838562</v>
      </c>
      <c r="AA78" s="6">
        <f>SUM(Y76:Z77)</f>
        <v>4838568</v>
      </c>
      <c r="AC78" s="3" t="s">
        <v>2</v>
      </c>
      <c r="AD78" s="24">
        <f>(Y76+Z77)/(AA78)</f>
        <v>0.99999937998184585</v>
      </c>
      <c r="AE78" s="2"/>
      <c r="AF78" s="3" t="s">
        <v>5</v>
      </c>
      <c r="AG78" s="25">
        <f>(AG75+AG76)/2</f>
        <v>3.1000926927715141E-7</v>
      </c>
    </row>
    <row r="79" spans="1:33" ht="16" customHeight="1" x14ac:dyDescent="0.2">
      <c r="G79" s="3" t="s">
        <v>33</v>
      </c>
      <c r="H79" s="24" t="e">
        <f>(C76)/(C76+C77)</f>
        <v>#DIV/0!</v>
      </c>
      <c r="M79" s="35" t="s">
        <v>1504</v>
      </c>
      <c r="S79" s="41" t="s">
        <v>41</v>
      </c>
      <c r="T79" s="41"/>
      <c r="U79">
        <v>33</v>
      </c>
      <c r="AC79" s="3" t="s">
        <v>33</v>
      </c>
      <c r="AD79" s="24">
        <f>(Y76)/(Y76+Y77)</f>
        <v>0.5</v>
      </c>
      <c r="AG79" s="27"/>
    </row>
    <row r="80" spans="1:33" x14ac:dyDescent="0.2">
      <c r="M80" s="35" t="s">
        <v>1505</v>
      </c>
      <c r="S80" t="s">
        <v>14</v>
      </c>
      <c r="U80" s="10">
        <v>3</v>
      </c>
      <c r="Y80" t="s">
        <v>51</v>
      </c>
      <c r="Z80">
        <v>4838568</v>
      </c>
      <c r="AD80" s="23"/>
      <c r="AG80" s="27"/>
    </row>
    <row r="81" spans="13:33" x14ac:dyDescent="0.2">
      <c r="M81" s="35" t="s">
        <v>1508</v>
      </c>
      <c r="S81" t="s">
        <v>40</v>
      </c>
      <c r="U81" s="21" t="s">
        <v>46</v>
      </c>
      <c r="AD81" s="23"/>
      <c r="AG81" s="27"/>
    </row>
    <row r="82" spans="13:33" x14ac:dyDescent="0.2">
      <c r="M82" s="35" t="s">
        <v>1509</v>
      </c>
      <c r="U82" s="21"/>
      <c r="AD82" s="23"/>
      <c r="AG82" s="27"/>
    </row>
    <row r="83" spans="13:33" x14ac:dyDescent="0.2">
      <c r="M83" s="35"/>
      <c r="U83" s="21"/>
      <c r="AD83" s="23"/>
      <c r="AG83" s="27"/>
    </row>
    <row r="84" spans="13:33" x14ac:dyDescent="0.2">
      <c r="M84" s="35"/>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S35:T35"/>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workbookViewId="0">
      <selection activeCell="N61" sqref="N61"/>
    </sheetView>
  </sheetViews>
  <sheetFormatPr baseColWidth="10" defaultRowHeight="16" x14ac:dyDescent="0.2"/>
  <sheetData>
    <row r="1" spans="1:21" s="19" customFormat="1" x14ac:dyDescent="0.2">
      <c r="B1" s="20" t="s">
        <v>62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38" t="s">
        <v>49</v>
      </c>
      <c r="B7" s="38"/>
      <c r="C7" s="38"/>
      <c r="D7" s="38"/>
      <c r="E7" s="38"/>
      <c r="F7" s="38"/>
      <c r="G7" s="38"/>
      <c r="H7" s="38"/>
      <c r="I7" s="38"/>
      <c r="J7" s="38"/>
      <c r="K7" s="38"/>
      <c r="M7" s="40" t="s">
        <v>64</v>
      </c>
      <c r="N7" s="40"/>
      <c r="O7" s="40"/>
      <c r="P7" s="40"/>
      <c r="Q7" s="40"/>
    </row>
    <row r="8" spans="1:21" ht="16" customHeight="1" x14ac:dyDescent="0.2">
      <c r="C8" s="37" t="s">
        <v>27</v>
      </c>
      <c r="D8" s="37"/>
      <c r="H8" s="23"/>
      <c r="K8" s="27"/>
      <c r="M8" s="40"/>
      <c r="N8" s="40"/>
      <c r="O8" s="40"/>
      <c r="P8" s="40"/>
      <c r="Q8" s="40"/>
      <c r="S8" s="8" t="s">
        <v>13</v>
      </c>
      <c r="T8" s="8"/>
      <c r="U8" s="8"/>
    </row>
    <row r="9" spans="1:21" x14ac:dyDescent="0.2">
      <c r="B9" s="2"/>
      <c r="C9" s="7" t="s">
        <v>28</v>
      </c>
      <c r="D9" s="7" t="s">
        <v>29</v>
      </c>
      <c r="E9" s="2"/>
      <c r="G9" s="3" t="s">
        <v>31</v>
      </c>
      <c r="H9" s="24">
        <f>C10/(C10+D10)</f>
        <v>0</v>
      </c>
      <c r="I9" s="2"/>
      <c r="J9" s="3" t="s">
        <v>3</v>
      </c>
      <c r="K9" s="24">
        <f>C11/(C11+D11)</f>
        <v>8.6730268863833473E-3</v>
      </c>
      <c r="S9" t="s">
        <v>44</v>
      </c>
      <c r="U9">
        <v>2300</v>
      </c>
    </row>
    <row r="10" spans="1:21" x14ac:dyDescent="0.2">
      <c r="A10" s="36" t="s">
        <v>30</v>
      </c>
      <c r="B10" s="7" t="s">
        <v>28</v>
      </c>
      <c r="C10" s="2">
        <v>0</v>
      </c>
      <c r="D10" s="2">
        <v>14</v>
      </c>
      <c r="E10" s="6">
        <f>SUM(C10:D10)</f>
        <v>14</v>
      </c>
      <c r="G10" s="3" t="s">
        <v>32</v>
      </c>
      <c r="H10" s="24">
        <f>D11/(C11+D11)</f>
        <v>0.99132697311361662</v>
      </c>
      <c r="I10" s="2"/>
      <c r="J10" s="3" t="s">
        <v>4</v>
      </c>
      <c r="K10" s="24">
        <f>D10/(C10+D10)</f>
        <v>1</v>
      </c>
      <c r="M10" s="1" t="s">
        <v>52</v>
      </c>
      <c r="S10" t="s">
        <v>43</v>
      </c>
      <c r="U10">
        <f>COUNTA(M10:Q19)</f>
        <v>10</v>
      </c>
    </row>
    <row r="11" spans="1:21" x14ac:dyDescent="0.2">
      <c r="A11" s="36"/>
      <c r="B11" s="7" t="s">
        <v>29</v>
      </c>
      <c r="C11" s="2">
        <v>20</v>
      </c>
      <c r="D11" s="2">
        <v>2286</v>
      </c>
      <c r="E11" s="6">
        <f>SUM(C11:D11)</f>
        <v>2306</v>
      </c>
      <c r="G11" s="2"/>
      <c r="H11" s="25"/>
      <c r="I11" s="2"/>
      <c r="J11" s="2"/>
      <c r="K11" s="28"/>
      <c r="M11" s="1" t="s">
        <v>53</v>
      </c>
      <c r="S11" t="s">
        <v>14</v>
      </c>
      <c r="U11" s="10">
        <v>0</v>
      </c>
    </row>
    <row r="12" spans="1:21" x14ac:dyDescent="0.2">
      <c r="B12" s="5"/>
      <c r="C12" s="6">
        <f>SUM(C10:C11)</f>
        <v>20</v>
      </c>
      <c r="D12" s="6">
        <f>SUM(D10:D11)</f>
        <v>2300</v>
      </c>
      <c r="E12" s="6">
        <f>SUM(C10:D11)</f>
        <v>2320</v>
      </c>
      <c r="G12" s="3" t="s">
        <v>2</v>
      </c>
      <c r="H12" s="24">
        <f>(C10+D11)/(E12)</f>
        <v>0.9853448275862069</v>
      </c>
      <c r="I12" s="2"/>
      <c r="J12" s="3" t="s">
        <v>5</v>
      </c>
      <c r="K12" s="25">
        <f>(K9+K10)/2</f>
        <v>0.50433651344319164</v>
      </c>
      <c r="M12" s="1" t="s">
        <v>54</v>
      </c>
      <c r="S12" s="9"/>
      <c r="T12" s="9"/>
    </row>
    <row r="13" spans="1:21" ht="16" customHeight="1" x14ac:dyDescent="0.2">
      <c r="G13" s="3" t="s">
        <v>33</v>
      </c>
      <c r="H13" s="24">
        <f>(C10)/(C10+C11)</f>
        <v>0</v>
      </c>
      <c r="K13" s="27"/>
      <c r="M13" s="1" t="s">
        <v>55</v>
      </c>
      <c r="S13" s="41"/>
      <c r="T13" s="41"/>
    </row>
    <row r="14" spans="1:21" x14ac:dyDescent="0.2">
      <c r="H14" s="23"/>
      <c r="K14" s="27"/>
      <c r="M14" s="1" t="s">
        <v>56</v>
      </c>
    </row>
    <row r="15" spans="1:21" x14ac:dyDescent="0.2">
      <c r="H15" s="23"/>
      <c r="K15" s="27"/>
      <c r="M15" s="1" t="s">
        <v>57</v>
      </c>
      <c r="U15" s="21"/>
    </row>
    <row r="16" spans="1:21" x14ac:dyDescent="0.2">
      <c r="M16" s="1" t="s">
        <v>58</v>
      </c>
    </row>
    <row r="17" spans="1:21" x14ac:dyDescent="0.2">
      <c r="M17" s="1" t="s">
        <v>59</v>
      </c>
    </row>
    <row r="18" spans="1:21" x14ac:dyDescent="0.2">
      <c r="M18" s="1" t="s">
        <v>60</v>
      </c>
    </row>
    <row r="19" spans="1:21" x14ac:dyDescent="0.2">
      <c r="M19" s="1" t="s">
        <v>61</v>
      </c>
    </row>
    <row r="24" spans="1:21" s="19" customFormat="1" x14ac:dyDescent="0.2">
      <c r="B24" s="20" t="s">
        <v>63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38" t="s">
        <v>49</v>
      </c>
      <c r="B30" s="38"/>
      <c r="C30" s="38"/>
      <c r="D30" s="38"/>
      <c r="E30" s="38"/>
      <c r="F30" s="38"/>
      <c r="G30" s="38"/>
      <c r="H30" s="38"/>
      <c r="I30" s="38"/>
      <c r="J30" s="38"/>
      <c r="K30" s="38"/>
      <c r="M30" s="40" t="s">
        <v>64</v>
      </c>
      <c r="N30" s="40"/>
      <c r="O30" s="40"/>
      <c r="P30" s="40"/>
      <c r="Q30" s="40"/>
    </row>
    <row r="31" spans="1:21" ht="16" customHeight="1" x14ac:dyDescent="0.2">
      <c r="C31" s="37" t="s">
        <v>27</v>
      </c>
      <c r="D31" s="37"/>
      <c r="H31" s="23"/>
      <c r="K31" s="27"/>
      <c r="M31" s="40"/>
      <c r="N31" s="40"/>
      <c r="O31" s="40"/>
      <c r="P31" s="40"/>
      <c r="Q31" s="40"/>
      <c r="S31" s="8" t="s">
        <v>13</v>
      </c>
      <c r="T31" s="8"/>
      <c r="U31" s="8"/>
    </row>
    <row r="32" spans="1:21" x14ac:dyDescent="0.2">
      <c r="B32" s="2"/>
      <c r="C32" s="7" t="s">
        <v>28</v>
      </c>
      <c r="D32" s="7" t="s">
        <v>29</v>
      </c>
      <c r="E32" s="2"/>
      <c r="G32" s="3" t="s">
        <v>31</v>
      </c>
      <c r="H32" s="24">
        <f>C33/(C33+D33)</f>
        <v>0</v>
      </c>
      <c r="I32" s="2"/>
      <c r="J32" s="3" t="s">
        <v>3</v>
      </c>
      <c r="K32" s="24">
        <f>C34/(C34+D34)</f>
        <v>8.6730268863833473E-3</v>
      </c>
      <c r="S32" t="s">
        <v>44</v>
      </c>
      <c r="U32">
        <v>2300</v>
      </c>
    </row>
    <row r="33" spans="1:21" x14ac:dyDescent="0.2">
      <c r="A33" s="36" t="s">
        <v>30</v>
      </c>
      <c r="B33" s="7" t="s">
        <v>28</v>
      </c>
      <c r="C33" s="2">
        <v>0</v>
      </c>
      <c r="D33" s="2">
        <v>14</v>
      </c>
      <c r="E33" s="6">
        <f>SUM(C33:D33)</f>
        <v>14</v>
      </c>
      <c r="G33" s="3" t="s">
        <v>32</v>
      </c>
      <c r="H33" s="24">
        <f>D34/(C34+D34)</f>
        <v>0.99132697311361662</v>
      </c>
      <c r="I33" s="2"/>
      <c r="J33" s="3" t="s">
        <v>4</v>
      </c>
      <c r="K33" s="24">
        <f>D33/(C33+D33)</f>
        <v>1</v>
      </c>
      <c r="M33" s="1" t="s">
        <v>52</v>
      </c>
      <c r="S33" t="s">
        <v>43</v>
      </c>
      <c r="U33">
        <f>COUNTA(M33:Q42)</f>
        <v>10</v>
      </c>
    </row>
    <row r="34" spans="1:21" x14ac:dyDescent="0.2">
      <c r="A34" s="36"/>
      <c r="B34" s="7" t="s">
        <v>29</v>
      </c>
      <c r="C34" s="2">
        <v>20</v>
      </c>
      <c r="D34" s="2">
        <v>2286</v>
      </c>
      <c r="E34" s="6">
        <f>SUM(C34:D34)</f>
        <v>2306</v>
      </c>
      <c r="G34" s="2"/>
      <c r="H34" s="25"/>
      <c r="I34" s="2"/>
      <c r="J34" s="2"/>
      <c r="K34" s="28"/>
      <c r="M34" s="1" t="s">
        <v>53</v>
      </c>
      <c r="S34" t="s">
        <v>14</v>
      </c>
      <c r="U34" s="10">
        <v>0</v>
      </c>
    </row>
    <row r="35" spans="1:21" x14ac:dyDescent="0.2">
      <c r="B35" s="5"/>
      <c r="C35" s="6">
        <f>SUM(C33:C34)</f>
        <v>20</v>
      </c>
      <c r="D35" s="6">
        <f>SUM(D33:D34)</f>
        <v>2300</v>
      </c>
      <c r="E35" s="6">
        <f>SUM(C33:D34)</f>
        <v>2320</v>
      </c>
      <c r="G35" s="3" t="s">
        <v>2</v>
      </c>
      <c r="H35" s="24">
        <f>(C33+D34)/(E35)</f>
        <v>0.9853448275862069</v>
      </c>
      <c r="I35" s="2"/>
      <c r="J35" s="3" t="s">
        <v>5</v>
      </c>
      <c r="K35" s="25">
        <f>(K32+K33)/2</f>
        <v>0.50433651344319164</v>
      </c>
      <c r="M35" s="1" t="s">
        <v>54</v>
      </c>
      <c r="S35" s="9"/>
      <c r="T35" s="9"/>
    </row>
    <row r="36" spans="1:21" ht="16" customHeight="1" x14ac:dyDescent="0.2">
      <c r="G36" s="3" t="s">
        <v>33</v>
      </c>
      <c r="H36" s="24">
        <f>(C33)/(C33+C34)</f>
        <v>0</v>
      </c>
      <c r="K36" s="27"/>
      <c r="M36" s="1" t="s">
        <v>55</v>
      </c>
      <c r="S36" s="41"/>
      <c r="T36" s="41"/>
    </row>
    <row r="37" spans="1:21" x14ac:dyDescent="0.2">
      <c r="H37" s="23"/>
      <c r="K37" s="27"/>
      <c r="M37" s="1" t="s">
        <v>56</v>
      </c>
    </row>
    <row r="38" spans="1:21" x14ac:dyDescent="0.2">
      <c r="H38" s="23"/>
      <c r="K38" s="27"/>
      <c r="M38" s="1" t="s">
        <v>57</v>
      </c>
      <c r="U38" s="21"/>
    </row>
    <row r="39" spans="1:21" x14ac:dyDescent="0.2">
      <c r="M39" s="1" t="s">
        <v>58</v>
      </c>
    </row>
    <row r="40" spans="1:21" x14ac:dyDescent="0.2">
      <c r="M40" s="1" t="s">
        <v>59</v>
      </c>
    </row>
    <row r="41" spans="1:21" x14ac:dyDescent="0.2">
      <c r="M41" s="1" t="s">
        <v>60</v>
      </c>
    </row>
    <row r="42" spans="1:21" x14ac:dyDescent="0.2">
      <c r="M42" s="1" t="s">
        <v>61</v>
      </c>
    </row>
    <row r="48" spans="1:21" s="19" customFormat="1" x14ac:dyDescent="0.2">
      <c r="B48" s="20" t="s">
        <v>65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38" t="s">
        <v>49</v>
      </c>
      <c r="B54" s="38"/>
      <c r="C54" s="38"/>
      <c r="D54" s="38"/>
      <c r="E54" s="38"/>
      <c r="F54" s="38"/>
      <c r="G54" s="38"/>
      <c r="H54" s="38"/>
      <c r="I54" s="38"/>
      <c r="J54" s="38"/>
      <c r="K54" s="38"/>
      <c r="M54" s="40" t="s">
        <v>64</v>
      </c>
      <c r="N54" s="40"/>
      <c r="O54" s="40"/>
      <c r="P54" s="40"/>
      <c r="Q54" s="40"/>
    </row>
    <row r="55" spans="1:21" ht="16" customHeight="1" x14ac:dyDescent="0.2">
      <c r="C55" s="37" t="s">
        <v>27</v>
      </c>
      <c r="D55" s="37"/>
      <c r="H55" s="23"/>
      <c r="K55" s="27"/>
      <c r="M55" s="40"/>
      <c r="N55" s="40"/>
      <c r="O55" s="40"/>
      <c r="P55" s="40"/>
      <c r="Q55" s="40"/>
      <c r="S55" s="8" t="s">
        <v>13</v>
      </c>
      <c r="T55" s="8"/>
      <c r="U55" s="8"/>
    </row>
    <row r="56" spans="1:21" x14ac:dyDescent="0.2">
      <c r="B56" s="2"/>
      <c r="C56" s="7" t="s">
        <v>28</v>
      </c>
      <c r="D56" s="7" t="s">
        <v>29</v>
      </c>
      <c r="E56" s="2"/>
      <c r="G56" s="3" t="s">
        <v>31</v>
      </c>
      <c r="H56" s="24">
        <f>C57/(C57+D57)</f>
        <v>1</v>
      </c>
      <c r="I56" s="2"/>
      <c r="J56" s="3" t="s">
        <v>3</v>
      </c>
      <c r="K56" s="24">
        <f>C58/(C58+D58)</f>
        <v>2.3194748358862146E-2</v>
      </c>
      <c r="S56" t="s">
        <v>44</v>
      </c>
      <c r="U56">
        <v>2300</v>
      </c>
    </row>
    <row r="57" spans="1:21" x14ac:dyDescent="0.2">
      <c r="A57" s="36" t="s">
        <v>30</v>
      </c>
      <c r="B57" s="7" t="s">
        <v>28</v>
      </c>
      <c r="C57" s="2">
        <v>15</v>
      </c>
      <c r="D57" s="2">
        <v>0</v>
      </c>
      <c r="E57" s="6">
        <f>SUM(C57:D57)</f>
        <v>15</v>
      </c>
      <c r="G57" s="3" t="s">
        <v>32</v>
      </c>
      <c r="H57" s="24">
        <f>D58/(C58+D58)</f>
        <v>0.97680525164113785</v>
      </c>
      <c r="I57" s="2"/>
      <c r="J57" s="3" t="s">
        <v>4</v>
      </c>
      <c r="K57" s="24">
        <f>D57/(C57+D57)</f>
        <v>0</v>
      </c>
      <c r="M57" s="1" t="s">
        <v>54</v>
      </c>
      <c r="S57" t="s">
        <v>43</v>
      </c>
      <c r="U57">
        <f>COUNTA(M57:Q66)</f>
        <v>8</v>
      </c>
    </row>
    <row r="58" spans="1:21" x14ac:dyDescent="0.2">
      <c r="A58" s="36"/>
      <c r="B58" s="7" t="s">
        <v>29</v>
      </c>
      <c r="C58" s="2">
        <v>53</v>
      </c>
      <c r="D58" s="2">
        <v>2232</v>
      </c>
      <c r="E58" s="6">
        <f>SUM(C58:D58)</f>
        <v>2285</v>
      </c>
      <c r="G58" s="2"/>
      <c r="H58" s="25"/>
      <c r="I58" s="2"/>
      <c r="J58" s="2"/>
      <c r="K58" s="28"/>
      <c r="M58" s="1" t="s">
        <v>55</v>
      </c>
      <c r="S58" t="s">
        <v>14</v>
      </c>
      <c r="U58" s="10">
        <v>0</v>
      </c>
    </row>
    <row r="59" spans="1:21" x14ac:dyDescent="0.2">
      <c r="B59" s="5"/>
      <c r="C59" s="6">
        <f>SUM(C57:C58)</f>
        <v>68</v>
      </c>
      <c r="D59" s="6">
        <f>SUM(D57:D58)</f>
        <v>2232</v>
      </c>
      <c r="E59" s="6">
        <f>SUM(C57:D58)</f>
        <v>2300</v>
      </c>
      <c r="G59" s="3" t="s">
        <v>2</v>
      </c>
      <c r="H59" s="24">
        <f>(C57+D58)/(E59)</f>
        <v>0.97695652173913039</v>
      </c>
      <c r="I59" s="2"/>
      <c r="J59" s="3" t="s">
        <v>5</v>
      </c>
      <c r="K59" s="25">
        <f>(K56+K57)/2</f>
        <v>1.1597374179431073E-2</v>
      </c>
      <c r="M59" s="1" t="s">
        <v>56</v>
      </c>
      <c r="S59" s="9"/>
      <c r="T59" s="9"/>
    </row>
    <row r="60" spans="1:21" ht="16" customHeight="1" x14ac:dyDescent="0.2">
      <c r="G60" s="3" t="s">
        <v>33</v>
      </c>
      <c r="H60" s="24">
        <f>(C57)/(C57+C58)</f>
        <v>0.22058823529411764</v>
      </c>
      <c r="K60" s="27"/>
      <c r="M60" s="1" t="s">
        <v>57</v>
      </c>
      <c r="S60" s="41"/>
      <c r="T60" s="41"/>
    </row>
    <row r="61" spans="1:21" x14ac:dyDescent="0.2">
      <c r="H61" s="23"/>
      <c r="K61" s="27"/>
      <c r="M61" s="1" t="s">
        <v>58</v>
      </c>
    </row>
    <row r="62" spans="1:21" x14ac:dyDescent="0.2">
      <c r="H62" s="23"/>
      <c r="K62" s="27"/>
      <c r="M62" s="1" t="s">
        <v>59</v>
      </c>
      <c r="U62" s="21"/>
    </row>
    <row r="63" spans="1:21" x14ac:dyDescent="0.2">
      <c r="M63" s="1" t="s">
        <v>60</v>
      </c>
    </row>
    <row r="64" spans="1:21" x14ac:dyDescent="0.2">
      <c r="M64" s="1" t="s">
        <v>61</v>
      </c>
    </row>
  </sheetData>
  <mergeCells count="15">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fuzzy_2_subset</vt:lpstr>
      <vt:lpstr>fuzzy_2_assessment</vt:lpstr>
      <vt:lpstr>baseline_2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2017-07-20T08:05:32Z</dcterms:modified>
</cp:coreProperties>
</file>