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7340" windowWidth="25600" windowHeight="14580" tabRatio="500" activeTab="3"/>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 i="5" l="1"/>
  <c r="D77" i="2"/>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<sst xmlns="http://schemas.openxmlformats.org/spreadsheetml/2006/main" count="2024" uniqueCount="1518">
  <si>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</si>
  <si>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</si>
  <si>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</si>
  <si>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</si>
  <si>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</si>
  <si>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</si>
  <si>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</si>
  <si>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</si>
  <si>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</si>
  <si>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</si>
  <si>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</si>
  <si>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</si>
  <si>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</si>
  <si>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</si>
  <si>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</si>
  <si>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</si>
  <si>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</si>
  <si>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</si>
  <si>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</si>
  <si>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</si>
  <si>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</si>
  <si>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</si>
  <si>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</si>
  <si>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</si>
  <si>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</si>
  <si>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</si>
  <si>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</si>
  <si>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</si>
  <si>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</si>
  <si>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</si>
  <si>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</si>
  <si>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</si>
  <si>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</si>
  <si>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</si>
  <si>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</si>
  <si>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</si>
  <si>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</si>
  <si>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</si>
  <si>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</si>
  <si>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</si>
  <si>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</si>
  <si>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</si>
  <si>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</si>
  <si>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</si>
  <si>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</si>
  <si>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</si>
  <si>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</si>
  <si>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</si>
  <si>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</si>
  <si>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</si>
  <si>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</si>
  <si>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</si>
  <si>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</si>
  <si>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</si>
  <si>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</si>
  <si>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</si>
  <si>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</si>
  <si>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</si>
  <si>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</si>
  <si>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</si>
  <si>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</si>
  <si>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</si>
  <si>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</si>
  <si>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</si>
  <si>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</si>
  <si>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</si>
  <si>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</si>
  <si>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</si>
  <si>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</si>
  <si>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</si>
  <si>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</si>
  <si>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</si>
  <si>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</si>
  <si>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</si>
  <si>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</si>
  <si>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</si>
  <si>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</si>
  <si>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</si>
  <si>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</si>
  <si>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</si>
  <si>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</si>
  <si>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</si>
  <si>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</si>
  <si>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</si>
  <si>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</si>
  <si>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</si>
  <si>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</si>
  <si>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</si>
  <si>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</si>
  <si>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</si>
  <si>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</si>
  <si>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</si>
  <si>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</si>
  <si>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</si>
  <si>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</si>
  <si>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</si>
  <si>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</si>
  <si>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</si>
  <si>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</si>
  <si>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</si>
  <si>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</si>
  <si>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</si>
  <si>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</si>
  <si>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</si>
  <si>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</si>
  <si>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</si>
  <si>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</si>
  <si>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</si>
  <si>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</si>
  <si>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</si>
  <si>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</si>
  <si>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</si>
  <si>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</si>
  <si>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</si>
  <si>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</si>
  <si>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</si>
  <si>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</si>
  <si>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</si>
  <si>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</si>
  <si>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</si>
  <si>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</si>
  <si>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</si>
  <si>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</si>
  <si>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</si>
  <si>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</si>
  <si>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</si>
  <si>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</si>
  <si>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</si>
  <si>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</si>
  <si>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</si>
  <si>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</si>
  <si>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</si>
  <si>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</si>
  <si>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</si>
  <si>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</si>
  <si>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</si>
  <si>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</si>
  <si>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</si>
  <si>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</si>
  <si>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</si>
  <si>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</si>
  <si>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</si>
  <si>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</si>
  <si>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</si>
  <si>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</si>
  <si>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</si>
  <si>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</si>
  <si>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</si>
  <si>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</si>
  <si>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</si>
  <si>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</si>
  <si>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</si>
  <si>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</si>
  <si>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</si>
  <si>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</si>
  <si>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</si>
  <si>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</si>
  <si>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</si>
  <si>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</si>
  <si>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</si>
  <si>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</si>
  <si>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</si>
  <si>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</si>
  <si>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</si>
  <si>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</si>
  <si>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</si>
  <si>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</si>
  <si>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</si>
  <si>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</si>
  <si>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</si>
  <si>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</si>
  <si>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</si>
  <si>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</si>
  <si>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</si>
  <si>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</si>
  <si>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</si>
  <si>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</si>
  <si>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</si>
  <si>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</si>
  <si>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</si>
  <si>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</si>
  <si>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</si>
  <si>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</si>
  <si>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</si>
  <si>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</si>
  <si>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</si>
  <si>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</si>
  <si>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</si>
  <si>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</si>
  <si>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</si>
  <si>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</si>
  <si>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</si>
  <si>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</si>
  <si>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</si>
  <si>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</si>
  <si>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</si>
  <si>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</si>
  <si>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</si>
  <si>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</si>
  <si>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</si>
  <si>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</si>
  <si>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</si>
  <si>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</si>
  <si>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</si>
  <si>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</si>
  <si>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</si>
  <si>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</si>
  <si>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</si>
  <si>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</si>
  <si>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</si>
  <si>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</si>
  <si>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</si>
  <si>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</si>
  <si>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</si>
  <si>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</si>
  <si>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</si>
  <si>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</si>
  <si>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</si>
  <si>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</si>
  <si>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</si>
  <si>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</si>
  <si>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</si>
  <si>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</si>
  <si>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</si>
  <si>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</si>
  <si>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</si>
  <si>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</si>
  <si>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</si>
  <si>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</si>
  <si>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</si>
  <si>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</si>
  <si>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</si>
  <si>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</si>
  <si>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</si>
  <si>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</si>
  <si>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</si>
  <si>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</si>
  <si>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</si>
  <si>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</si>
  <si>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</si>
  <si>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</si>
  <si>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</si>
  <si>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</si>
  <si>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</si>
  <si>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</si>
  <si>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</si>
  <si>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</si>
  <si>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</si>
  <si>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</si>
  <si>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</si>
  <si>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</si>
  <si>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</si>
  <si>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</si>
  <si>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</si>
  <si>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</si>
  <si>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</si>
  <si>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</si>
  <si>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</si>
  <si>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</si>
  <si>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</si>
  <si>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</si>
  <si>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</si>
  <si>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</si>
  <si>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</si>
  <si>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</si>
  <si>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</si>
  <si>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</si>
  <si>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</si>
  <si>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</si>
  <si>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</si>
  <si>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</si>
  <si>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</si>
  <si>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</si>
  <si>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</si>
  <si>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</si>
  <si>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</si>
  <si>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</si>
  <si>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</si>
  <si>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</si>
  <si>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</si>
  <si>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</si>
  <si>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</si>
  <si>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</si>
  <si>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</si>
  <si>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</si>
  <si>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</si>
  <si>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</si>
  <si>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</si>
  <si>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</si>
  <si>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</si>
  <si>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</si>
  <si>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</si>
  <si>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</si>
  <si>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</si>
  <si>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</si>
  <si>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</si>
  <si>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</si>
  <si>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</si>
  <si>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</si>
  <si>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</si>
  <si>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</si>
  <si>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</si>
  <si>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</si>
  <si>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</si>
  <si>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</si>
  <si>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</si>
  <si>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</si>
  <si>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</si>
  <si>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</si>
  <si>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</si>
  <si>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</si>
  <si>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</si>
  <si>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</si>
  <si>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</si>
  <si>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</si>
  <si>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</si>
  <si>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</si>
  <si>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</si>
  <si>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</si>
  <si>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</si>
  <si>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</si>
  <si>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</si>
  <si>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</si>
  <si>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</si>
  <si>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</si>
  <si>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</si>
  <si>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</si>
  <si>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</si>
  <si>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</si>
  <si>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</si>
  <si>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</si>
  <si>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</si>
  <si>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</si>
  <si>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</si>
  <si>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</si>
  <si>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</si>
  <si>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</si>
  <si>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</si>
  <si>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</si>
  <si>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</si>
  <si>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</si>
  <si>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</si>
  <si>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</si>
  <si>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</si>
  <si>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</si>
  <si>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</si>
  <si>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</si>
  <si>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</si>
  <si>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</si>
  <si>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</si>
  <si>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</si>
  <si>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</si>
  <si>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</si>
  <si>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</si>
  <si>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</si>
  <si>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</si>
  <si>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</si>
  <si>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</si>
  <si>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</si>
  <si>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</si>
  <si>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</si>
  <si>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</si>
  <si>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</si>
  <si>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</si>
  <si>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</si>
  <si>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</si>
  <si>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</si>
  <si>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</si>
  <si>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</si>
  <si>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</si>
  <si>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</si>
  <si>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</si>
  <si>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</si>
  <si>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</si>
  <si>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</si>
  <si>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</si>
  <si>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</si>
  <si>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</si>
  <si>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</si>
  <si>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</si>
  <si>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</si>
  <si>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</si>
  <si>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</si>
  <si>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</si>
  <si>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</si>
  <si>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</si>
  <si>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</si>
  <si>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</si>
  <si>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</si>
  <si>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</si>
  <si>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</si>
  <si>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</si>
  <si>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</si>
  <si>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</si>
  <si>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</si>
  <si>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</si>
  <si>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</si>
  <si>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</si>
  <si>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</si>
  <si>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</si>
  <si>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</si>
  <si>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</si>
  <si>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</si>
  <si>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</si>
  <si>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</si>
  <si>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</si>
  <si>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</si>
  <si>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</si>
  <si>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</si>
  <si>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</si>
  <si>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</si>
  <si>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</si>
  <si>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</si>
  <si>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</si>
  <si>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</si>
  <si>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</si>
  <si>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</si>
  <si>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</si>
  <si>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</si>
  <si>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</si>
  <si>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</si>
  <si>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</si>
  <si>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</si>
  <si>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</si>
  <si>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</si>
  <si>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</si>
  <si>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</si>
  <si>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</si>
  <si>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</si>
  <si>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</si>
  <si>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</si>
  <si>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</si>
  <si>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</si>
  <si>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</si>
  <si>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</si>
  <si>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</si>
  <si>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</si>
  <si>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</si>
  <si>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</si>
  <si>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</si>
  <si>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</si>
  <si>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</si>
  <si>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</si>
  <si>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</si>
  <si>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</si>
  <si>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</si>
  <si>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</si>
  <si>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</si>
  <si>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</si>
  <si>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</si>
  <si>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</si>
  <si>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</si>
  <si>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</si>
  <si>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</si>
  <si>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</si>
  <si>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</si>
  <si>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</si>
  <si>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</si>
  <si>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</si>
  <si>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</si>
  <si>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</si>
  <si>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</si>
  <si>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</si>
  <si>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</si>
  <si>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</si>
  <si>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</si>
  <si>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</si>
  <si>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</si>
  <si>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</si>
  <si>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</si>
  <si>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</si>
  <si>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</si>
  <si>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</si>
  <si>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</si>
  <si>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</si>
  <si>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</si>
  <si>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</si>
  <si>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</si>
  <si>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</si>
  <si>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</si>
  <si>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</si>
  <si>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</si>
  <si>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</si>
  <si>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</si>
  <si>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</si>
  <si>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</si>
  <si>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</si>
  <si>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</si>
  <si>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</si>
  <si>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</si>
  <si>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</si>
  <si>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</si>
  <si>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</si>
  <si>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</si>
  <si>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</si>
  <si>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</si>
  <si>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</si>
  <si>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</si>
  <si>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</si>
  <si>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</si>
  <si>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</si>
  <si>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</si>
  <si>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</si>
  <si>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</si>
  <si>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</si>
  <si>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</si>
  <si>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</si>
  <si>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</si>
  <si>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</si>
  <si>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</si>
  <si>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</si>
  <si>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</si>
  <si>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</si>
  <si>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</si>
  <si>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</si>
  <si>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</si>
  <si>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</si>
  <si>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</si>
  <si>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</si>
  <si>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</si>
  <si>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</si>
  <si>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</si>
  <si>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</si>
  <si>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</si>
  <si>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</si>
  <si>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</si>
  <si>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</si>
  <si>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</si>
  <si>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</si>
  <si>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</si>
  <si>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</si>
  <si>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</si>
  <si>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</si>
  <si>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</si>
  <si>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</si>
  <si>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</si>
  <si>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</si>
  <si>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</si>
  <si>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</si>
  <si>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</si>
  <si>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</si>
  <si>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</si>
  <si>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</si>
  <si>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</si>
  <si>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</si>
  <si>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</si>
  <si>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</si>
  <si>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</si>
  <si>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</si>
  <si>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</si>
  <si>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</si>
  <si>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</si>
  <si>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</si>
  <si>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</si>
  <si>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</si>
  <si>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</si>
  <si>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</si>
  <si>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</si>
  <si>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</si>
  <si>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</si>
  <si>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</si>
  <si>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</si>
  <si>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</si>
  <si>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</si>
  <si>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</si>
  <si>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</si>
  <si>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</si>
  <si>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</si>
  <si>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</si>
  <si>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</si>
  <si>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</si>
  <si>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</si>
  <si>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</si>
  <si>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</si>
  <si>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</si>
  <si>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</si>
  <si>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</si>
  <si>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</si>
  <si>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</si>
  <si>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</si>
  <si>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</si>
  <si>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</si>
  <si>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</si>
  <si>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</si>
  <si>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</si>
  <si>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</si>
  <si>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</si>
  <si>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</si>
  <si>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</si>
  <si>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</si>
  <si>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</si>
  <si>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</si>
  <si>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</si>
  <si>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</si>
  <si>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</si>
  <si>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</si>
  <si>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</si>
  <si>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</si>
  <si>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</si>
  <si>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</si>
  <si>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</si>
  <si>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</si>
  <si>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</si>
  <si>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</si>
  <si>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</si>
  <si>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</si>
  <si>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</si>
  <si>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</si>
  <si>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</si>
  <si>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</si>
  <si>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</si>
  <si>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</si>
  <si>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</si>
  <si>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</si>
  <si>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</si>
  <si>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</si>
  <si>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</si>
  <si>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</si>
  <si>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</si>
  <si>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</si>
  <si>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</si>
  <si>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</si>
  <si>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</si>
  <si>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</si>
  <si>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</si>
  <si>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</si>
  <si>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</si>
  <si>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</si>
  <si>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</si>
  <si>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</si>
  <si>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</si>
  <si>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</si>
  <si>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</si>
  <si>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</si>
  <si>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</si>
  <si>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</si>
  <si>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</si>
  <si>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</si>
  <si>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</si>
  <si>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</si>
  <si>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</si>
  <si>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</si>
  <si>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</si>
  <si>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</si>
  <si>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</si>
  <si>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</si>
  <si>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</si>
  <si>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</si>
  <si>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</si>
  <si>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</si>
  <si>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</si>
  <si>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</si>
  <si>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</si>
  <si>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</si>
  <si>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</si>
  <si>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</si>
  <si>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</si>
  <si>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</si>
  <si>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</si>
  <si>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</si>
  <si>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</si>
  <si>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</si>
  <si>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</si>
  <si>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</si>
  <si>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</si>
  <si>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</si>
  <si>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</si>
  <si>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</si>
  <si>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</si>
  <si>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</si>
  <si>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</si>
  <si>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</si>
  <si>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</si>
  <si>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</si>
  <si>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</si>
  <si>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</si>
  <si>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</si>
  <si>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</si>
  <si>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</si>
  <si>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</si>
  <si>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</si>
  <si>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</si>
  <si>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</si>
  <si>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</si>
  <si>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</si>
  <si>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</si>
  <si>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</si>
  <si>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</si>
  <si>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</si>
  <si>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</si>
  <si>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</si>
  <si>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</si>
  <si>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</si>
  <si>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</si>
  <si>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</si>
  <si>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</si>
  <si>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</si>
  <si>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</si>
  <si>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</si>
  <si>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</si>
  <si>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</si>
  <si>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</si>
  <si>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</si>
  <si>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</si>
  <si>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</si>
  <si>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</si>
  <si>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</si>
  <si>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</si>
  <si>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</si>
  <si>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</si>
  <si>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</si>
  <si>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</si>
  <si>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</si>
  <si>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</si>
  <si>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</si>
  <si>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</si>
  <si>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</si>
  <si>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</si>
  <si>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</si>
  <si>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</si>
  <si>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</si>
  <si>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</si>
  <si>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</si>
  <si>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</si>
  <si>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</si>
  <si>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</si>
  <si>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</si>
  <si>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</si>
  <si>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</si>
  <si>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</si>
  <si>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</si>
  <si>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</si>
  <si>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</si>
  <si>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</si>
  <si>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</si>
  <si>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</si>
  <si>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</si>
  <si>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</si>
  <si>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</si>
  <si>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</si>
  <si>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</si>
  <si>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</si>
  <si>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</si>
  <si>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</si>
  <si>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</si>
  <si>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</si>
  <si>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</si>
  <si>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</si>
  <si>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</si>
  <si>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</si>
  <si>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</si>
  <si>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</si>
  <si>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</si>
  <si>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</si>
  <si>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</si>
  <si>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</si>
  <si>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</si>
  <si>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</si>
  <si>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</si>
  <si>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</si>
  <si>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</si>
  <si>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</si>
  <si>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</si>
  <si>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</si>
  <si>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</si>
  <si>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</si>
  <si>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</si>
  <si>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</si>
  <si>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</si>
  <si>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</si>
  <si>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</si>
  <si>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</si>
  <si>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</si>
  <si>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</si>
  <si>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</si>
  <si>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</si>
  <si>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</si>
  <si>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</si>
  <si>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</si>
  <si>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</si>
  <si>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</si>
  <si>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</si>
  <si>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</si>
  <si>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</si>
  <si>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</si>
  <si>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</si>
  <si>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</si>
  <si>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</si>
  <si>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</si>
  <si>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</si>
  <si>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</si>
  <si>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</si>
  <si>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</si>
  <si>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</si>
  <si>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</si>
  <si>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</si>
  <si>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</si>
  <si>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</si>
  <si>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</si>
  <si>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</si>
  <si>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</si>
  <si>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</si>
  <si>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</si>
  <si>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</si>
  <si>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</si>
  <si>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</si>
  <si>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</si>
  <si>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</si>
  <si>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</si>
  <si>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</si>
  <si>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</si>
  <si>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</si>
  <si>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</si>
  <si>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</si>
  <si>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</si>
  <si>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</si>
  <si>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</si>
  <si>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</si>
  <si>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</si>
  <si>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</si>
  <si>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</si>
  <si>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</si>
  <si>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</si>
  <si>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</si>
  <si>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</si>
  <si>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</si>
  <si>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</si>
  <si>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</si>
  <si>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</si>
  <si>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</si>
  <si>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</si>
  <si>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</si>
  <si>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</si>
  <si>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</si>
  <si>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</si>
  <si>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</si>
  <si>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</si>
  <si>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</si>
  <si>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</si>
  <si>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</si>
  <si>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</si>
  <si>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</si>
  <si>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</si>
  <si>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</si>
  <si>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</si>
  <si>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</si>
  <si>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</si>
  <si>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</si>
  <si>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</si>
  <si>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</si>
  <si>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</si>
  <si>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</si>
  <si>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</si>
  <si>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</si>
  <si>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</si>
  <si>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</si>
  <si>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</si>
  <si>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</si>
  <si>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</si>
  <si>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</si>
  <si>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</si>
  <si>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</si>
  <si>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</si>
  <si>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</si>
  <si>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</si>
  <si>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</si>
  <si>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</si>
  <si>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</si>
  <si>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</si>
  <si>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</si>
  <si>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</si>
  <si>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</si>
  <si>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</si>
  <si>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</si>
  <si>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</si>
  <si>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</si>
  <si>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</si>
  <si>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</si>
  <si>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</si>
  <si>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</si>
  <si>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</si>
  <si>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</si>
  <si>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</si>
  <si>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</si>
  <si>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</si>
  <si>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</si>
  <si>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</si>
  <si>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</si>
  <si>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</si>
  <si>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</si>
  <si>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</si>
  <si>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</si>
  <si>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</si>
  <si>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</si>
  <si>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</si>
  <si>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</si>
  <si>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</si>
  <si>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</si>
  <si>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</si>
  <si>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</si>
  <si>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</si>
  <si>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</si>
  <si>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</si>
  <si>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</si>
  <si>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</si>
  <si>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</si>
  <si>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</si>
  <si>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</si>
  <si>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</si>
  <si>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</si>
  <si>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</si>
  <si>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</si>
  <si>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</si>
  <si>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</si>
  <si>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</si>
  <si>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</si>
  <si>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</si>
  <si>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</si>
  <si>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</si>
  <si>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</si>
  <si>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</si>
  <si>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</si>
  <si>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</si>
  <si>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</si>
  <si>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</si>
  <si>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</si>
  <si>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</si>
  <si>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</si>
  <si>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</si>
  <si>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</si>
  <si>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</si>
  <si>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</si>
  <si>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</si>
  <si>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</si>
  <si>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</si>
  <si>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</si>
  <si>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</si>
  <si>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</si>
  <si>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</si>
  <si>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</si>
  <si>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</si>
  <si>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</si>
  <si>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</si>
  <si>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</si>
  <si>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</si>
  <si>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</si>
  <si>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</si>
  <si>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</si>
  <si>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</si>
  <si>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</si>
  <si>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</si>
  <si>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</si>
  <si>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</si>
  <si>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</si>
  <si>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</si>
  <si>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</si>
  <si>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</si>
  <si>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</si>
  <si>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</si>
  <si>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</si>
  <si>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</si>
  <si>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</si>
  <si>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</si>
  <si>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</si>
  <si>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</si>
  <si>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</si>
  <si>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</si>
  <si>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</si>
  <si>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</si>
  <si>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</si>
  <si>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</si>
  <si>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</si>
  <si>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</si>
  <si>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</si>
  <si>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</si>
  <si>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</si>
  <si>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</si>
  <si>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</si>
  <si>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</si>
  <si>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</si>
  <si>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</si>
  <si>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</si>
  <si>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</si>
  <si>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</si>
  <si>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</si>
  <si>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</si>
  <si>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</si>
  <si>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</si>
  <si>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</si>
  <si>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</si>
  <si>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</si>
  <si>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</si>
  <si>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</si>
  <si>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</si>
  <si>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</si>
  <si>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</si>
  <si>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</si>
  <si>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</si>
  <si>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</si>
  <si>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</si>
  <si>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</si>
  <si>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</si>
  <si>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</si>
  <si>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</si>
  <si>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</si>
  <si>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</si>
  <si>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</si>
  <si>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</si>
  <si>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</si>
  <si>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</si>
  <si>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</si>
  <si>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</si>
  <si>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</si>
  <si>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</si>
  <si>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</si>
  <si>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</si>
  <si>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</si>
  <si>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</si>
  <si>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</si>
  <si>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</si>
  <si>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</si>
  <si>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</si>
  <si>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</si>
  <si>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</si>
  <si>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</si>
  <si>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</si>
  <si>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</si>
  <si>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</si>
  <si>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</si>
  <si>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</si>
  <si>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</si>
  <si>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</si>
  <si>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</si>
  <si>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</si>
  <si>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</si>
  <si>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</si>
  <si>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</si>
  <si>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</si>
  <si>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</si>
  <si>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</si>
  <si>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</si>
  <si>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</si>
  <si>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</si>
  <si>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</si>
  <si>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</si>
  <si>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</si>
  <si>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</si>
  <si>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</si>
  <si>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</si>
  <si>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</si>
  <si>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</si>
  <si>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</si>
  <si>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</si>
  <si>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</si>
  <si>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</si>
  <si>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</si>
  <si>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</si>
  <si>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</si>
  <si>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</si>
  <si>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</si>
  <si>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</si>
  <si>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</si>
  <si>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</si>
  <si>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</si>
  <si>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</si>
  <si>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</si>
  <si>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</si>
  <si>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</si>
  <si>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</si>
  <si>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</si>
  <si>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</si>
  <si>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</si>
  <si>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</si>
  <si>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</si>
  <si>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</si>
  <si>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</si>
  <si>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</si>
  <si>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</si>
  <si>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</si>
  <si>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</si>
  <si>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</si>
  <si>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</si>
  <si>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</si>
  <si>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</si>
  <si>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</si>
  <si>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</si>
  <si>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</si>
  <si>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</si>
  <si>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</si>
  <si>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</si>
  <si>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</si>
  <si>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</si>
  <si>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</si>
  <si>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</si>
  <si>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</si>
  <si>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</si>
  <si>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</si>
  <si>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</si>
  <si>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</si>
  <si>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</si>
  <si>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</si>
  <si>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</si>
  <si>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</si>
  <si>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</si>
  <si>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</si>
  <si>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</si>
  <si>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</si>
  <si>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</si>
  <si>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</si>
  <si>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</si>
  <si>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</si>
  <si>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</si>
  <si>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</si>
  <si>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</si>
  <si>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</si>
  <si>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</si>
  <si>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</si>
  <si>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</si>
  <si>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</si>
  <si>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</si>
  <si>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</si>
  <si>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</si>
  <si>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</si>
  <si>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</si>
  <si>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</si>
  <si>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</si>
  <si>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</si>
  <si>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</si>
  <si>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</si>
  <si>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</si>
  <si>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</si>
  <si>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</si>
  <si>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</si>
  <si>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</si>
  <si>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</si>
  <si>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</si>
  <si>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</si>
  <si>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</si>
  <si>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</si>
  <si>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</si>
  <si>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</si>
  <si>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</si>
  <si>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</si>
  <si>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</si>
  <si>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</si>
  <si>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</si>
  <si>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</si>
  <si>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</si>
  <si>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</si>
  <si>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</si>
  <si>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</si>
  <si>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</si>
  <si>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</si>
  <si>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</si>
  <si>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</si>
  <si>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</si>
  <si>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</si>
  <si>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</si>
  <si>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</si>
  <si>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</si>
  <si>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</si>
  <si>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</si>
  <si>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</si>
  <si>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</si>
  <si>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</si>
  <si>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</si>
  <si>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</si>
  <si>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</si>
  <si>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</si>
  <si>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</si>
  <si>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</si>
  <si>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</si>
  <si>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</si>
  <si>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</si>
  <si>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</si>
  <si>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</si>
  <si>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</si>
  <si>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</si>
  <si>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</si>
  <si>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</si>
  <si>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</si>
  <si>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</si>
  <si>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</si>
  <si>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</si>
  <si>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</si>
  <si>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</si>
  <si>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</si>
  <si>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</si>
  <si>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</si>
  <si>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</si>
  <si>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</si>
  <si>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</si>
  <si>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</si>
  <si>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</si>
  <si>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</si>
  <si>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</si>
  <si>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</si>
  <si>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</si>
  <si>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</si>
  <si>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</si>
  <si>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</si>
  <si>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</si>
  <si>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</si>
  <si>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</si>
  <si>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</si>
  <si>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</si>
  <si>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</si>
  <si>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</si>
  <si>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</si>
  <si>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</si>
  <si>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</si>
  <si>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</si>
  <si>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</si>
  <si>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</si>
  <si>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</si>
  <si>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</si>
  <si>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</si>
  <si>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</si>
  <si>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</si>
  <si>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</si>
  <si>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</si>
  <si>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</si>
  <si>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</si>
  <si>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</si>
  <si>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</si>
  <si>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</si>
  <si>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</si>
  <si>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</si>
  <si>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</si>
  <si>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</si>
  <si>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</si>
  <si>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</si>
  <si>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</si>
  <si>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</si>
  <si>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</si>
  <si>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</si>
  <si>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</si>
  <si>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</si>
  <si>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</si>
  <si>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</si>
  <si>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</si>
  <si>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</si>
  <si>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</si>
  <si>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</si>
  <si>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</si>
  <si>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</si>
  <si>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</si>
  <si>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</si>
  <si>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</si>
  <si>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</si>
  <si>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</si>
  <si>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</si>
  <si>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</si>
  <si>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</si>
  <si>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</si>
  <si>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</si>
  <si>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</si>
  <si>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</si>
  <si>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</si>
  <si>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</si>
  <si>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</si>
  <si>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</si>
  <si>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</si>
  <si>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</si>
  <si>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</si>
  <si>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</si>
  <si>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</si>
  <si>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</si>
  <si>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</si>
  <si>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</si>
  <si>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</si>
  <si>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</si>
  <si>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</si>
  <si>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</si>
  <si>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</si>
  <si>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</si>
  <si>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</si>
  <si>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</si>
  <si>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</si>
  <si>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</si>
  <si>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</si>
  <si>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</si>
  <si>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</si>
  <si>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</si>
  <si>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</si>
  <si>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</si>
  <si>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</si>
  <si>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</si>
  <si>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</si>
  <si>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</si>
  <si>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</si>
  <si>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</si>
  <si>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</si>
  <si>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</si>
  <si>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</si>
  <si>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</si>
  <si>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</si>
  <si>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</si>
  <si>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</si>
  <si>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</si>
  <si>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</si>
  <si>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</si>
  <si>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</si>
  <si>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</si>
  <si>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</si>
  <si>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</si>
  <si>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</si>
  <si>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</si>
  <si>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</si>
  <si>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</si>
  <si>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</si>
  <si>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</si>
  <si>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</si>
  <si>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</si>
  <si>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</si>
  <si>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</si>
  <si>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</si>
  <si>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</si>
  <si>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</si>
  <si>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</si>
  <si>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</si>
  <si>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</si>
  <si>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</si>
  <si>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</si>
  <si>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</si>
  <si>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</si>
  <si>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</si>
  <si>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</si>
  <si>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</si>
  <si>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</si>
  <si>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</si>
  <si>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</si>
  <si>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</si>
  <si>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</si>
  <si>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</si>
  <si>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</si>
  <si>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</si>
  <si>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</si>
  <si>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</si>
  <si>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</si>
  <si>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</si>
  <si>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</si>
  <si>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</si>
  <si>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</si>
  <si>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</si>
  <si>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</si>
  <si>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</si>
  <si>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</si>
  <si>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</si>
  <si>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</si>
  <si>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</si>
  <si>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</si>
  <si>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</si>
  <si>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</si>
  <si>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</si>
  <si>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</si>
  <si>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</si>
  <si>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</si>
  <si>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</si>
  <si>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</si>
  <si>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</si>
  <si>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</si>
  <si>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</si>
  <si>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</si>
  <si>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</si>
  <si>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</si>
  <si>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</si>
  <si>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</si>
  <si>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</si>
  <si>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</si>
  <si>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</si>
  <si>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</si>
  <si>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</si>
  <si>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</si>
  <si>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</si>
  <si>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</si>
  <si>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</si>
  <si>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</si>
  <si>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</si>
  <si>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</si>
  <si>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</si>
  <si>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</si>
  <si>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</si>
  <si>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</si>
  <si>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</si>
  <si>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</si>
  <si>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</si>
  <si>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</si>
  <si>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</si>
  <si>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</si>
  <si>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</si>
  <si>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</si>
  <si>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</si>
  <si>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</si>
  <si>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</si>
  <si>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</si>
  <si>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</si>
  <si>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</si>
  <si>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</si>
  <si>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</si>
  <si>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</si>
  <si>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</si>
  <si>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</si>
  <si>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</si>
  <si>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</si>
  <si>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</si>
  <si>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</si>
  <si>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</si>
  <si>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</si>
  <si>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</si>
  <si>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</si>
  <si>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</si>
  <si>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</si>
  <si>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</si>
  <si>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</si>
  <si>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</si>
  <si>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</si>
  <si>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</si>
  <si>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</si>
  <si>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</si>
  <si>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</si>
  <si>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</si>
  <si>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</si>
  <si>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</si>
  <si>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</si>
  <si>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</si>
  <si>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</si>
  <si>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</si>
  <si>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</si>
  <si>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</si>
  <si>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</si>
  <si>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</si>
  <si>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</si>
  <si>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</si>
  <si>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</si>
  <si>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</si>
  <si>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</si>
  <si>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</si>
  <si>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</si>
  <si>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</si>
  <si>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</si>
  <si>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</si>
  <si>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</si>
  <si>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</si>
  <si>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</si>
  <si>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</si>
  <si>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</si>
  <si>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</si>
  <si>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</si>
  <si>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</si>
  <si>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</si>
  <si>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</si>
  <si>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</si>
  <si>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</si>
  <si>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</si>
  <si>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</si>
  <si>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</si>
  <si>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</si>
  <si>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</si>
  <si>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</si>
  <si>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</si>
  <si>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</si>
  <si>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</si>
  <si>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</si>
  <si>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</si>
  <si>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</si>
  <si>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</si>
  <si>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</si>
  <si>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</si>
  <si>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</si>
  <si>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</si>
  <si>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</si>
  <si>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</si>
  <si>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</si>
  <si>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</si>
  <si>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</si>
  <si>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</si>
  <si>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</si>
  <si>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</si>
  <si>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</si>
  <si>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</si>
  <si>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</si>
  <si>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</si>
  <si>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</si>
  <si>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</si>
  <si>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</si>
  <si>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</si>
  <si>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</si>
  <si>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</si>
  <si>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</si>
  <si>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</si>
  <si>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</si>
  <si>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</si>
  <si>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</si>
  <si>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</si>
  <si>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</si>
  <si>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</si>
  <si>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</si>
  <si>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</si>
  <si>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</si>
  <si>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</si>
  <si>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</si>
  <si>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</si>
  <si>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</si>
  <si>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</si>
  <si>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</si>
  <si>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</si>
  <si>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</si>
  <si>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</si>
  <si>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</si>
  <si>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</si>
  <si>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</si>
  <si>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</si>
  <si>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</si>
  <si>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</si>
  <si>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MR1</t>
  </si>
  <si>
    <t>MR2</t>
  </si>
  <si>
    <t>health AND facilities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</si>
</sst>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F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1</v>
      </c>
      <c r="K127" s="2">
        <f t="shared" si="16"/>
        <v>1</v>
      </c>
      <c r="L127" s="2">
        <f t="shared" si="17"/>
        <v>0</v>
      </c>
      <c r="M127" s="2">
        <f t="shared" si="18"/>
        <v>0</v>
      </c>
      <c r="N127" s="12">
        <f t="shared" si="19"/>
        <v>0</v>
      </c>
      <c r="O127" s="30">
        <v>1</v>
      </c>
      <c r="P127" s="2">
        <f t="shared" si="24"/>
        <v>1</v>
      </c>
      <c r="Q127" s="2">
        <f t="shared" si="25"/>
        <v>0</v>
      </c>
      <c r="R127" s="2">
        <f t="shared" si="26"/>
        <v>0</v>
      </c>
      <c r="S127" s="12">
        <f t="shared" si="27"/>
        <v>0</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1</v>
      </c>
      <c r="K669" s="2">
        <f t="shared" si="160"/>
        <v>1</v>
      </c>
      <c r="L669" s="2">
        <f t="shared" si="161"/>
        <v>0</v>
      </c>
      <c r="M669" s="2">
        <f t="shared" si="162"/>
        <v>0</v>
      </c>
      <c r="N669" s="12">
        <f t="shared" si="163"/>
        <v>0</v>
      </c>
      <c r="O669" s="30">
        <v>1</v>
      </c>
      <c r="P669" s="2">
        <f t="shared" si="168"/>
        <v>1</v>
      </c>
      <c r="Q669" s="2">
        <f t="shared" si="169"/>
        <v>0</v>
      </c>
      <c r="R669" s="2">
        <f t="shared" si="170"/>
        <v>0</v>
      </c>
      <c r="S669" s="12">
        <f t="shared" si="171"/>
        <v>0</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30">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1</v>
      </c>
      <c r="K1639" s="2">
        <f t="shared" si="400"/>
        <v>1</v>
      </c>
      <c r="L1639" s="2">
        <f t="shared" si="401"/>
        <v>0</v>
      </c>
      <c r="M1639" s="2">
        <f t="shared" si="402"/>
        <v>0</v>
      </c>
      <c r="N1639" s="12">
        <f t="shared" si="403"/>
        <v>0</v>
      </c>
      <c r="O1639" s="30">
        <v>1</v>
      </c>
      <c r="P1639" s="2">
        <f t="shared" si="408"/>
        <v>1</v>
      </c>
      <c r="Q1639" s="2">
        <f t="shared" si="409"/>
        <v>0</v>
      </c>
      <c r="R1639" s="2">
        <f t="shared" si="410"/>
        <v>0</v>
      </c>
      <c r="S1639" s="12">
        <f t="shared" si="411"/>
        <v>0</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workbookViewId="0">
      <selection activeCell="I17" sqref="I1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6" t="s">
        <v>57</v>
      </c>
      <c r="N7" s="56"/>
      <c r="O7" s="56"/>
      <c r="P7" s="56"/>
      <c r="Q7" s="56"/>
      <c r="W7" s="52" t="s">
        <v>49</v>
      </c>
      <c r="X7" s="52"/>
      <c r="Y7" s="52"/>
      <c r="Z7" s="52"/>
      <c r="AA7" s="52"/>
      <c r="AB7" s="52"/>
      <c r="AC7" s="52"/>
      <c r="AD7" s="52"/>
      <c r="AE7" s="52"/>
      <c r="AF7" s="52"/>
      <c r="AG7" s="52"/>
    </row>
    <row r="8" spans="1:33" ht="16" customHeight="1" x14ac:dyDescent="0.2">
      <c r="C8" s="55" t="s">
        <v>27</v>
      </c>
      <c r="D8" s="55"/>
      <c r="M8" s="56"/>
      <c r="N8" s="56"/>
      <c r="O8" s="56"/>
      <c r="P8" s="56"/>
      <c r="Q8" s="56"/>
      <c r="S8" s="8" t="s">
        <v>13</v>
      </c>
      <c r="T8" s="8"/>
      <c r="U8" s="8"/>
      <c r="Y8" s="55" t="s">
        <v>27</v>
      </c>
      <c r="Z8" s="55"/>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3"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3" t="s">
        <v>30</v>
      </c>
      <c r="X10" s="7" t="s">
        <v>28</v>
      </c>
      <c r="Y10" s="2">
        <v>27</v>
      </c>
      <c r="Z10" s="2">
        <v>0</v>
      </c>
      <c r="AA10" s="6">
        <f>SUM(Y10:Z10)</f>
        <v>27</v>
      </c>
      <c r="AC10" s="3" t="s">
        <v>32</v>
      </c>
      <c r="AD10" s="24">
        <f>Z11/(Y11+Z11)</f>
        <v>1</v>
      </c>
      <c r="AE10" s="2"/>
      <c r="AF10" s="3" t="s">
        <v>4</v>
      </c>
      <c r="AG10" s="24">
        <f>Z10/(Y10+Z10)</f>
        <v>0</v>
      </c>
    </row>
    <row r="11" spans="1:33" x14ac:dyDescent="0.2">
      <c r="A11" s="53"/>
      <c r="B11" s="7" t="s">
        <v>29</v>
      </c>
      <c r="C11" s="2">
        <f>SUM(fuzzy_5_subset!H:H)</f>
        <v>0</v>
      </c>
      <c r="D11" s="2">
        <f>SUM(fuzzy_5_subset!G:G)</f>
        <v>1662</v>
      </c>
      <c r="E11" s="6">
        <f>SUM(C11:D11)</f>
        <v>1662</v>
      </c>
      <c r="G11" s="2"/>
      <c r="H11" s="25"/>
      <c r="I11" s="2"/>
      <c r="J11" s="2"/>
      <c r="K11" s="28"/>
      <c r="M11" s="34" t="s">
        <v>1502</v>
      </c>
      <c r="S11" t="s">
        <v>56</v>
      </c>
      <c r="U11">
        <v>8</v>
      </c>
      <c r="W11" s="53"/>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1505</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1503</v>
      </c>
      <c r="S13" s="51" t="s">
        <v>41</v>
      </c>
      <c r="T13" s="51"/>
      <c r="U13">
        <v>11</v>
      </c>
      <c r="AC13" s="3" t="s">
        <v>33</v>
      </c>
      <c r="AD13" s="24">
        <f>(Y10)/(Y10+Y11)</f>
        <v>1</v>
      </c>
      <c r="AG13" s="27"/>
    </row>
    <row r="14" spans="1:33" x14ac:dyDescent="0.2">
      <c r="M14" s="34" t="s">
        <v>1506</v>
      </c>
      <c r="S14" t="s">
        <v>14</v>
      </c>
      <c r="U14" s="10">
        <v>3</v>
      </c>
      <c r="Y14" t="s">
        <v>50</v>
      </c>
      <c r="Z14" s="48">
        <v>1162725581</v>
      </c>
      <c r="AD14" s="23"/>
      <c r="AG14" s="27"/>
    </row>
    <row r="15" spans="1:33" x14ac:dyDescent="0.2">
      <c r="M15" s="34" t="s">
        <v>1496</v>
      </c>
      <c r="S15" t="s">
        <v>40</v>
      </c>
      <c r="U15" s="21">
        <v>27</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6" t="s">
        <v>12</v>
      </c>
      <c r="N29" s="56"/>
      <c r="O29" s="56"/>
      <c r="P29" s="56"/>
      <c r="Q29" s="56"/>
      <c r="W29" s="52" t="s">
        <v>49</v>
      </c>
      <c r="X29" s="52"/>
      <c r="Y29" s="52"/>
      <c r="Z29" s="52"/>
      <c r="AA29" s="52"/>
      <c r="AB29" s="52"/>
      <c r="AC29" s="52"/>
      <c r="AD29" s="52"/>
      <c r="AE29" s="52"/>
      <c r="AF29" s="52"/>
      <c r="AG29" s="52"/>
    </row>
    <row r="30" spans="1:33" x14ac:dyDescent="0.2">
      <c r="C30" s="54" t="s">
        <v>27</v>
      </c>
      <c r="D30" s="54"/>
      <c r="M30" s="56"/>
      <c r="N30" s="56"/>
      <c r="O30" s="56"/>
      <c r="P30" s="56"/>
      <c r="Q30" s="56"/>
      <c r="S30" s="8" t="s">
        <v>13</v>
      </c>
      <c r="T30" s="8"/>
      <c r="U30" s="8"/>
      <c r="Y30" s="54" t="s">
        <v>27</v>
      </c>
      <c r="Z30" s="54"/>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3" t="s">
        <v>30</v>
      </c>
      <c r="B32" s="7" t="s">
        <v>0</v>
      </c>
      <c r="C32" s="2">
        <f>SUM(fuzzy_5_subset!K:K)</f>
        <v>3</v>
      </c>
      <c r="D32" s="2">
        <f>SUM(fuzzy_5_subset!N:N)</f>
        <v>0</v>
      </c>
      <c r="E32" s="6">
        <f>SUM(C32:D32)</f>
        <v>3</v>
      </c>
      <c r="G32" s="3" t="s">
        <v>32</v>
      </c>
      <c r="H32" s="24">
        <f>D33/(C33+D33)</f>
        <v>1</v>
      </c>
      <c r="I32" s="2"/>
      <c r="J32" s="3" t="s">
        <v>4</v>
      </c>
      <c r="K32" s="24">
        <f>D32/(C32+D32)</f>
        <v>0</v>
      </c>
      <c r="M32" s="34" t="s">
        <v>58</v>
      </c>
      <c r="S32" t="s">
        <v>44</v>
      </c>
      <c r="U32">
        <v>1711</v>
      </c>
      <c r="W32" s="53" t="s">
        <v>30</v>
      </c>
      <c r="X32" s="7" t="s">
        <v>28</v>
      </c>
      <c r="Y32" s="2">
        <v>27</v>
      </c>
      <c r="Z32" s="2">
        <v>0</v>
      </c>
      <c r="AA32" s="6">
        <f>SUM(Y32:Z32)</f>
        <v>27</v>
      </c>
      <c r="AC32" s="3" t="s">
        <v>32</v>
      </c>
      <c r="AD32" s="24">
        <f>Z33/(Y33+Z33)</f>
        <v>1</v>
      </c>
      <c r="AE32" s="2"/>
      <c r="AF32" s="3" t="s">
        <v>4</v>
      </c>
      <c r="AG32" s="24">
        <f>Z32/(Y32+Z32)</f>
        <v>0</v>
      </c>
    </row>
    <row r="33" spans="1:33" x14ac:dyDescent="0.2">
      <c r="A33" s="53"/>
      <c r="B33" s="7" t="s">
        <v>1</v>
      </c>
      <c r="C33" s="2">
        <f>SUM(fuzzy_5_subset!M:M)</f>
        <v>0</v>
      </c>
      <c r="D33" s="2">
        <f>SUM(fuzzy_5_subset!L:L)</f>
        <v>1662</v>
      </c>
      <c r="E33" s="6">
        <f>SUM(C33:D33)</f>
        <v>1662</v>
      </c>
      <c r="G33" s="2"/>
      <c r="H33" s="25"/>
      <c r="I33" s="2"/>
      <c r="J33" s="2"/>
      <c r="K33" s="28"/>
      <c r="M33" s="34" t="s">
        <v>1502</v>
      </c>
      <c r="S33" t="s">
        <v>43</v>
      </c>
      <c r="U33">
        <v>8</v>
      </c>
      <c r="W33" s="53"/>
      <c r="X33" s="7" t="s">
        <v>29</v>
      </c>
      <c r="Y33" s="2">
        <v>0</v>
      </c>
      <c r="Z33" s="2">
        <f>Z36-Y32-Y33-Z32</f>
        <v>1162725554</v>
      </c>
      <c r="AA33" s="6">
        <f>SUM(Y33:Z33)</f>
        <v>1162725554</v>
      </c>
      <c r="AC33" s="2"/>
      <c r="AD33" s="25"/>
      <c r="AE33" s="2"/>
      <c r="AF33" s="2"/>
      <c r="AG33" s="28"/>
    </row>
    <row r="34" spans="1:33" x14ac:dyDescent="0.2">
      <c r="B34" s="5"/>
      <c r="C34" s="6">
        <f>SUM(C32:C33)</f>
        <v>3</v>
      </c>
      <c r="D34" s="6">
        <f>SUM(D32:D33)</f>
        <v>1662</v>
      </c>
      <c r="E34" s="6">
        <f>SUM(C32:D33)</f>
        <v>1665</v>
      </c>
      <c r="G34" s="3" t="s">
        <v>2</v>
      </c>
      <c r="H34" s="24">
        <f>(C32+D33)/(E34)</f>
        <v>1</v>
      </c>
      <c r="I34" s="2"/>
      <c r="J34" s="3" t="s">
        <v>5</v>
      </c>
      <c r="K34" s="25">
        <f>(K31+K32)/2</f>
        <v>0</v>
      </c>
      <c r="M34" s="34" t="s">
        <v>1505</v>
      </c>
      <c r="S34" s="9" t="s">
        <v>42</v>
      </c>
      <c r="T34" s="9"/>
      <c r="U34">
        <v>4374</v>
      </c>
      <c r="X34" s="5"/>
      <c r="Y34" s="6">
        <f>SUM(Y32:Y33)</f>
        <v>27</v>
      </c>
      <c r="Z34" s="6">
        <f>SUM(Z32:Z33)</f>
        <v>1162725554</v>
      </c>
      <c r="AA34" s="6">
        <f>SUM(Y32:Z33)</f>
        <v>1162725581</v>
      </c>
      <c r="AC34" s="3" t="s">
        <v>2</v>
      </c>
      <c r="AD34" s="24">
        <f>(Y32+Z33)/(AA34)</f>
        <v>1</v>
      </c>
      <c r="AE34" s="2"/>
      <c r="AF34" s="3" t="s">
        <v>5</v>
      </c>
      <c r="AG34" s="25">
        <f>(AG31+AG32)/2</f>
        <v>0</v>
      </c>
    </row>
    <row r="35" spans="1:33" ht="16" customHeight="1" x14ac:dyDescent="0.2">
      <c r="G35" s="3" t="s">
        <v>33</v>
      </c>
      <c r="H35" s="24">
        <f>(C32)/(C32+C33)</f>
        <v>1</v>
      </c>
      <c r="M35" s="34" t="s">
        <v>1503</v>
      </c>
      <c r="S35" s="51" t="s">
        <v>41</v>
      </c>
      <c r="T35" s="51"/>
      <c r="U35">
        <v>11</v>
      </c>
      <c r="AC35" s="3" t="s">
        <v>33</v>
      </c>
      <c r="AD35" s="24">
        <f>(Y32)/(Y32+Y33)</f>
        <v>1</v>
      </c>
      <c r="AG35" s="27"/>
    </row>
    <row r="36" spans="1:33" x14ac:dyDescent="0.2">
      <c r="M36" s="34" t="s">
        <v>1506</v>
      </c>
      <c r="S36" t="s">
        <v>14</v>
      </c>
      <c r="U36" s="10">
        <v>3</v>
      </c>
      <c r="Y36" t="s">
        <v>50</v>
      </c>
      <c r="Z36" s="48">
        <v>1162725581</v>
      </c>
      <c r="AD36" s="23"/>
      <c r="AG36" s="27"/>
    </row>
    <row r="37" spans="1:33" x14ac:dyDescent="0.2">
      <c r="M37" s="34" t="s">
        <v>1496</v>
      </c>
      <c r="S37" t="s">
        <v>40</v>
      </c>
      <c r="U37" s="21">
        <v>27</v>
      </c>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6" t="s">
        <v>12</v>
      </c>
      <c r="N51" s="56"/>
      <c r="O51" s="56"/>
      <c r="P51" s="56"/>
      <c r="Q51" s="56"/>
      <c r="W51" s="52" t="s">
        <v>49</v>
      </c>
      <c r="X51" s="52"/>
      <c r="Y51" s="52"/>
      <c r="Z51" s="52"/>
      <c r="AA51" s="52"/>
      <c r="AB51" s="52"/>
      <c r="AC51" s="52"/>
      <c r="AD51" s="52"/>
      <c r="AE51" s="52"/>
      <c r="AF51" s="52"/>
      <c r="AG51" s="52"/>
    </row>
    <row r="52" spans="1:33" x14ac:dyDescent="0.2">
      <c r="C52" s="55" t="s">
        <v>27</v>
      </c>
      <c r="D52" s="55"/>
      <c r="M52" s="56"/>
      <c r="N52" s="56"/>
      <c r="O52" s="56"/>
      <c r="P52" s="56"/>
      <c r="Q52" s="56"/>
      <c r="S52" s="8" t="s">
        <v>13</v>
      </c>
      <c r="T52" s="8"/>
      <c r="U52" s="8"/>
      <c r="Y52" s="55" t="s">
        <v>27</v>
      </c>
      <c r="Z52" s="55"/>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3" t="s">
        <v>30</v>
      </c>
      <c r="B54" s="7" t="s">
        <v>0</v>
      </c>
      <c r="C54" s="2">
        <f>SUM(fuzzy_5_subset!P:P)</f>
        <v>3</v>
      </c>
      <c r="D54" s="2">
        <f>SUM(fuzzy_5_subset!S:S)</f>
        <v>0</v>
      </c>
      <c r="E54" s="6">
        <f>SUM(C54:D54)</f>
        <v>3</v>
      </c>
      <c r="G54" s="3" t="s">
        <v>32</v>
      </c>
      <c r="H54" s="24">
        <f>D55/(C55+D55)</f>
        <v>1</v>
      </c>
      <c r="I54" s="2"/>
      <c r="J54" s="3" t="s">
        <v>4</v>
      </c>
      <c r="K54" s="24">
        <f>D54/(C54+D54)</f>
        <v>0</v>
      </c>
      <c r="M54" s="34" t="s">
        <v>58</v>
      </c>
      <c r="S54" t="s">
        <v>44</v>
      </c>
      <c r="U54">
        <v>1711</v>
      </c>
      <c r="W54" s="53" t="s">
        <v>30</v>
      </c>
      <c r="X54" s="7" t="s">
        <v>28</v>
      </c>
      <c r="Y54" s="2">
        <v>27</v>
      </c>
      <c r="Z54" s="2">
        <v>0</v>
      </c>
      <c r="AA54" s="6">
        <f>SUM(Y54:Z54)</f>
        <v>27</v>
      </c>
      <c r="AC54" s="3" t="s">
        <v>32</v>
      </c>
      <c r="AD54" s="24">
        <f>Z55/(Y55+Z55)</f>
        <v>1</v>
      </c>
      <c r="AE54" s="2"/>
      <c r="AF54" s="3" t="s">
        <v>4</v>
      </c>
      <c r="AG54" s="24">
        <f>Z54/(Y54+Z54)</f>
        <v>0</v>
      </c>
    </row>
    <row r="55" spans="1:33" x14ac:dyDescent="0.2">
      <c r="A55" s="53"/>
      <c r="B55" s="7" t="s">
        <v>1</v>
      </c>
      <c r="C55" s="2">
        <f>SUM(fuzzy_5_subset!R:R)</f>
        <v>0</v>
      </c>
      <c r="D55" s="2">
        <f>SUM(fuzzy_5_subset!Q:Q)</f>
        <v>1662</v>
      </c>
      <c r="E55" s="6">
        <f>SUM(C55:D55)</f>
        <v>1662</v>
      </c>
      <c r="G55" s="2"/>
      <c r="H55" s="25"/>
      <c r="I55" s="2"/>
      <c r="J55" s="2"/>
      <c r="K55" s="28"/>
      <c r="M55" s="34" t="s">
        <v>1502</v>
      </c>
      <c r="S55" t="s">
        <v>43</v>
      </c>
      <c r="U55">
        <v>8</v>
      </c>
      <c r="W55" s="53"/>
      <c r="X55" s="7" t="s">
        <v>29</v>
      </c>
      <c r="Y55" s="2">
        <v>0</v>
      </c>
      <c r="Z55" s="2">
        <f>Z58-Y54-Y55-Z54</f>
        <v>1162725554</v>
      </c>
      <c r="AA55" s="6">
        <f>SUM(Y55:Z55)</f>
        <v>1162725554</v>
      </c>
      <c r="AC55" s="2"/>
      <c r="AD55" s="25"/>
      <c r="AE55" s="2"/>
      <c r="AF55" s="2"/>
      <c r="AG55" s="28"/>
    </row>
    <row r="56" spans="1:33" x14ac:dyDescent="0.2">
      <c r="B56" s="5"/>
      <c r="C56" s="6">
        <f>SUM(C54:C55)</f>
        <v>3</v>
      </c>
      <c r="D56" s="6">
        <f>SUM(D54:D55)</f>
        <v>1662</v>
      </c>
      <c r="E56" s="6">
        <f>SUM(C54:D55)</f>
        <v>1665</v>
      </c>
      <c r="G56" s="3" t="s">
        <v>2</v>
      </c>
      <c r="H56" s="24">
        <f>(C54+D55)/(E56)</f>
        <v>1</v>
      </c>
      <c r="I56" s="2"/>
      <c r="J56" s="3" t="s">
        <v>5</v>
      </c>
      <c r="K56" s="25">
        <f>(K53+K54)/2</f>
        <v>0</v>
      </c>
      <c r="M56" s="34" t="s">
        <v>1505</v>
      </c>
      <c r="S56" s="9" t="s">
        <v>42</v>
      </c>
      <c r="T56" s="9"/>
      <c r="U56" s="34">
        <v>6561</v>
      </c>
      <c r="X56" s="5"/>
      <c r="Y56" s="6">
        <f>SUM(Y54:Y55)</f>
        <v>27</v>
      </c>
      <c r="Z56" s="6">
        <f>SUM(Z54:Z55)</f>
        <v>1162725554</v>
      </c>
      <c r="AA56" s="6">
        <f>SUM(Y54:Z55)</f>
        <v>1162725581</v>
      </c>
      <c r="AC56" s="3" t="s">
        <v>2</v>
      </c>
      <c r="AD56" s="24">
        <f>(Y54+Z55)/(AA56)</f>
        <v>1</v>
      </c>
      <c r="AE56" s="2"/>
      <c r="AF56" s="3" t="s">
        <v>5</v>
      </c>
      <c r="AG56" s="25">
        <f>(AG53+AG54)/2</f>
        <v>0</v>
      </c>
    </row>
    <row r="57" spans="1:33" ht="16" customHeight="1" x14ac:dyDescent="0.2">
      <c r="G57" s="3" t="s">
        <v>33</v>
      </c>
      <c r="H57" s="24">
        <f>(C54)/(C54+C55)</f>
        <v>1</v>
      </c>
      <c r="M57" s="34" t="s">
        <v>1503</v>
      </c>
      <c r="S57" s="51" t="s">
        <v>41</v>
      </c>
      <c r="T57" s="51"/>
      <c r="U57">
        <v>11</v>
      </c>
      <c r="AC57" s="3" t="s">
        <v>33</v>
      </c>
      <c r="AD57" s="24">
        <f>(Y54)/(Y54+Y55)</f>
        <v>1</v>
      </c>
      <c r="AG57" s="27"/>
    </row>
    <row r="58" spans="1:33" x14ac:dyDescent="0.2">
      <c r="M58" s="34" t="s">
        <v>1506</v>
      </c>
      <c r="S58" t="s">
        <v>14</v>
      </c>
      <c r="U58" s="10">
        <v>3</v>
      </c>
      <c r="Y58" t="s">
        <v>50</v>
      </c>
      <c r="Z58" s="48">
        <v>1162725581</v>
      </c>
      <c r="AD58" s="23"/>
      <c r="AG58" s="27"/>
    </row>
    <row r="59" spans="1:33" x14ac:dyDescent="0.2">
      <c r="M59" s="34" t="s">
        <v>1496</v>
      </c>
      <c r="S59" t="s">
        <v>40</v>
      </c>
      <c r="U59" s="21">
        <v>27</v>
      </c>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6" t="s">
        <v>12</v>
      </c>
      <c r="N73" s="56"/>
      <c r="O73" s="56"/>
      <c r="P73" s="56"/>
      <c r="Q73" s="56"/>
      <c r="W73" s="52" t="s">
        <v>49</v>
      </c>
      <c r="X73" s="52"/>
      <c r="Y73" s="52"/>
      <c r="Z73" s="52"/>
      <c r="AA73" s="52"/>
      <c r="AB73" s="52"/>
      <c r="AC73" s="52"/>
      <c r="AD73" s="52"/>
      <c r="AE73" s="52"/>
      <c r="AF73" s="52"/>
      <c r="AG73" s="52"/>
    </row>
    <row r="74" spans="1:33" x14ac:dyDescent="0.2">
      <c r="C74" s="55" t="s">
        <v>27</v>
      </c>
      <c r="D74" s="55"/>
      <c r="M74" s="56"/>
      <c r="N74" s="56"/>
      <c r="O74" s="56"/>
      <c r="P74" s="56"/>
      <c r="Q74" s="56"/>
      <c r="S74" s="8" t="s">
        <v>13</v>
      </c>
      <c r="T74" s="8"/>
      <c r="U74" s="8"/>
      <c r="Y74" s="55" t="s">
        <v>27</v>
      </c>
      <c r="Z74" s="55"/>
      <c r="AD74" s="23"/>
      <c r="AG74" s="27"/>
    </row>
    <row r="75" spans="1:33" x14ac:dyDescent="0.2">
      <c r="B75" s="2"/>
      <c r="C75" s="7" t="s">
        <v>0</v>
      </c>
      <c r="D75" s="7" t="s">
        <v>1</v>
      </c>
      <c r="E75" s="2"/>
      <c r="G75" s="3" t="s">
        <v>31</v>
      </c>
      <c r="H75" s="24">
        <f>C76/(C76+D76)</f>
        <v>1</v>
      </c>
      <c r="I75" s="2"/>
      <c r="J75" s="3" t="s">
        <v>3</v>
      </c>
      <c r="K75" s="24">
        <f>C77/(C77+D77)</f>
        <v>1.6245487364620937E-2</v>
      </c>
      <c r="S75" t="s">
        <v>45</v>
      </c>
      <c r="U75">
        <v>9407</v>
      </c>
      <c r="X75" s="2"/>
      <c r="Y75" s="7" t="s">
        <v>28</v>
      </c>
      <c r="Z75" s="7" t="s">
        <v>29</v>
      </c>
      <c r="AA75" s="2"/>
      <c r="AC75" s="3" t="s">
        <v>31</v>
      </c>
      <c r="AD75" s="24">
        <f>Y76/(Y76+Z76)</f>
        <v>1</v>
      </c>
      <c r="AE75" s="2"/>
      <c r="AF75" s="3" t="s">
        <v>3</v>
      </c>
      <c r="AG75" s="24">
        <f>Y77/(Y77+Z77)</f>
        <v>0</v>
      </c>
    </row>
    <row r="76" spans="1:33" x14ac:dyDescent="0.2">
      <c r="A76" s="53" t="s">
        <v>30</v>
      </c>
      <c r="B76" s="7" t="s">
        <v>0</v>
      </c>
      <c r="C76" s="2">
        <v>3</v>
      </c>
      <c r="D76" s="2">
        <v>0</v>
      </c>
      <c r="E76" s="6">
        <f>SUM(C76:D76)</f>
        <v>3</v>
      </c>
      <c r="G76" s="3" t="s">
        <v>32</v>
      </c>
      <c r="H76" s="24">
        <f>D77/(C77+D77)</f>
        <v>0.98375451263537905</v>
      </c>
      <c r="I76" s="2"/>
      <c r="J76" s="3" t="s">
        <v>4</v>
      </c>
      <c r="K76" s="24">
        <f>D76/(C76+D76)</f>
        <v>0</v>
      </c>
      <c r="M76" s="34" t="s">
        <v>58</v>
      </c>
      <c r="S76" t="s">
        <v>44</v>
      </c>
      <c r="U76">
        <v>1711</v>
      </c>
      <c r="W76" s="53" t="s">
        <v>30</v>
      </c>
      <c r="X76" s="7" t="s">
        <v>28</v>
      </c>
      <c r="Y76" s="2">
        <v>27</v>
      </c>
      <c r="Z76" s="2">
        <v>0</v>
      </c>
      <c r="AA76" s="6">
        <f>SUM(Y76:Z76)</f>
        <v>27</v>
      </c>
      <c r="AC76" s="3" t="s">
        <v>32</v>
      </c>
      <c r="AD76" s="24">
        <f>Z77/(Y77+Z77)</f>
        <v>1</v>
      </c>
      <c r="AE76" s="2"/>
      <c r="AF76" s="3" t="s">
        <v>4</v>
      </c>
      <c r="AG76" s="24">
        <f>Z76/(Y76+Z76)</f>
        <v>0</v>
      </c>
    </row>
    <row r="77" spans="1:33" x14ac:dyDescent="0.2">
      <c r="A77" s="53"/>
      <c r="B77" s="7" t="s">
        <v>1</v>
      </c>
      <c r="C77" s="2">
        <v>27</v>
      </c>
      <c r="D77" s="2">
        <f>1665-D76-C77-C76</f>
        <v>1635</v>
      </c>
      <c r="E77" s="6">
        <f>SUM(C77:D77)</f>
        <v>1662</v>
      </c>
      <c r="G77" s="2"/>
      <c r="H77" s="25"/>
      <c r="I77" s="2"/>
      <c r="J77" s="2"/>
      <c r="K77" s="28"/>
      <c r="M77" s="34" t="s">
        <v>1502</v>
      </c>
      <c r="S77" t="s">
        <v>43</v>
      </c>
      <c r="U77">
        <v>8</v>
      </c>
      <c r="W77" s="53"/>
      <c r="X77" s="7" t="s">
        <v>29</v>
      </c>
      <c r="Y77" s="2">
        <v>0</v>
      </c>
      <c r="Z77" s="2">
        <f>Z80-Y76-Y77-Z76</f>
        <v>1162725554</v>
      </c>
      <c r="AA77" s="6">
        <f>SUM(Y77:Z77)</f>
        <v>1162725554</v>
      </c>
      <c r="AC77" s="2"/>
      <c r="AD77" s="25"/>
      <c r="AE77" s="2"/>
      <c r="AF77" s="2"/>
      <c r="AG77" s="28"/>
    </row>
    <row r="78" spans="1:33" x14ac:dyDescent="0.2">
      <c r="B78" s="5"/>
      <c r="C78" s="6">
        <f>SUM(C76:C77)</f>
        <v>30</v>
      </c>
      <c r="D78" s="6">
        <f>SUM(D76:D77)</f>
        <v>1635</v>
      </c>
      <c r="E78" s="6">
        <f>SUM(C76:D77)</f>
        <v>1665</v>
      </c>
      <c r="G78" s="3" t="s">
        <v>2</v>
      </c>
      <c r="H78" s="24">
        <f>(C76+D77)/(E78)</f>
        <v>0.98378378378378384</v>
      </c>
      <c r="I78" s="2"/>
      <c r="J78" s="3" t="s">
        <v>5</v>
      </c>
      <c r="K78" s="25">
        <f>(K75+K76)/2</f>
        <v>8.1227436823104685E-3</v>
      </c>
      <c r="M78" s="34" t="s">
        <v>1505</v>
      </c>
      <c r="S78" s="9" t="s">
        <v>42</v>
      </c>
      <c r="T78" s="9"/>
      <c r="U78" s="34">
        <v>6561</v>
      </c>
      <c r="X78" s="5"/>
      <c r="Y78" s="6">
        <f>SUM(Y76:Y77)</f>
        <v>27</v>
      </c>
      <c r="Z78" s="6">
        <f>SUM(Z76:Z77)</f>
        <v>1162725554</v>
      </c>
      <c r="AA78" s="6">
        <f>SUM(Y76:Z77)</f>
        <v>1162725581</v>
      </c>
      <c r="AC78" s="3" t="s">
        <v>2</v>
      </c>
      <c r="AD78" s="24">
        <f>(Y76+Z77)/(AA78)</f>
        <v>1</v>
      </c>
      <c r="AE78" s="2"/>
      <c r="AF78" s="3" t="s">
        <v>5</v>
      </c>
      <c r="AG78" s="25">
        <f>(AG75+AG76)/2</f>
        <v>0</v>
      </c>
    </row>
    <row r="79" spans="1:33" ht="16" customHeight="1" x14ac:dyDescent="0.2">
      <c r="G79" s="3" t="s">
        <v>33</v>
      </c>
      <c r="H79" s="24">
        <f>(C76)/(C76+C77)</f>
        <v>0.1</v>
      </c>
      <c r="M79" s="34" t="s">
        <v>1503</v>
      </c>
      <c r="S79" s="51" t="s">
        <v>41</v>
      </c>
      <c r="T79" s="51"/>
      <c r="U79">
        <v>11</v>
      </c>
      <c r="AC79" s="3" t="s">
        <v>33</v>
      </c>
      <c r="AD79" s="24">
        <f>(Y76)/(Y76+Y77)</f>
        <v>1</v>
      </c>
      <c r="AG79" s="27"/>
    </row>
    <row r="80" spans="1:33" x14ac:dyDescent="0.2">
      <c r="M80" s="34" t="s">
        <v>1506</v>
      </c>
      <c r="S80" t="s">
        <v>14</v>
      </c>
      <c r="U80" s="47">
        <v>30</v>
      </c>
      <c r="Y80" t="s">
        <v>50</v>
      </c>
      <c r="Z80" s="48">
        <v>1162725581</v>
      </c>
      <c r="AD80" s="23"/>
      <c r="AG80" s="27"/>
    </row>
    <row r="81" spans="13:33" x14ac:dyDescent="0.2">
      <c r="M81" s="34" t="s">
        <v>1496</v>
      </c>
      <c r="S81" t="s">
        <v>40</v>
      </c>
      <c r="U81" s="46">
        <v>27</v>
      </c>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E15" sqref="E15"/>
    </sheetView>
  </sheetViews>
  <sheetFormatPr baseColWidth="10" defaultRowHeight="16" x14ac:dyDescent="0.2"/>
  <cols>
    <col min="13" max="13" width="12.6640625" customWidth="1"/>
  </cols>
  <sheetData>
    <row r="1" spans="1:14" ht="17" thickBot="1" x14ac:dyDescent="0.25">
      <c r="H1" t="s">
        <v>1498</v>
      </c>
    </row>
    <row r="2" spans="1:14" ht="17" thickBot="1" x14ac:dyDescent="0.25">
      <c r="B2" s="2">
        <v>1</v>
      </c>
      <c r="C2" s="2">
        <v>2</v>
      </c>
      <c r="D2" s="2">
        <v>3</v>
      </c>
      <c r="E2" s="2">
        <v>4</v>
      </c>
      <c r="F2" s="2">
        <v>5</v>
      </c>
      <c r="G2" s="2">
        <v>6</v>
      </c>
      <c r="H2" s="40"/>
    </row>
    <row r="3" spans="1:14" ht="17" thickBot="1" x14ac:dyDescent="0.25">
      <c r="A3" s="43" t="s">
        <v>1497</v>
      </c>
      <c r="B3" s="41">
        <v>15</v>
      </c>
      <c r="C3" s="42">
        <v>4</v>
      </c>
      <c r="D3" s="42">
        <v>5</v>
      </c>
      <c r="E3" s="42">
        <v>17</v>
      </c>
      <c r="F3" s="42">
        <v>186</v>
      </c>
      <c r="G3" s="42">
        <v>81</v>
      </c>
      <c r="H3" s="14">
        <f>SUM(B3:G3)</f>
        <v>308</v>
      </c>
    </row>
    <row r="4" spans="1:14" ht="17" thickBot="1" x14ac:dyDescent="0.25">
      <c r="A4" s="44" t="s">
        <v>1499</v>
      </c>
      <c r="B4" s="37">
        <v>42</v>
      </c>
      <c r="C4" s="2">
        <v>3</v>
      </c>
      <c r="D4" s="2">
        <v>4</v>
      </c>
      <c r="E4" s="2">
        <v>15</v>
      </c>
      <c r="F4" s="2">
        <v>223</v>
      </c>
      <c r="G4" s="2">
        <v>53</v>
      </c>
      <c r="H4" s="14">
        <f>SUM(B4:G4)</f>
        <v>340</v>
      </c>
    </row>
    <row r="5" spans="1:14" ht="17" thickBot="1" x14ac:dyDescent="0.25">
      <c r="A5" s="44" t="s">
        <v>1500</v>
      </c>
      <c r="B5" s="37">
        <v>35</v>
      </c>
      <c r="C5" s="2">
        <v>2</v>
      </c>
      <c r="D5" s="2">
        <v>6</v>
      </c>
      <c r="E5" s="2">
        <v>14</v>
      </c>
      <c r="F5" s="2">
        <v>218</v>
      </c>
      <c r="G5" s="2">
        <v>72</v>
      </c>
      <c r="H5" s="14">
        <f>SUM(B5:G5)</f>
        <v>347</v>
      </c>
    </row>
    <row r="6" spans="1:14" ht="17" thickBot="1" x14ac:dyDescent="0.25">
      <c r="A6" s="45" t="s">
        <v>1501</v>
      </c>
      <c r="B6" s="38">
        <v>34</v>
      </c>
      <c r="C6" s="39">
        <v>3</v>
      </c>
      <c r="D6" s="39">
        <v>4</v>
      </c>
      <c r="E6" s="39">
        <v>13</v>
      </c>
      <c r="F6" s="39">
        <v>228</v>
      </c>
      <c r="G6" s="39">
        <v>2803</v>
      </c>
      <c r="H6" s="14">
        <f>SUM(B6:G6)</f>
        <v>3085</v>
      </c>
    </row>
    <row r="7" spans="1:14" x14ac:dyDescent="0.2">
      <c r="K7" t="s">
        <v>1515</v>
      </c>
      <c r="L7" s="50">
        <v>6.9444444444444434E-2</v>
      </c>
      <c r="M7" s="49">
        <f>L8-L7</f>
        <v>2.6388888888888989E-3</v>
      </c>
    </row>
    <row r="8" spans="1:14" x14ac:dyDescent="0.2">
      <c r="K8" t="s">
        <v>1516</v>
      </c>
      <c r="L8" s="50">
        <v>7.2083333333333333E-2</v>
      </c>
      <c r="M8" s="49">
        <f>L9-L8</f>
        <v>3.2442129629629626E-2</v>
      </c>
      <c r="N8">
        <f>46*60+43</f>
        <v>2803</v>
      </c>
    </row>
    <row r="9" spans="1:14" x14ac:dyDescent="0.2">
      <c r="L9" s="50">
        <v>0.10452546296296296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A43" workbookViewId="0">
      <selection activeCell="F47" sqref="F47"/>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6" t="s">
        <v>54</v>
      </c>
      <c r="N7" s="56"/>
      <c r="O7" s="56"/>
      <c r="P7" s="56"/>
      <c r="Q7" s="56"/>
    </row>
    <row r="8" spans="1:21" ht="16" customHeight="1" x14ac:dyDescent="0.2">
      <c r="C8" s="55" t="s">
        <v>27</v>
      </c>
      <c r="D8" s="55"/>
      <c r="H8" s="23"/>
      <c r="K8" s="27"/>
      <c r="M8" s="56"/>
      <c r="N8" s="56"/>
      <c r="O8" s="56"/>
      <c r="P8" s="56"/>
      <c r="Q8" s="56"/>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3"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3"/>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1"/>
      <c r="T13" s="51"/>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6" t="s">
        <v>54</v>
      </c>
      <c r="N30" s="56"/>
      <c r="O30" s="56"/>
      <c r="P30" s="56"/>
      <c r="Q30" s="56"/>
    </row>
    <row r="31" spans="1:21" ht="16" customHeight="1" x14ac:dyDescent="0.2">
      <c r="C31" s="55" t="s">
        <v>27</v>
      </c>
      <c r="D31" s="55"/>
      <c r="H31" s="23"/>
      <c r="K31" s="27"/>
      <c r="M31" s="56"/>
      <c r="N31" s="56"/>
      <c r="O31" s="56"/>
      <c r="P31" s="56"/>
      <c r="Q31" s="56"/>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3"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3"/>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1"/>
      <c r="T36" s="51"/>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6" t="s">
        <v>54</v>
      </c>
      <c r="N54" s="56"/>
      <c r="O54" s="56"/>
      <c r="P54" s="56"/>
      <c r="Q54" s="56"/>
    </row>
    <row r="55" spans="1:21" ht="16" customHeight="1" x14ac:dyDescent="0.2">
      <c r="C55" s="55" t="s">
        <v>27</v>
      </c>
      <c r="D55" s="55"/>
      <c r="H55" s="23"/>
      <c r="K55" s="27"/>
      <c r="M55" s="56"/>
      <c r="N55" s="56"/>
      <c r="O55" s="56"/>
      <c r="P55" s="56"/>
      <c r="Q55" s="56"/>
      <c r="S55" s="8" t="s">
        <v>13</v>
      </c>
      <c r="T55" s="8"/>
      <c r="U55" s="8"/>
    </row>
    <row r="56" spans="1:21" x14ac:dyDescent="0.2">
      <c r="B56" s="2"/>
      <c r="C56" s="7" t="s">
        <v>28</v>
      </c>
      <c r="D56" s="7" t="s">
        <v>29</v>
      </c>
      <c r="E56" s="2"/>
      <c r="G56" s="3" t="s">
        <v>31</v>
      </c>
      <c r="H56" s="24">
        <f>C57/(C57+D57)</f>
        <v>1</v>
      </c>
      <c r="I56" s="2"/>
      <c r="J56" s="3" t="s">
        <v>3</v>
      </c>
      <c r="K56" s="24">
        <f>C58/(C58+D58)</f>
        <v>6.8592057761732855E-2</v>
      </c>
      <c r="S56" t="s">
        <v>44</v>
      </c>
      <c r="U56">
        <v>1771</v>
      </c>
    </row>
    <row r="57" spans="1:21" x14ac:dyDescent="0.2">
      <c r="A57" s="53" t="s">
        <v>30</v>
      </c>
      <c r="B57" s="7" t="s">
        <v>28</v>
      </c>
      <c r="C57" s="2">
        <v>3</v>
      </c>
      <c r="D57" s="2">
        <v>0</v>
      </c>
      <c r="E57" s="6">
        <f>SUM(C57:D57)</f>
        <v>3</v>
      </c>
      <c r="G57" s="3" t="s">
        <v>32</v>
      </c>
      <c r="H57" s="24">
        <f>D58/(C58+D58)</f>
        <v>0.93140794223826717</v>
      </c>
      <c r="I57" s="2"/>
      <c r="J57" s="3" t="s">
        <v>4</v>
      </c>
      <c r="K57" s="24">
        <f>D57/(C57+D57)</f>
        <v>0</v>
      </c>
      <c r="M57" s="36" t="s">
        <v>1517</v>
      </c>
      <c r="S57" t="s">
        <v>43</v>
      </c>
      <c r="U57">
        <v>2</v>
      </c>
    </row>
    <row r="58" spans="1:21" x14ac:dyDescent="0.2">
      <c r="A58" s="53"/>
      <c r="B58" s="7" t="s">
        <v>29</v>
      </c>
      <c r="C58" s="2">
        <v>114</v>
      </c>
      <c r="D58" s="2">
        <f>1665-C57-C58-D57</f>
        <v>1548</v>
      </c>
      <c r="E58" s="6">
        <f>SUM(C58:D58)</f>
        <v>1662</v>
      </c>
      <c r="G58" s="2"/>
      <c r="H58" s="25"/>
      <c r="I58" s="2"/>
      <c r="J58" s="2"/>
      <c r="K58" s="28"/>
      <c r="M58" s="36"/>
      <c r="S58" t="s">
        <v>14</v>
      </c>
      <c r="U58" s="10">
        <v>117</v>
      </c>
    </row>
    <row r="59" spans="1:21" x14ac:dyDescent="0.2">
      <c r="B59" s="5"/>
      <c r="C59" s="6">
        <f>SUM(C57:C58)</f>
        <v>117</v>
      </c>
      <c r="D59" s="6">
        <f>SUM(D57:D58)</f>
        <v>1548</v>
      </c>
      <c r="E59" s="6">
        <f>SUM(C57:D58)</f>
        <v>1665</v>
      </c>
      <c r="G59" s="3" t="s">
        <v>2</v>
      </c>
      <c r="H59" s="24">
        <f>(C57+D58)/(E59)</f>
        <v>0.93153153153153156</v>
      </c>
      <c r="I59" s="2"/>
      <c r="J59" s="3" t="s">
        <v>5</v>
      </c>
      <c r="K59" s="25">
        <f>(K56+K57)/2</f>
        <v>3.4296028880866428E-2</v>
      </c>
      <c r="M59" s="36"/>
      <c r="S59" s="9"/>
      <c r="T59" s="9"/>
    </row>
    <row r="60" spans="1:21" ht="16" customHeight="1" x14ac:dyDescent="0.2">
      <c r="G60" s="3" t="s">
        <v>33</v>
      </c>
      <c r="H60" s="24">
        <f>(C57)/(C57+C58)</f>
        <v>2.564102564102564E-2</v>
      </c>
      <c r="K60" s="27"/>
      <c r="M60" s="36"/>
      <c r="S60" s="51"/>
      <c r="T60" s="51"/>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3" t="s">
        <v>30</v>
      </c>
      <c r="B67" s="7" t="s">
        <v>28</v>
      </c>
      <c r="C67" s="2">
        <v>0</v>
      </c>
      <c r="D67" s="2">
        <v>0</v>
      </c>
      <c r="E67" s="6">
        <f>SUM(C67:D67)</f>
        <v>0</v>
      </c>
      <c r="G67" s="3" t="s">
        <v>32</v>
      </c>
      <c r="H67" s="24">
        <f>D68/(C68+D68)</f>
        <v>1</v>
      </c>
      <c r="I67" s="2"/>
      <c r="J67" s="3" t="s">
        <v>4</v>
      </c>
      <c r="K67" s="24" t="e">
        <f>D67/(C67+D67)</f>
        <v>#DIV/0!</v>
      </c>
    </row>
    <row r="68" spans="1:11" x14ac:dyDescent="0.2">
      <c r="A68" s="53"/>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2017-08-11T06:09:49Z</dcterms:modified>
</cp:coreProperties>
</file>