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560" yWindow="1980" windowWidth="25600" windowHeight="10900" tabRatio="500" activeTab="1"/>
  </bookViews>
  <sheets>
    <sheet name="fuzzy_8_subset" sheetId="1" r:id="rId1"/>
    <sheet name="fuzzy_8_assessment" sheetId="2" r:id="rId2"/>
  </sheets>
  <definedNames>
    <definedName name="_xlnm._FilterDatabase" localSheetId="0" hidden="1">fuzzy_8_subset!$A$1:$AU$2301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9" i="2" l="1"/>
  <c r="AG40" i="2"/>
  <c r="AG42" i="2"/>
  <c r="AD39" i="2"/>
  <c r="AD40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<sst xmlns="http://schemas.openxmlformats.org/spreadsheetml/2006/main" count="2869" uniqueCount="2192">
  <si>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</si>
  <si>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</si>
  <si>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</si>
  <si>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</si>
  <si>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</si>
  <si>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</si>
  <si>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</si>
  <si>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</si>
  <si>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</si>
  <si>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</si>
  <si>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</si>
  <si>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</si>
  <si>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</si>
  <si>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</si>
  <si>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</si>
  <si>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</si>
  <si>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</si>
  <si>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</si>
  <si>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</si>
  <si>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</si>
  <si>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</si>
  <si>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</si>
  <si>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</si>
  <si>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</si>
  <si>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</si>
  <si>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</si>
  <si>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</si>
  <si>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</si>
  <si>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</si>
  <si>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</si>
  <si>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</si>
  <si>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</si>
  <si>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</si>
  <si>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</si>
  <si>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</si>
  <si>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</si>
  <si>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</si>
  <si>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</si>
  <si>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</si>
  <si>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</si>
  <si>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</si>
  <si>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</si>
  <si>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</si>
  <si>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</si>
  <si>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</si>
  <si>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</si>
  <si>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</si>
  <si>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</si>
  <si>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</si>
  <si>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</si>
  <si>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</si>
  <si>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</si>
  <si>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</si>
  <si>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</si>
  <si>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</si>
  <si>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</si>
  <si>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</si>
  <si>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</si>
  <si>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</si>
  <si>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</si>
  <si>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</si>
  <si>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</si>
  <si>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</si>
  <si>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</si>
  <si>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</si>
  <si>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</si>
  <si>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</si>
  <si>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</si>
  <si>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</si>
  <si>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</si>
  <si>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</si>
  <si>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</si>
  <si>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</si>
  <si>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</si>
  <si>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</si>
  <si>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</si>
  <si>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</si>
  <si>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</si>
  <si>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</si>
  <si>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</si>
  <si>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</si>
  <si>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</si>
  <si>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</si>
  <si>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</si>
  <si>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</si>
  <si>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</si>
  <si>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</si>
  <si>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</si>
  <si>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</si>
  <si>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</si>
  <si>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</si>
  <si>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</si>
  <si>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</si>
  <si>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</si>
  <si>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</si>
  <si>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</si>
  <si>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</si>
  <si>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</si>
  <si>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</si>
  <si>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</si>
  <si>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</si>
  <si>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</si>
  <si>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</si>
  <si>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</si>
  <si>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</si>
  <si>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</si>
  <si>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</si>
  <si>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</si>
  <si>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</si>
  <si>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</si>
  <si>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</si>
  <si>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</si>
  <si>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</si>
  <si>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</si>
  <si>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</si>
  <si>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</si>
  <si>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</si>
  <si>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</si>
  <si>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</si>
  <si>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</si>
  <si>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</si>
  <si>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</si>
  <si>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</si>
  <si>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</si>
  <si>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</si>
  <si>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</si>
  <si>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</si>
  <si>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</si>
  <si>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</si>
  <si>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</si>
  <si>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</si>
  <si>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</si>
  <si>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</si>
  <si>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</si>
  <si>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</si>
  <si>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</si>
  <si>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</si>
  <si>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</si>
  <si>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</si>
  <si>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</si>
  <si>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</si>
  <si>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</si>
  <si>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</si>
  <si>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</si>
  <si>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</si>
  <si>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</si>
  <si>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</si>
  <si>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</si>
  <si>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</si>
  <si>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</si>
  <si>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</si>
  <si>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</si>
  <si>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</si>
  <si>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</si>
  <si>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</si>
  <si>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</si>
  <si>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</si>
  <si>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</si>
  <si>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</si>
  <si>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</si>
  <si>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</si>
  <si>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</si>
  <si>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</si>
  <si>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</si>
  <si>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</si>
  <si>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</si>
  <si>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</si>
  <si>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</si>
  <si>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</si>
  <si>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</si>
  <si>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</si>
  <si>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</si>
  <si>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</si>
  <si>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</si>
  <si>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</si>
  <si>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</si>
  <si>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</si>
  <si>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</si>
  <si>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</si>
  <si>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</si>
  <si>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</si>
  <si>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</si>
  <si>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</si>
  <si>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</si>
  <si>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</si>
  <si>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</si>
  <si>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</si>
  <si>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</si>
  <si>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</si>
  <si>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</si>
  <si>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</si>
  <si>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</si>
  <si>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</si>
  <si>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</si>
  <si>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</si>
  <si>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</si>
  <si>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</si>
  <si>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</si>
  <si>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</si>
  <si>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</si>
  <si>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</si>
  <si>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</si>
  <si>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</si>
  <si>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</si>
  <si>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</si>
  <si>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</si>
  <si>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</si>
  <si>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</si>
  <si>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</si>
  <si>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</si>
  <si>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</si>
  <si>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</si>
  <si>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</si>
  <si>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</si>
  <si>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</si>
  <si>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</si>
  <si>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</si>
  <si>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</si>
  <si>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</si>
  <si>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</si>
  <si>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</si>
  <si>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</si>
  <si>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</si>
  <si>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</si>
  <si>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</si>
  <si>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</si>
  <si>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</si>
  <si>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</si>
  <si>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</si>
  <si>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</si>
  <si>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</si>
  <si>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</si>
  <si>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</si>
  <si>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</si>
  <si>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</si>
  <si>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</si>
  <si>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</si>
  <si>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</si>
  <si>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</si>
  <si>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</si>
  <si>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</si>
  <si>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</si>
  <si>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</si>
  <si>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</si>
  <si>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</si>
  <si>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</si>
  <si>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</si>
  <si>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</si>
  <si>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</si>
  <si>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</si>
  <si>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</si>
  <si>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</si>
  <si>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</si>
  <si>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</si>
  <si>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</si>
  <si>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</si>
  <si>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</si>
  <si>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</si>
  <si>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</si>
  <si>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</si>
  <si>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</si>
  <si>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</si>
  <si>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</si>
  <si>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</si>
  <si>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</si>
  <si>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</si>
  <si>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</si>
  <si>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</si>
  <si>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</si>
  <si>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</si>
  <si>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</si>
  <si>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</si>
  <si>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</si>
  <si>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</si>
  <si>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</si>
  <si>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</si>
  <si>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</si>
  <si>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</si>
  <si>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</si>
  <si>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</si>
  <si>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</si>
  <si>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</si>
  <si>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</si>
  <si>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</si>
  <si>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</si>
  <si>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</si>
  <si>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</si>
  <si>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</si>
  <si>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</si>
  <si>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</si>
  <si>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</si>
  <si>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</si>
  <si>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</si>
  <si>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</si>
  <si>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</si>
  <si>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</si>
  <si>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</si>
  <si>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</si>
  <si>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</si>
  <si>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</si>
  <si>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</si>
  <si>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</si>
  <si>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</si>
  <si>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</si>
  <si>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</si>
  <si>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</si>
  <si>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</si>
  <si>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</si>
  <si>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</si>
  <si>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</si>
  <si>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</si>
  <si>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</si>
  <si>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</si>
  <si>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</si>
  <si>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</si>
  <si>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</si>
  <si>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</si>
  <si>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</si>
  <si>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</si>
  <si>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</si>
  <si>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</si>
  <si>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</si>
  <si>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</si>
  <si>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</si>
  <si>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</si>
  <si>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</si>
  <si>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</si>
  <si>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</si>
  <si>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</si>
  <si>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</si>
  <si>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</si>
  <si>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</si>
  <si>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</si>
  <si>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</si>
  <si>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</si>
  <si>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</si>
  <si>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</si>
  <si>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</si>
  <si>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</si>
  <si>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</si>
  <si>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</si>
  <si>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</si>
  <si>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</si>
  <si>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</si>
  <si>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</si>
  <si>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</si>
  <si>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</si>
  <si>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</si>
  <si>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</si>
  <si>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</si>
  <si>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</si>
  <si>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</si>
  <si>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</si>
  <si>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</si>
  <si>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</si>
  <si>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</si>
  <si>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</si>
  <si>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</si>
  <si>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</si>
  <si>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</si>
  <si>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</si>
  <si>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</si>
  <si>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</si>
  <si>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</si>
  <si>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</si>
  <si>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</si>
  <si>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</si>
  <si>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</si>
  <si>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</si>
  <si>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</si>
  <si>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</si>
  <si>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</si>
  <si>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</si>
  <si>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</si>
  <si>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</si>
  <si>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</si>
  <si>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</si>
  <si>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</si>
  <si>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</si>
  <si>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</si>
  <si>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</si>
  <si>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</si>
  <si>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</si>
  <si>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</si>
  <si>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</si>
  <si>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</si>
  <si>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</si>
  <si>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</si>
  <si>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</si>
  <si>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</si>
  <si>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</si>
  <si>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</si>
  <si>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</si>
  <si>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</si>
  <si>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</si>
  <si>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</si>
  <si>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</si>
  <si>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</si>
  <si>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</si>
  <si>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</si>
  <si>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</si>
  <si>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</si>
  <si>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</si>
  <si>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</si>
  <si>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</si>
  <si>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</si>
  <si>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</si>
  <si>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</si>
  <si>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</si>
  <si>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</si>
  <si>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</si>
  <si>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</si>
  <si>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</si>
  <si>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</si>
  <si>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</si>
  <si>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</si>
  <si>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</si>
  <si>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</si>
  <si>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</si>
  <si>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</si>
  <si>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</si>
  <si>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</si>
  <si>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</si>
  <si>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</si>
  <si>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</si>
  <si>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</si>
  <si>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</si>
  <si>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</si>
  <si>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</si>
  <si>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</si>
  <si>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</si>
  <si>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</si>
  <si>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</si>
  <si>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</si>
  <si>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</si>
  <si>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</si>
  <si>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</si>
  <si>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</si>
  <si>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</si>
  <si>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</si>
  <si>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</si>
  <si>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</si>
  <si>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</si>
  <si>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</si>
  <si>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</si>
  <si>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</si>
  <si>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</si>
  <si>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</si>
  <si>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</si>
  <si>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</si>
  <si>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</si>
  <si>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</si>
  <si>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</si>
  <si>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</si>
  <si>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</si>
  <si>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</si>
  <si>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</si>
  <si>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</si>
  <si>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</si>
  <si>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</si>
  <si>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</si>
  <si>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</si>
  <si>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</si>
  <si>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</si>
  <si>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</si>
  <si>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</si>
  <si>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</si>
  <si>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</si>
  <si>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</si>
  <si>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</si>
  <si>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</si>
  <si>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</si>
  <si>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</si>
  <si>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</si>
  <si>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</si>
  <si>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</si>
  <si>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</si>
  <si>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</si>
  <si>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</si>
  <si>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</si>
  <si>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</si>
  <si>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</si>
  <si>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</si>
  <si>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</si>
  <si>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</si>
  <si>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</si>
  <si>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</si>
  <si>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</si>
  <si>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</si>
  <si>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</si>
  <si>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</si>
  <si>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</si>
  <si>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</si>
  <si>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</si>
  <si>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</si>
  <si>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</si>
  <si>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</si>
  <si>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</si>
  <si>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</si>
  <si>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</si>
  <si>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</si>
  <si>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</si>
  <si>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</si>
  <si>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</si>
  <si>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</si>
  <si>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</si>
  <si>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</si>
  <si>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</si>
  <si>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</si>
  <si>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</si>
  <si>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</si>
  <si>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</si>
  <si>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</si>
  <si>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</si>
  <si>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</si>
  <si>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</si>
  <si>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</si>
  <si>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</si>
  <si>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</si>
  <si>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</si>
  <si>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</si>
  <si>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</si>
  <si>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</si>
  <si>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</si>
  <si>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</si>
  <si>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</si>
  <si>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</si>
  <si>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</si>
  <si>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</si>
  <si>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</si>
  <si>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</si>
  <si>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</si>
  <si>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</si>
  <si>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</si>
  <si>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</si>
  <si>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</si>
  <si>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</si>
  <si>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</si>
  <si>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</si>
  <si>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</si>
  <si>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</si>
  <si>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</si>
  <si>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</si>
  <si>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</si>
  <si>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</si>
  <si>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</si>
  <si>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</si>
  <si>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</si>
  <si>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</si>
  <si>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</si>
  <si>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</si>
  <si>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</si>
  <si>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</si>
  <si>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</si>
  <si>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</si>
  <si>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</si>
  <si>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</si>
  <si>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</si>
  <si>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</si>
  <si>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</si>
  <si>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</si>
  <si>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</si>
  <si>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</si>
  <si>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</si>
  <si>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</si>
  <si>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</si>
  <si>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</si>
  <si>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</si>
  <si>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</si>
  <si>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</si>
  <si>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</si>
  <si>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</si>
  <si>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</si>
  <si>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</si>
  <si>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</si>
  <si>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</si>
  <si>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</si>
  <si>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</si>
  <si>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</si>
  <si>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</si>
  <si>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</si>
  <si>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</si>
  <si>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</si>
  <si>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</si>
  <si>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</si>
  <si>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</si>
  <si>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</si>
  <si>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</si>
  <si>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</si>
  <si>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</si>
  <si>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</si>
  <si>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</si>
  <si>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</si>
  <si>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</si>
  <si>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</si>
  <si>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</si>
  <si>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</si>
  <si>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</si>
  <si>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</si>
  <si>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</si>
  <si>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</si>
  <si>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</si>
  <si>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</si>
  <si>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</si>
  <si>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</si>
  <si>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</si>
  <si>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</si>
  <si>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</si>
  <si>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</si>
  <si>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</si>
  <si>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</si>
  <si>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</si>
  <si>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</si>
  <si>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</si>
  <si>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</si>
  <si>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</si>
  <si>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</si>
  <si>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</si>
  <si>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</si>
  <si>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</si>
  <si>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</si>
  <si>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</si>
  <si>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</si>
  <si>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</si>
  <si>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</si>
  <si>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</si>
  <si>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</si>
  <si>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</si>
  <si>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</si>
  <si>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</si>
  <si>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</si>
  <si>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</si>
  <si>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</si>
  <si>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</si>
  <si>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</si>
  <si>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</si>
  <si>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</si>
  <si>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</si>
  <si>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</si>
  <si>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</si>
  <si>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</si>
  <si>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</si>
  <si>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</si>
  <si>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</si>
  <si>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</si>
  <si>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</si>
  <si>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</si>
  <si>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</si>
  <si>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</si>
  <si>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</si>
  <si>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</si>
  <si>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</si>
  <si>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</si>
  <si>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</si>
  <si>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</si>
  <si>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</si>
  <si>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</si>
  <si>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</si>
  <si>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</si>
  <si>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</si>
  <si>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</si>
  <si>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</si>
  <si>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</si>
  <si>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</si>
  <si>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</si>
  <si>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</si>
  <si>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</si>
  <si>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</si>
  <si>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</si>
  <si>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</si>
  <si>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</si>
  <si>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</si>
  <si>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</si>
  <si>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</si>
  <si>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</si>
  <si>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</si>
  <si>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</si>
  <si>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</si>
  <si>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</si>
  <si>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</si>
  <si>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</si>
  <si>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</si>
  <si>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</si>
  <si>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</si>
  <si>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</si>
  <si>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</si>
  <si>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</si>
  <si>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</si>
  <si>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</si>
  <si>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</si>
  <si>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</si>
  <si>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</si>
  <si>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</si>
  <si>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</si>
  <si>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</si>
  <si>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</si>
  <si>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</si>
  <si>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</si>
  <si>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</si>
  <si>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</si>
  <si>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</si>
  <si>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</si>
  <si>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</si>
  <si>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</si>
  <si>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</si>
  <si>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</si>
  <si>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</si>
  <si>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</si>
  <si>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</si>
  <si>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</si>
  <si>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</si>
  <si>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</si>
  <si>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</si>
  <si>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</si>
  <si>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</si>
  <si>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</si>
  <si>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</si>
  <si>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</si>
  <si>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</si>
  <si>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</si>
  <si>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</si>
  <si>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</si>
  <si>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</si>
  <si>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</si>
  <si>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</si>
  <si>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</si>
  <si>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</si>
  <si>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</si>
  <si>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</si>
  <si>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</si>
  <si>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</si>
  <si>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</si>
  <si>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</si>
  <si>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</si>
  <si>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</si>
  <si>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</si>
  <si>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</si>
  <si>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</si>
  <si>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</si>
  <si>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</si>
  <si>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</si>
  <si>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</si>
  <si>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</si>
  <si>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</si>
  <si>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</si>
  <si>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</si>
  <si>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</si>
  <si>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</si>
  <si>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</si>
  <si>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</si>
  <si>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</si>
  <si>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</si>
  <si>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</si>
  <si>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</si>
  <si>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</si>
  <si>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</si>
  <si>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</si>
  <si>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</si>
  <si>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</si>
  <si>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</si>
  <si>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</si>
  <si>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</si>
  <si>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</si>
  <si>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</si>
  <si>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</si>
  <si>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</si>
  <si>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</si>
  <si>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</si>
  <si>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</si>
  <si>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</si>
  <si>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</si>
  <si>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</si>
  <si>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</si>
  <si>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</si>
  <si>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</si>
  <si>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</si>
  <si>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</si>
  <si>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</si>
  <si>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</si>
  <si>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</si>
  <si>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</si>
  <si>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</si>
  <si>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</si>
  <si>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</si>
  <si>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</si>
  <si>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</si>
  <si>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</si>
  <si>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</si>
  <si>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</si>
  <si>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</si>
  <si>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</si>
  <si>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</si>
  <si>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</si>
  <si>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</si>
  <si>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</si>
  <si>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</si>
  <si>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</si>
  <si>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</si>
  <si>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</si>
  <si>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</si>
  <si>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</si>
  <si>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</si>
  <si>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</si>
  <si>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</si>
  <si>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</si>
  <si>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</si>
  <si>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</si>
  <si>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</si>
  <si>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</si>
  <si>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</si>
  <si>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</si>
  <si>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</si>
  <si>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</si>
  <si>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</si>
  <si>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</si>
  <si>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</si>
  <si>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</si>
  <si>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</si>
  <si>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</si>
  <si>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</si>
  <si>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</si>
  <si>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</si>
  <si>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</si>
  <si>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</si>
  <si>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</si>
  <si>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</si>
  <si>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</si>
  <si>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</si>
  <si>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</si>
  <si>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</si>
  <si>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</si>
  <si>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</si>
  <si>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</si>
  <si>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</si>
  <si>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</si>
  <si>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</si>
  <si>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</si>
  <si>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</si>
  <si>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</si>
  <si>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</si>
  <si>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</si>
  <si>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</si>
  <si>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</si>
  <si>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</si>
  <si>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</si>
  <si>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</si>
  <si>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</si>
  <si>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</si>
  <si>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</si>
  <si>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</si>
  <si>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</si>
  <si>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</si>
  <si>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</si>
  <si>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</si>
  <si>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</si>
  <si>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</si>
  <si>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</si>
  <si>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</si>
  <si>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</si>
  <si>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</si>
  <si>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</si>
  <si>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</si>
  <si>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</si>
  <si>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</si>
  <si>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</si>
  <si>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</si>
  <si>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</si>
  <si>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</si>
  <si>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</si>
  <si>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</si>
  <si>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</si>
  <si>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</si>
  <si>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</si>
  <si>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</si>
  <si>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</si>
  <si>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</si>
  <si>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</si>
  <si>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</si>
  <si>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</si>
  <si>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</si>
  <si>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</si>
  <si>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</si>
  <si>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</si>
  <si>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</si>
  <si>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</si>
  <si>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</si>
  <si>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</si>
  <si>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</si>
  <si>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</si>
  <si>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</si>
  <si>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</si>
  <si>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</si>
  <si>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</si>
  <si>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</si>
  <si>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</si>
  <si>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</si>
  <si>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</si>
  <si>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</si>
  <si>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</si>
  <si>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</si>
  <si>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</si>
  <si>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</si>
  <si>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</si>
  <si>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</si>
  <si>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</si>
  <si>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</si>
  <si>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</si>
  <si>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</si>
  <si>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</si>
  <si>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</si>
  <si>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</si>
  <si>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</si>
  <si>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</si>
  <si>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</si>
  <si>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</si>
  <si>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</si>
  <si>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</si>
  <si>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</si>
  <si>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</si>
  <si>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</si>
  <si>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</si>
  <si>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</si>
  <si>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</si>
  <si>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</si>
  <si>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</si>
  <si>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</si>
  <si>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</si>
  <si>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</si>
  <si>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</si>
  <si>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</si>
  <si>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</si>
  <si>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</si>
  <si>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</si>
  <si>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</si>
  <si>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</si>
  <si>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</si>
  <si>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</si>
  <si>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</si>
  <si>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</si>
  <si>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</si>
  <si>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</si>
  <si>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</si>
  <si>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</si>
  <si>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</si>
  <si>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</si>
  <si>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</si>
  <si>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</si>
  <si>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</si>
  <si>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</si>
  <si>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</si>
  <si>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</si>
  <si>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</si>
  <si>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</si>
  <si>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</si>
  <si>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</si>
  <si>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</si>
  <si>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</si>
  <si>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</si>
  <si>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</si>
  <si>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</si>
  <si>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</si>
  <si>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</si>
  <si>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</si>
  <si>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</si>
  <si>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</si>
  <si>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</si>
  <si>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</si>
  <si>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</si>
  <si>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</si>
  <si>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</si>
  <si>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</si>
  <si>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</si>
  <si>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</si>
  <si>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</si>
  <si>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</si>
  <si>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</si>
  <si>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</si>
  <si>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</si>
  <si>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</si>
  <si>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</si>
  <si>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</si>
  <si>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</si>
  <si>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</si>
  <si>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</si>
  <si>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</si>
  <si>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</si>
  <si>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</si>
  <si>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</si>
  <si>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</si>
  <si>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</si>
  <si>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</si>
  <si>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</si>
  <si>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</si>
  <si>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</si>
  <si>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</si>
  <si>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</si>
  <si>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</si>
  <si>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</si>
  <si>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</si>
  <si>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</si>
  <si>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</si>
  <si>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</si>
  <si>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</si>
  <si>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</si>
  <si>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</si>
  <si>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</si>
  <si>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</si>
  <si>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</si>
  <si>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</si>
  <si>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</si>
  <si>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</si>
  <si>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</si>
  <si>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</si>
  <si>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</si>
  <si>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</si>
  <si>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</si>
  <si>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</si>
  <si>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</si>
  <si>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</si>
  <si>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</si>
  <si>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</si>
  <si>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</si>
  <si>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</si>
  <si>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</si>
  <si>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</si>
  <si>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</si>
  <si>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</si>
  <si>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</si>
  <si>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</si>
  <si>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</si>
  <si>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</si>
  <si>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</si>
  <si>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</si>
  <si>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</si>
  <si>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</si>
  <si>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</si>
  <si>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</si>
  <si>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</si>
  <si>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</si>
  <si>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</si>
  <si>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</si>
  <si>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</si>
  <si>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</si>
  <si>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</si>
  <si>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</si>
  <si>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</si>
  <si>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</si>
  <si>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</si>
  <si>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</si>
  <si>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</si>
  <si>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</si>
  <si>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</si>
  <si>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</si>
  <si>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</si>
  <si>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</si>
  <si>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</si>
  <si>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</si>
  <si>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</si>
  <si>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</si>
  <si>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</si>
  <si>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</si>
  <si>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</si>
  <si>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</si>
  <si>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</si>
  <si>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</si>
  <si>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</si>
  <si>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</si>
  <si>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</si>
  <si>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</si>
  <si>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</si>
  <si>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</si>
  <si>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</si>
  <si>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</si>
  <si>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</si>
  <si>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</si>
  <si>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</si>
  <si>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</si>
  <si>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</si>
  <si>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</si>
  <si>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</si>
  <si>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</si>
  <si>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</si>
  <si>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</si>
  <si>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</si>
  <si>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</si>
  <si>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</si>
  <si>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</si>
  <si>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</si>
  <si>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</si>
  <si>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</si>
  <si>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</si>
  <si>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</si>
  <si>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</si>
  <si>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</si>
  <si>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</si>
  <si>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</si>
  <si>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</si>
  <si>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</si>
  <si>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</si>
  <si>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</si>
  <si>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</si>
  <si>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</si>
  <si>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</si>
  <si>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</si>
  <si>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</si>
  <si>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</si>
  <si>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</si>
  <si>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</si>
  <si>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</si>
  <si>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</si>
  <si>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</si>
  <si>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</si>
  <si>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</si>
  <si>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</si>
  <si>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</si>
  <si>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</si>
  <si>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</si>
  <si>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</si>
  <si>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</si>
  <si>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</si>
  <si>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</si>
  <si>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</si>
  <si>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</si>
  <si>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</si>
  <si>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</si>
  <si>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</si>
  <si>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</si>
  <si>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</si>
  <si>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</si>
  <si>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</si>
  <si>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</si>
  <si>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</si>
  <si>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</si>
  <si>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</si>
  <si>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</si>
  <si>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</si>
  <si>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</si>
  <si>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</si>
  <si>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</si>
  <si>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</si>
  <si>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</si>
  <si>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</si>
  <si>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</si>
  <si>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</si>
  <si>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</si>
  <si>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</si>
  <si>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</si>
  <si>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</si>
  <si>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</si>
  <si>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</si>
  <si>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</si>
  <si>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</si>
  <si>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</si>
  <si>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</si>
  <si>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</si>
  <si>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</si>
  <si>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</si>
  <si>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</si>
  <si>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</si>
  <si>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</si>
  <si>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</si>
  <si>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</si>
  <si>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</si>
  <si>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</si>
  <si>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</si>
  <si>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</si>
  <si>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</si>
  <si>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</si>
  <si>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</si>
  <si>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</si>
  <si>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</si>
  <si>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</si>
  <si>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</si>
  <si>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</si>
  <si>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</si>
  <si>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</si>
  <si>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</si>
  <si>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</si>
  <si>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</si>
  <si>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</si>
  <si>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</si>
  <si>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</si>
  <si>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</si>
  <si>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</si>
  <si>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</si>
  <si>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</si>
  <si>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</si>
  <si>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</si>
  <si>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</si>
  <si>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</si>
  <si>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</si>
  <si>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</si>
  <si>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</si>
  <si>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</si>
  <si>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</si>
  <si>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</si>
  <si>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</si>
  <si>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</si>
  <si>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</si>
  <si>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</si>
  <si>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</si>
  <si>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</si>
  <si>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</si>
  <si>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</si>
  <si>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</si>
  <si>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</si>
  <si>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</si>
  <si>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</si>
  <si>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</si>
  <si>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</si>
  <si>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</si>
  <si>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</si>
  <si>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</si>
  <si>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</si>
  <si>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</si>
  <si>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</si>
  <si>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</si>
  <si>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</si>
  <si>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</si>
  <si>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</si>
  <si>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</si>
  <si>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</si>
  <si>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</si>
  <si>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</si>
  <si>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</si>
  <si>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</si>
  <si>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</si>
  <si>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</si>
  <si>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</si>
  <si>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</si>
  <si>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</si>
  <si>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</si>
  <si>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</si>
  <si>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</si>
  <si>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</si>
  <si>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</si>
  <si>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</si>
  <si>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</si>
  <si>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</si>
  <si>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</si>
  <si>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</si>
  <si>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</si>
  <si>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</si>
  <si>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</si>
  <si>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</si>
  <si>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</si>
  <si>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</si>
  <si>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</si>
  <si>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</si>
  <si>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</si>
  <si>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</si>
  <si>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</si>
  <si>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</si>
  <si>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</si>
  <si>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</si>
  <si>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</si>
  <si>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</si>
  <si>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</si>
  <si>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</si>
  <si>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</si>
  <si>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</si>
  <si>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</si>
  <si>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</si>
  <si>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</si>
  <si>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</si>
  <si>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</si>
  <si>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</si>
  <si>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</si>
  <si>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</si>
  <si>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</si>
  <si>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</si>
  <si>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</si>
  <si>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</si>
  <si>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</si>
  <si>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</si>
  <si>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</si>
  <si>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</si>
  <si>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</si>
  <si>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</si>
  <si>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</si>
  <si>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</si>
  <si>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</si>
  <si>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</si>
  <si>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</si>
  <si>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</si>
  <si>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</si>
  <si>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</si>
  <si>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</si>
  <si>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</si>
  <si>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</si>
  <si>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</si>
  <si>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</si>
  <si>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</si>
  <si>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</si>
  <si>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</si>
  <si>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</si>
  <si>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</si>
  <si>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</si>
  <si>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</si>
  <si>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</si>
  <si>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</si>
  <si>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</si>
  <si>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</si>
  <si>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</si>
  <si>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</si>
  <si>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</si>
  <si>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</si>
  <si>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</si>
  <si>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</si>
  <si>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</si>
  <si>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</si>
  <si>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</si>
  <si>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</si>
  <si>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</si>
  <si>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</si>
  <si>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</si>
  <si>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</si>
  <si>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</si>
  <si>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</si>
  <si>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</si>
  <si>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</si>
  <si>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</si>
  <si>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</si>
  <si>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</si>
  <si>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</si>
  <si>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</si>
  <si>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</si>
  <si>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</si>
  <si>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</si>
  <si>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</si>
  <si>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</si>
  <si>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</si>
  <si>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</si>
  <si>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</si>
  <si>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</si>
  <si>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</si>
  <si>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</si>
  <si>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</si>
  <si>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</si>
  <si>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</si>
  <si>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</si>
  <si>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</si>
  <si>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</si>
  <si>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</si>
  <si>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</si>
  <si>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</si>
  <si>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</si>
  <si>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</si>
  <si>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</si>
  <si>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</si>
  <si>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</si>
  <si>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</si>
  <si>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</si>
  <si>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</si>
  <si>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</si>
  <si>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</si>
  <si>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</si>
  <si>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</si>
  <si>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</si>
  <si>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</si>
  <si>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</si>
  <si>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</si>
  <si>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</si>
  <si>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</si>
  <si>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</si>
  <si>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</si>
  <si>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</si>
  <si>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</si>
  <si>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</si>
  <si>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</si>
  <si>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</si>
  <si>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</si>
  <si>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</si>
  <si>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</si>
  <si>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</si>
  <si>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</si>
  <si>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</si>
  <si>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</si>
  <si>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</si>
  <si>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</si>
  <si>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</si>
  <si>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</si>
  <si>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</si>
  <si>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</si>
  <si>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</si>
  <si>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</si>
  <si>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</si>
  <si>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</si>
  <si>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</si>
  <si>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</si>
  <si>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</si>
  <si>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</si>
  <si>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</si>
  <si>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</si>
  <si>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</si>
  <si>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</si>
  <si>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</si>
  <si>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</si>
  <si>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</si>
  <si>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</si>
  <si>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</si>
  <si>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</si>
  <si>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</si>
  <si>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</si>
  <si>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</si>
  <si>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</si>
  <si>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</si>
  <si>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</si>
  <si>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</si>
  <si>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</si>
  <si>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</si>
  <si>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</si>
  <si>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</si>
  <si>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</si>
  <si>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</si>
  <si>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</si>
  <si>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</si>
  <si>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</si>
  <si>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</si>
  <si>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</si>
  <si>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</si>
  <si>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</si>
  <si>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</si>
  <si>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</si>
  <si>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</si>
  <si>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</si>
  <si>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</si>
  <si>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</si>
  <si>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</si>
  <si>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</si>
  <si>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</si>
  <si>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</si>
  <si>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</si>
  <si>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</si>
  <si>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</si>
  <si>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</si>
  <si>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</si>
  <si>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</si>
  <si>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</si>
  <si>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</si>
  <si>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</si>
  <si>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</si>
  <si>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</si>
  <si>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</si>
  <si>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</si>
  <si>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</si>
  <si>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</si>
  <si>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</si>
  <si>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</si>
  <si>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</si>
  <si>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</si>
  <si>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</si>
  <si>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</si>
  <si>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</si>
  <si>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</si>
  <si>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</si>
  <si>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</si>
  <si>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</si>
  <si>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</si>
  <si>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</si>
  <si>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</si>
  <si>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</si>
  <si>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</si>
  <si>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</si>
  <si>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</si>
  <si>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</si>
  <si>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</si>
  <si>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</si>
  <si>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</si>
  <si>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</si>
  <si>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</si>
  <si>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</si>
  <si>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</si>
  <si>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</si>
  <si>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</si>
  <si>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</si>
  <si>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</si>
  <si>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</si>
  <si>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</si>
  <si>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</si>
  <si>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</si>
  <si>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</si>
  <si>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</si>
  <si>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</si>
  <si>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</si>
  <si>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</si>
  <si>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</si>
  <si>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</si>
  <si>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</si>
  <si>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</si>
  <si>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</si>
  <si>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</si>
  <si>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</si>
  <si>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</si>
  <si>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</si>
  <si>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</si>
  <si>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</si>
  <si>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</si>
  <si>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</si>
  <si>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</si>
  <si>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</si>
  <si>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</si>
  <si>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</si>
  <si>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</si>
  <si>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</si>
  <si>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</si>
  <si>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</si>
  <si>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</si>
  <si>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</si>
  <si>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</si>
  <si>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</si>
  <si>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</si>
  <si>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</si>
  <si>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</si>
  <si>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</si>
  <si>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</si>
  <si>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</si>
  <si>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</si>
  <si>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</si>
  <si>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</si>
  <si>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</si>
  <si>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</si>
  <si>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</si>
  <si>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</si>
  <si>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</si>
  <si>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</si>
  <si>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</si>
  <si>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</si>
  <si>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</si>
  <si>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</si>
  <si>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</si>
  <si>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</si>
  <si>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</si>
  <si>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</si>
  <si>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</si>
  <si>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</si>
  <si>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</si>
  <si>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</si>
  <si>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</si>
  <si>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</si>
  <si>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</si>
  <si>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</si>
  <si>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</si>
  <si>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</si>
  <si>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</si>
  <si>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</si>
  <si>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</si>
  <si>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</si>
  <si>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</si>
  <si>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</si>
  <si>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</si>
  <si>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</si>
  <si>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</si>
  <si>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</si>
  <si>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</si>
  <si>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</si>
  <si>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</si>
  <si>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</si>
  <si>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</si>
  <si>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</si>
  <si>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</si>
  <si>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</si>
  <si>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</si>
  <si>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</si>
  <si>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</si>
  <si>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</si>
  <si>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</si>
  <si>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</si>
  <si>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</si>
  <si>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</si>
  <si>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</si>
  <si>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</si>
  <si>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</si>
  <si>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</si>
  <si>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</si>
  <si>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</si>
  <si>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</si>
  <si>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</si>
  <si>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</si>
  <si>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</si>
  <si>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</si>
  <si>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</si>
  <si>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</si>
  <si>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</si>
  <si>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</si>
  <si>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</si>
  <si>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</si>
  <si>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</si>
  <si>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</si>
  <si>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</si>
  <si>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</si>
  <si>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</si>
  <si>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</si>
  <si>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</si>
  <si>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</si>
  <si>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</si>
  <si>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</si>
  <si>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</si>
  <si>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</si>
  <si>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</si>
  <si>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</si>
  <si>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</si>
  <si>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</si>
  <si>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</si>
  <si>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</si>
  <si>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</si>
  <si>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</si>
  <si>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</si>
  <si>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</si>
  <si>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</si>
  <si>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</si>
  <si>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</si>
  <si>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</si>
  <si>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</si>
  <si>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</si>
  <si>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</si>
  <si>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</si>
  <si>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</si>
  <si>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</si>
  <si>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</si>
  <si>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</si>
  <si>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</si>
  <si>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</si>
  <si>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</si>
  <si>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</si>
  <si>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</si>
  <si>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</si>
  <si>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</si>
  <si>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</si>
  <si>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</si>
  <si>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</si>
  <si>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</si>
  <si>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</si>
  <si>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</si>
  <si>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</si>
  <si>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</si>
  <si>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</si>
  <si>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</si>
  <si>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</si>
  <si>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</si>
  <si>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</si>
  <si>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</si>
  <si>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</si>
  <si>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</si>
  <si>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</si>
  <si>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</si>
  <si>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</si>
  <si>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</si>
  <si>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</si>
  <si>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</si>
  <si>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</si>
  <si>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</si>
  <si>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</si>
  <si>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</si>
  <si>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</si>
  <si>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</si>
  <si>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</si>
  <si>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</si>
  <si>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</si>
  <si>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</si>
  <si>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</si>
  <si>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</si>
  <si>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</si>
  <si>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</si>
  <si>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</si>
  <si>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</si>
  <si>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</si>
  <si>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</si>
  <si>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</si>
  <si>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</si>
  <si>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</si>
  <si>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</si>
  <si>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</si>
  <si>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</si>
  <si>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</si>
  <si>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</si>
  <si>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</si>
  <si>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</si>
  <si>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</si>
  <si>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</si>
  <si>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</si>
  <si>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</si>
  <si>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</si>
  <si>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</si>
  <si>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</si>
  <si>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</si>
  <si>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</si>
  <si>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</si>
  <si>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</si>
  <si>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</si>
  <si>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</si>
  <si>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</si>
  <si>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</si>
  <si>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</si>
  <si>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</si>
  <si>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</si>
  <si>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</si>
  <si>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</si>
  <si>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</si>
  <si>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</si>
  <si>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</si>
  <si>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</si>
  <si>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</si>
  <si>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</si>
  <si>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</si>
  <si>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</si>
  <si>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</si>
  <si>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</si>
  <si>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</si>
  <si>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</si>
  <si>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</si>
  <si>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</si>
  <si>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</si>
  <si>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</si>
  <si>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</si>
  <si>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</si>
  <si>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</si>
  <si>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</si>
  <si>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</si>
  <si>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</si>
  <si>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</si>
  <si>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</si>
  <si>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</si>
  <si>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</si>
  <si>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</si>
  <si>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</si>
  <si>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</si>
  <si>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</si>
  <si>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</si>
  <si>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</si>
  <si>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</si>
  <si>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</si>
  <si>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</si>
  <si>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</si>
  <si>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</si>
  <si>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</si>
  <si>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</si>
  <si>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</si>
  <si>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</si>
  <si>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</si>
  <si>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</si>
  <si>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</si>
  <si>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</si>
  <si>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</si>
  <si>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</si>
  <si>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</si>
  <si>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</si>
  <si>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</si>
  <si>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</si>
  <si>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</si>
  <si>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</si>
  <si>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</si>
  <si>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</si>
  <si>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</si>
  <si>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</si>
  <si>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</si>
  <si>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</si>
  <si>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</si>
  <si>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</si>
  <si>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</si>
  <si>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</si>
  <si>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</si>
  <si>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</si>
  <si>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</si>
  <si>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</si>
  <si>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</si>
  <si>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</si>
  <si>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</si>
  <si>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</si>
  <si>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</si>
  <si>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</si>
  <si>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</si>
  <si>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</si>
  <si>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</si>
  <si>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</si>
  <si>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</si>
  <si>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</si>
  <si>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</si>
  <si>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</si>
  <si>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</si>
  <si>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</si>
  <si>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</si>
  <si>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</si>
  <si>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</si>
  <si>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</si>
  <si>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</si>
  <si>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</si>
  <si>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</si>
  <si>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</si>
  <si>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</si>
  <si>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</si>
  <si>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</si>
  <si>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</si>
  <si>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</si>
  <si>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</si>
  <si>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</si>
  <si>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</si>
  <si>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</si>
  <si>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</si>
  <si>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</si>
  <si>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</si>
  <si>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</si>
  <si>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</si>
  <si>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</si>
  <si>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</si>
  <si>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</si>
  <si>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</si>
  <si>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</si>
  <si>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</si>
  <si>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</si>
  <si>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</si>
  <si>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</si>
  <si>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</si>
  <si>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</si>
  <si>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</si>
  <si>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</si>
  <si>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</si>
  <si>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</si>
  <si>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</si>
  <si>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</si>
  <si>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</si>
  <si>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</si>
  <si>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</si>
  <si>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</si>
  <si>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</si>
  <si>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</si>
  <si>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</si>
  <si>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</si>
  <si>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</si>
  <si>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</si>
  <si>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</si>
  <si>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</si>
  <si>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</si>
  <si>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</si>
  <si>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</si>
  <si>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</si>
  <si>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</si>
  <si>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</si>
  <si>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</si>
  <si>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</si>
  <si>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</si>
  <si>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</si>
  <si>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</si>
  <si>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</si>
  <si>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</si>
  <si>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</si>
  <si>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</si>
  <si>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</si>
  <si>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</si>
  <si>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</si>
  <si>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</si>
  <si>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</si>
  <si>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</si>
  <si>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</si>
  <si>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</si>
  <si>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</si>
  <si>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</si>
  <si>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</si>
  <si>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</si>
  <si>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</si>
  <si>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</si>
  <si>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</si>
  <si>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</si>
  <si>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</si>
  <si>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</si>
  <si>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</si>
  <si>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</si>
  <si>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</si>
  <si>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</si>
  <si>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</si>
  <si>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</si>
  <si>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</si>
  <si>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</si>
  <si>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</si>
  <si>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</si>
  <si>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</si>
  <si>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</si>
  <si>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</si>
  <si>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</si>
  <si>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</si>
  <si>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</si>
  <si>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</si>
  <si>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</si>
  <si>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</si>
  <si>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</si>
  <si>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</si>
  <si>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</si>
  <si>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</si>
  <si>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</si>
  <si>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</si>
  <si>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</si>
  <si>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</si>
  <si>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</si>
  <si>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</si>
  <si>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</si>
  <si>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</si>
  <si>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</si>
  <si>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</si>
  <si>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</si>
  <si>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</si>
  <si>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</si>
  <si>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</si>
  <si>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</si>
  <si>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</si>
  <si>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</si>
  <si>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</si>
  <si>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</si>
  <si>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</si>
  <si>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</si>
  <si>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</si>
  <si>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</si>
  <si>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</si>
  <si>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</si>
  <si>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</si>
  <si>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</si>
  <si>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</si>
  <si>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</si>
  <si>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</si>
  <si>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</si>
  <si>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</si>
  <si>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</si>
  <si>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</si>
  <si>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</si>
  <si>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</si>
  <si>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</si>
  <si>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</si>
  <si>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</si>
  <si>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</si>
  <si>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</si>
  <si>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</si>
  <si>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</si>
  <si>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</si>
  <si>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</si>
  <si>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</si>
  <si>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</si>
  <si>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</si>
  <si>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</si>
  <si>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</si>
  <si>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</si>
  <si>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</si>
  <si>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</si>
  <si>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</si>
  <si>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</si>
  <si>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</si>
  <si>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</si>
  <si>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</si>
  <si>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</si>
  <si>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</si>
  <si>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</si>
  <si>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</si>
  <si>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</si>
  <si>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</si>
  <si>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</si>
  <si>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</si>
  <si>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</si>
  <si>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</si>
  <si>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</si>
  <si>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</si>
  <si>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</si>
  <si>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</si>
  <si>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</si>
  <si>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</si>
  <si>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</si>
  <si>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</si>
  <si>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</si>
  <si>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</si>
  <si>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</si>
  <si>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</si>
  <si>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</si>
  <si>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</si>
  <si>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</si>
  <si>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</si>
  <si>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</si>
  <si>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</si>
  <si>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</si>
  <si>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</si>
  <si>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</si>
  <si>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</si>
  <si>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</si>
  <si>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</si>
  <si>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</si>
  <si>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</si>
  <si>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</si>
  <si>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</si>
  <si>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</si>
  <si>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</si>
  <si>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</si>
  <si>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</si>
  <si>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</si>
  <si>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</si>
  <si>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</si>
  <si>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</si>
  <si>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</si>
  <si>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</si>
  <si>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</si>
  <si>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</si>
  <si>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</si>
  <si>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</si>
  <si>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</si>
  <si>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</si>
  <si>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</si>
  <si>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</si>
  <si>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</si>
  <si>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</si>
  <si>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</si>
  <si>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</si>
  <si>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</si>
  <si>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</si>
  <si>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</si>
  <si>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</si>
  <si>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</si>
  <si>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</si>
  <si>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</si>
  <si>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</si>
  <si>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</si>
  <si>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</si>
  <si>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</si>
  <si>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</si>
  <si>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</si>
  <si>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</si>
  <si>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</si>
  <si>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</si>
  <si>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</si>
  <si>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</si>
  <si>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</si>
  <si>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</si>
  <si>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</si>
  <si>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</si>
  <si>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</si>
  <si>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</si>
  <si>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</si>
  <si>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</si>
  <si>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</si>
  <si>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</si>
  <si>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</si>
  <si>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</si>
  <si>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</si>
  <si>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</si>
  <si>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</si>
  <si>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</si>
  <si>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</si>
  <si>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</si>
  <si>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</si>
  <si>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</si>
  <si>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</si>
  <si>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</si>
  <si>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</si>
  <si>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</si>
  <si>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</si>
  <si>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</si>
  <si>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</si>
  <si>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</si>
  <si>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</si>
  <si>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</si>
  <si>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</si>
  <si>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</si>
  <si>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</si>
  <si>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</si>
  <si>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</si>
  <si>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</si>
  <si>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</si>
  <si>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</si>
  <si>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</si>
  <si>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</si>
  <si>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</si>
  <si>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</si>
  <si>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</si>
  <si>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</si>
  <si>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</si>
  <si>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</si>
  <si>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</si>
  <si>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</si>
  <si>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</si>
  <si>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</si>
  <si>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</si>
  <si>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</si>
  <si>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</si>
  <si>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</si>
  <si>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</si>
  <si>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</si>
  <si>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</si>
  <si>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</si>
  <si>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</si>
  <si>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</si>
  <si>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</si>
  <si>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</si>
  <si>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</si>
  <si>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</si>
  <si>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</si>
  <si>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</si>
  <si>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</si>
  <si>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</si>
  <si>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</si>
  <si>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</si>
  <si>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</si>
  <si>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</si>
  <si>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</si>
  <si>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</si>
  <si>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</si>
  <si>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</si>
  <si>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</si>
  <si>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</si>
  <si>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</si>
  <si>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</si>
  <si>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</si>
  <si>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</si>
  <si>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</si>
  <si>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</si>
  <si>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</si>
  <si>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</si>
  <si>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</si>
  <si>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</si>
  <si>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</si>
  <si>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</si>
  <si>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</si>
  <si>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</si>
  <si>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</si>
  <si>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</si>
  <si>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</si>
  <si>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</si>
  <si>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</si>
  <si>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</si>
  <si>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</si>
  <si>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</si>
  <si>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</si>
  <si>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</si>
  <si>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</si>
  <si>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</si>
  <si>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</si>
  <si>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</si>
  <si>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</si>
  <si>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</si>
  <si>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</si>
  <si>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</si>
  <si>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</si>
  <si>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</si>
  <si>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</si>
  <si>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</si>
  <si>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</si>
  <si>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</si>
  <si>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</si>
  <si>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</si>
  <si>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</si>
  <si>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</si>
  <si>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</si>
  <si>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</si>
  <si>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</si>
  <si>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</si>
  <si>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</si>
  <si>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</si>
  <si>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</si>
  <si>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</si>
  <si>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</si>
  <si>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</si>
  <si>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</si>
  <si>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</si>
  <si>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</si>
  <si>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</si>
  <si>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</si>
  <si>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</si>
  <si>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</si>
  <si>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</si>
  <si>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</si>
  <si>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</si>
  <si>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</si>
  <si>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</si>
  <si>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</si>
  <si>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</si>
  <si>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</si>
  <si>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</si>
  <si>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</si>
  <si>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</si>
  <si>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</si>
  <si>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</si>
  <si>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</si>
  <si>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</si>
  <si>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</si>
  <si>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</si>
  <si>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</si>
  <si>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</si>
  <si>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</si>
  <si>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</si>
  <si>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</si>
  <si>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</si>
  <si>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</si>
  <si>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protest</t>
  </si>
  <si>
    <t xml:space="preserve"> ----&gt; type</t>
  </si>
  <si>
    <t xml:space="preserve"> ----&gt; violentornonviolent</t>
  </si>
  <si>
    <t xml:space="preserve"> ----&gt; reasonforprotest</t>
  </si>
  <si>
    <t xml:space="preserve"> ----&gt; enddate</t>
  </si>
  <si>
    <t xml:space="preserve"> ----&gt; startdate</t>
  </si>
  <si>
    <t xml:space="preserve"> ----&gt;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</si>
</sst>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V1684" sqref="AV1684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1</v>
      </c>
      <c r="C1600" s="20">
        <v>1</v>
      </c>
      <c r="D1600" s="2">
        <f t="shared" si="864"/>
        <v>1</v>
      </c>
      <c r="E1600" s="2">
        <f t="shared" si="865"/>
        <v>0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0</v>
      </c>
      <c r="K1600" s="2">
        <f t="shared" si="870"/>
        <v>0</v>
      </c>
      <c r="L1600" s="13">
        <f t="shared" si="871"/>
        <v>1</v>
      </c>
      <c r="M1600" s="20">
        <v>0</v>
      </c>
      <c r="N1600" s="2">
        <f t="shared" si="872"/>
        <v>0</v>
      </c>
      <c r="O1600" s="2">
        <f t="shared" si="873"/>
        <v>0</v>
      </c>
      <c r="P1600" s="2">
        <f t="shared" si="874"/>
        <v>0</v>
      </c>
      <c r="Q1600" s="13">
        <f t="shared" si="875"/>
        <v>1</v>
      </c>
      <c r="R1600" s="20">
        <v>0</v>
      </c>
      <c r="S1600" s="2">
        <f t="shared" si="876"/>
        <v>0</v>
      </c>
      <c r="T1600" s="2">
        <f t="shared" si="877"/>
        <v>0</v>
      </c>
      <c r="U1600" s="2">
        <f t="shared" si="878"/>
        <v>0</v>
      </c>
      <c r="V1600" s="13">
        <f t="shared" si="879"/>
        <v>1</v>
      </c>
      <c r="W1600" s="20">
        <v>0</v>
      </c>
      <c r="X1600" s="2">
        <f t="shared" si="880"/>
        <v>0</v>
      </c>
      <c r="Y1600" s="2">
        <f t="shared" si="881"/>
        <v>0</v>
      </c>
      <c r="Z1600" s="2">
        <f t="shared" si="882"/>
        <v>0</v>
      </c>
      <c r="AA1600" s="13">
        <f t="shared" si="883"/>
        <v>1</v>
      </c>
      <c r="AB1600" s="20">
        <v>0</v>
      </c>
      <c r="AC1600" s="2">
        <f t="shared" si="884"/>
        <v>0</v>
      </c>
      <c r="AD1600" s="2">
        <f t="shared" si="885"/>
        <v>0</v>
      </c>
      <c r="AE1600" s="2">
        <f t="shared" si="886"/>
        <v>0</v>
      </c>
      <c r="AF1600" s="13">
        <f t="shared" si="887"/>
        <v>1</v>
      </c>
      <c r="AG1600" s="20">
        <v>0</v>
      </c>
      <c r="AH1600" s="2">
        <f t="shared" si="888"/>
        <v>0</v>
      </c>
      <c r="AI1600" s="2">
        <f t="shared" si="889"/>
        <v>0</v>
      </c>
      <c r="AJ1600" s="2">
        <f t="shared" si="890"/>
        <v>0</v>
      </c>
      <c r="AK1600" s="13">
        <f t="shared" si="891"/>
        <v>1</v>
      </c>
      <c r="AL1600" s="20">
        <v>0</v>
      </c>
      <c r="AM1600" s="2">
        <f t="shared" si="892"/>
        <v>0</v>
      </c>
      <c r="AN1600" s="2">
        <f t="shared" si="893"/>
        <v>0</v>
      </c>
      <c r="AO1600" s="2">
        <f t="shared" si="894"/>
        <v>0</v>
      </c>
      <c r="AP1600" s="13">
        <f t="shared" si="895"/>
        <v>1</v>
      </c>
      <c r="AQ1600" s="20">
        <v>0</v>
      </c>
      <c r="AR1600" s="2">
        <f t="shared" si="896"/>
        <v>0</v>
      </c>
      <c r="AS1600" s="2">
        <f t="shared" si="897"/>
        <v>0</v>
      </c>
      <c r="AT1600" s="2">
        <f t="shared" si="898"/>
        <v>0</v>
      </c>
      <c r="AU1600" s="13">
        <f t="shared" si="899"/>
        <v>1</v>
      </c>
    </row>
    <row r="1601" spans="1:47" x14ac:dyDescent="0.2">
      <c r="A1601" s="12" t="s">
        <v>1486</v>
      </c>
      <c r="B1601" s="22">
        <v>0</v>
      </c>
      <c r="C1601" s="20">
        <v>1</v>
      </c>
      <c r="D1601" s="2">
        <f t="shared" si="864"/>
        <v>0</v>
      </c>
      <c r="E1601" s="2">
        <f t="shared" si="865"/>
        <v>0</v>
      </c>
      <c r="F1601" s="2">
        <f t="shared" si="866"/>
        <v>1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activeCell="AA14" sqref="AA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3.7201227640512139E-6</v>
      </c>
    </row>
    <row r="10" spans="1:33" x14ac:dyDescent="0.2">
      <c r="A10" s="34" t="s">
        <v>2154</v>
      </c>
      <c r="B10" s="7" t="s">
        <v>2152</v>
      </c>
      <c r="C10" s="2">
        <f>SUM(fuzzy_8_subset!D:D)</f>
        <v>1</v>
      </c>
      <c r="D10" s="2">
        <f>SUM(fuzzy_8_subset!G:G)</f>
        <v>0</v>
      </c>
      <c r="E10" s="6">
        <f>SUM(C10:D10)</f>
        <v>1</v>
      </c>
      <c r="G10" s="3" t="s">
        <v>2156</v>
      </c>
      <c r="H10" s="28">
        <f>D11/(C11+D11)</f>
        <v>0.99956502827316229</v>
      </c>
      <c r="I10" s="2"/>
      <c r="J10" s="3" t="s">
        <v>2125</v>
      </c>
      <c r="K10" s="28">
        <f>D10/(C10+D10)</f>
        <v>0</v>
      </c>
      <c r="M10" s="1" t="s">
        <v>2185</v>
      </c>
      <c r="N10" s="1" t="s">
        <v>2190</v>
      </c>
      <c r="S10" t="s">
        <v>2180</v>
      </c>
      <c r="U10">
        <v>2300</v>
      </c>
      <c r="W10" s="34" t="s">
        <v>2154</v>
      </c>
      <c r="X10" s="7" t="s">
        <v>2152</v>
      </c>
      <c r="Y10" s="2">
        <v>18</v>
      </c>
      <c r="Z10" s="2">
        <v>0</v>
      </c>
      <c r="AA10" s="6">
        <f>SUM(Y10:Z10)</f>
        <v>18</v>
      </c>
      <c r="AC10" s="3" t="s">
        <v>2156</v>
      </c>
      <c r="AD10" s="28">
        <f>Z11/(Y11+Z11)</f>
        <v>0.99999627987723594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SUM(fuzzy_8_subset!F:F)</f>
        <v>1</v>
      </c>
      <c r="D11" s="2">
        <f>SUM(fuzzy_8_subset!E:E)</f>
        <v>2298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 t="s">
        <v>2191</v>
      </c>
      <c r="S11" t="s">
        <v>2179</v>
      </c>
      <c r="U11">
        <v>7</v>
      </c>
      <c r="W11" s="34"/>
      <c r="X11" s="7" t="s">
        <v>2153</v>
      </c>
      <c r="Y11" s="2">
        <v>18</v>
      </c>
      <c r="Z11" s="2">
        <v>4838532</v>
      </c>
      <c r="AA11" s="6">
        <f>SUM(Y11:Z11)</f>
        <v>4838550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8">
        <f>(C10+D11)/(E12)</f>
        <v>0.99956521739130433</v>
      </c>
      <c r="I12" s="2"/>
      <c r="J12" s="3" t="s">
        <v>2126</v>
      </c>
      <c r="K12" s="29">
        <f>(K9+K10)/2</f>
        <v>2.1748586341887777E-4</v>
      </c>
      <c r="M12" s="1" t="s">
        <v>2187</v>
      </c>
      <c r="S12" s="9" t="s">
        <v>2178</v>
      </c>
      <c r="T12" s="9"/>
      <c r="U12">
        <v>486</v>
      </c>
      <c r="X12" s="5"/>
      <c r="Y12" s="6">
        <f>SUM(Y10:Y11)</f>
        <v>36</v>
      </c>
      <c r="Z12" s="6">
        <f>SUM(Z10:Z11)</f>
        <v>4838532</v>
      </c>
      <c r="AA12" s="6">
        <f>SUM(Y10:Z11)</f>
        <v>4838568</v>
      </c>
      <c r="AC12" s="3" t="s">
        <v>2123</v>
      </c>
      <c r="AD12" s="28">
        <f>(Y10+Z11)/(AA12)</f>
        <v>0.9999962798910752</v>
      </c>
      <c r="AE12" s="2"/>
      <c r="AF12" s="3" t="s">
        <v>2126</v>
      </c>
      <c r="AG12" s="29">
        <f>(AG9+AG10)/2</f>
        <v>1.8600613820256069E-6</v>
      </c>
    </row>
    <row r="13" spans="1:33" ht="16" customHeight="1" x14ac:dyDescent="0.2">
      <c r="G13" s="3" t="s">
        <v>2157</v>
      </c>
      <c r="H13" s="28">
        <f>(C10)/(C10+C11)</f>
        <v>0.5</v>
      </c>
      <c r="M13" s="1" t="s">
        <v>2188</v>
      </c>
      <c r="S13" s="33" t="s">
        <v>2177</v>
      </c>
      <c r="T13" s="33"/>
      <c r="U13">
        <v>40</v>
      </c>
      <c r="AC13" s="3" t="s">
        <v>2157</v>
      </c>
      <c r="AD13" s="28">
        <f>IFERROR((Y10)/(Y10+Y11),0)</f>
        <v>0.5</v>
      </c>
      <c r="AG13" s="31"/>
    </row>
    <row r="14" spans="1:33" x14ac:dyDescent="0.2">
      <c r="M14" s="1" t="s">
        <v>2189</v>
      </c>
      <c r="S14" t="s">
        <v>2137</v>
      </c>
      <c r="U14" s="10">
        <v>2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36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 t="e">
        <f>Y25/(Y25+Z25)</f>
        <v>#DIV/0!</v>
      </c>
      <c r="AE24" s="2"/>
      <c r="AF24" s="3" t="s">
        <v>2124</v>
      </c>
      <c r="AG24" s="28" t="e">
        <f>Y26/(Y26+Z26)</f>
        <v>#DIV/0!</v>
      </c>
    </row>
    <row r="25" spans="1:33" x14ac:dyDescent="0.2">
      <c r="A25" s="34" t="s">
        <v>2154</v>
      </c>
      <c r="B25" s="7" t="s">
        <v>2121</v>
      </c>
      <c r="C25" s="2">
        <f>SUM(fuzzy_8_subset!I:I)</f>
        <v>0</v>
      </c>
      <c r="D25" s="2">
        <f>SUM(fuzzy_8_subset!L:L)</f>
        <v>1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1</v>
      </c>
      <c r="M25" s="1" t="s">
        <v>2185</v>
      </c>
      <c r="N25" s="1" t="s">
        <v>2190</v>
      </c>
      <c r="S25" t="s">
        <v>2180</v>
      </c>
      <c r="U25">
        <v>2300</v>
      </c>
      <c r="W25" s="34" t="s">
        <v>2154</v>
      </c>
      <c r="X25" s="7" t="s">
        <v>2152</v>
      </c>
      <c r="Y25" s="2"/>
      <c r="Z25" s="2"/>
      <c r="AA25" s="6">
        <f>SUM(Y25:Z25)</f>
        <v>0</v>
      </c>
      <c r="AC25" s="3" t="s">
        <v>2156</v>
      </c>
      <c r="AD25" s="28" t="e">
        <f>Z26/(Y26+Z26)</f>
        <v>#DIV/0!</v>
      </c>
      <c r="AE25" s="2"/>
      <c r="AF25" s="3" t="s">
        <v>2125</v>
      </c>
      <c r="AG25" s="28" t="e">
        <f>Z25/(Y25+Z25)</f>
        <v>#DIV/0!</v>
      </c>
    </row>
    <row r="26" spans="1:33" x14ac:dyDescent="0.2">
      <c r="A26" s="34"/>
      <c r="B26" s="7" t="s">
        <v>2122</v>
      </c>
      <c r="C26" s="2">
        <f>SUM(fuzzy_8_subset!K:K)</f>
        <v>0</v>
      </c>
      <c r="D26" s="2">
        <f>SUM(fuzzy_8_subset!J:J)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 t="s">
        <v>2191</v>
      </c>
      <c r="S26" t="s">
        <v>2179</v>
      </c>
      <c r="U26">
        <v>7</v>
      </c>
      <c r="W26" s="34"/>
      <c r="X26" s="7" t="s">
        <v>2153</v>
      </c>
      <c r="Y26" s="2"/>
      <c r="Z26" s="2"/>
      <c r="AA26" s="6">
        <f>SUM(Y26:Z26)</f>
        <v>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0</v>
      </c>
      <c r="D27" s="6">
        <f>SUM(D25:D26)</f>
        <v>2300</v>
      </c>
      <c r="E27" s="6">
        <f>SUM(C25:D26)</f>
        <v>2300</v>
      </c>
      <c r="G27" s="3" t="s">
        <v>2123</v>
      </c>
      <c r="H27" s="28">
        <f>(C25+D26)/(E27)</f>
        <v>0.99956521739130433</v>
      </c>
      <c r="I27" s="2"/>
      <c r="J27" s="3" t="s">
        <v>2126</v>
      </c>
      <c r="K27" s="29">
        <f>(K24+K25)/2</f>
        <v>0.5</v>
      </c>
      <c r="M27" s="1" t="s">
        <v>2187</v>
      </c>
      <c r="S27" s="9" t="s">
        <v>2178</v>
      </c>
      <c r="T27" s="9"/>
      <c r="X27" s="5"/>
      <c r="Y27" s="6">
        <f>SUM(Y25:Y26)</f>
        <v>0</v>
      </c>
      <c r="Z27" s="6">
        <f>SUM(Z25:Z26)</f>
        <v>0</v>
      </c>
      <c r="AA27" s="6">
        <f>SUM(Y25:Z26)</f>
        <v>0</v>
      </c>
      <c r="AC27" s="3" t="s">
        <v>2123</v>
      </c>
      <c r="AD27" s="28" t="e">
        <f>(Y25+Z26)/(AA27)</f>
        <v>#DIV/0!</v>
      </c>
      <c r="AE27" s="2"/>
      <c r="AF27" s="3" t="s">
        <v>2126</v>
      </c>
      <c r="AG27" s="29" t="e">
        <f>(AG24+AG25)/2</f>
        <v>#DIV/0!</v>
      </c>
    </row>
    <row r="28" spans="1:33" ht="16" customHeight="1" x14ac:dyDescent="0.2">
      <c r="G28" s="3" t="s">
        <v>2157</v>
      </c>
      <c r="H28" s="28" t="e">
        <f>(C25)/(C25+C26)</f>
        <v>#DIV/0!</v>
      </c>
      <c r="M28" s="1" t="s">
        <v>2188</v>
      </c>
      <c r="S28" s="33" t="s">
        <v>2177</v>
      </c>
      <c r="T28" s="33"/>
      <c r="AC28" s="3" t="s">
        <v>2157</v>
      </c>
      <c r="AD28" s="28" t="e">
        <f>(Y25)/(Y25+Y26)</f>
        <v>#DIV/0!</v>
      </c>
      <c r="AG28" s="31"/>
    </row>
    <row r="29" spans="1:33" x14ac:dyDescent="0.2">
      <c r="M29" s="1" t="s">
        <v>2189</v>
      </c>
      <c r="S29" t="s">
        <v>2137</v>
      </c>
      <c r="U29" s="10"/>
      <c r="Y29" t="s">
        <v>2184</v>
      </c>
      <c r="Z29">
        <v>4838568</v>
      </c>
      <c r="AD29" s="27"/>
      <c r="AG29" s="31"/>
    </row>
    <row r="30" spans="1:33" x14ac:dyDescent="0.2">
      <c r="S30" t="s">
        <v>2176</v>
      </c>
      <c r="U30" s="25"/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 t="e">
        <f>Y40/(Y40+Z40)</f>
        <v>#DIV/0!</v>
      </c>
      <c r="AE39" s="2"/>
      <c r="AF39" s="3" t="s">
        <v>2124</v>
      </c>
      <c r="AG39" s="28" t="e">
        <f>Y41/(Y41+Z41)</f>
        <v>#DIV/0!</v>
      </c>
    </row>
    <row r="40" spans="1:33" x14ac:dyDescent="0.2">
      <c r="A40" s="34" t="s">
        <v>2154</v>
      </c>
      <c r="B40" s="7" t="s">
        <v>2121</v>
      </c>
      <c r="C40" s="2">
        <f>SUM(fuzzy_8_subset!N:N)</f>
        <v>0</v>
      </c>
      <c r="D40" s="2">
        <f>SUM(fuzzy_8_subset!Q:Q)</f>
        <v>1</v>
      </c>
      <c r="E40" s="6">
        <f>SUM(C40:D40)</f>
        <v>1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1</v>
      </c>
      <c r="M40" s="1" t="s">
        <v>2185</v>
      </c>
      <c r="N40" s="1" t="s">
        <v>2190</v>
      </c>
      <c r="S40" t="s">
        <v>2180</v>
      </c>
      <c r="U40">
        <v>2300</v>
      </c>
      <c r="W40" s="34" t="s">
        <v>2154</v>
      </c>
      <c r="X40" s="7" t="s">
        <v>2152</v>
      </c>
      <c r="Y40" s="2"/>
      <c r="Z40" s="2"/>
      <c r="AA40" s="6">
        <f>SUM(Y40:Z40)</f>
        <v>0</v>
      </c>
      <c r="AC40" s="3" t="s">
        <v>2156</v>
      </c>
      <c r="AD40" s="28" t="e">
        <f>Z41/(Y41+Z41)</f>
        <v>#DIV/0!</v>
      </c>
      <c r="AE40" s="2"/>
      <c r="AF40" s="3" t="s">
        <v>2125</v>
      </c>
      <c r="AG40" s="28" t="e">
        <f>Z40/(Y40+Z40)</f>
        <v>#DIV/0!</v>
      </c>
    </row>
    <row r="41" spans="1:33" x14ac:dyDescent="0.2">
      <c r="A41" s="34"/>
      <c r="B41" s="7" t="s">
        <v>2122</v>
      </c>
      <c r="C41" s="2">
        <f>SUM(fuzzy_8_subset!P:P)</f>
        <v>0</v>
      </c>
      <c r="D41" s="2">
        <f>SUM(fuzzy_8_subset!O:O)</f>
        <v>2299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 t="s">
        <v>2191</v>
      </c>
      <c r="S41" t="s">
        <v>2179</v>
      </c>
      <c r="U41">
        <v>7</v>
      </c>
      <c r="W41" s="34"/>
      <c r="X41" s="7" t="s">
        <v>2153</v>
      </c>
      <c r="Y41" s="2"/>
      <c r="Z41" s="2"/>
      <c r="AA41" s="6">
        <f>SUM(Y41:Z41)</f>
        <v>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0</v>
      </c>
      <c r="D42" s="6">
        <f>SUM(D40:D41)</f>
        <v>2300</v>
      </c>
      <c r="E42" s="6">
        <f>SUM(C40:D41)</f>
        <v>2300</v>
      </c>
      <c r="G42" s="3" t="s">
        <v>2123</v>
      </c>
      <c r="H42" s="28">
        <f>(C40+D41)/(E42)</f>
        <v>0.99956521739130433</v>
      </c>
      <c r="I42" s="2"/>
      <c r="J42" s="3" t="s">
        <v>2126</v>
      </c>
      <c r="K42" s="29">
        <f>(K39+K40)/2</f>
        <v>0.5</v>
      </c>
      <c r="M42" s="1" t="s">
        <v>2187</v>
      </c>
      <c r="S42" s="9" t="s">
        <v>2178</v>
      </c>
      <c r="T42" s="9"/>
      <c r="X42" s="5"/>
      <c r="Y42" s="6">
        <f>SUM(Y40:Y41)</f>
        <v>0</v>
      </c>
      <c r="Z42" s="6">
        <f>SUM(Z40:Z41)</f>
        <v>0</v>
      </c>
      <c r="AA42" s="6">
        <f>SUM(Y40:Z41)</f>
        <v>0</v>
      </c>
      <c r="AC42" s="3" t="s">
        <v>2123</v>
      </c>
      <c r="AD42" s="28" t="e">
        <f>(Y40+Z41)/(AA42)</f>
        <v>#DIV/0!</v>
      </c>
      <c r="AE42" s="2"/>
      <c r="AF42" s="3" t="s">
        <v>2126</v>
      </c>
      <c r="AG42" s="29" t="e">
        <f>(AG39+AG40)/2</f>
        <v>#DIV/0!</v>
      </c>
    </row>
    <row r="43" spans="1:33" ht="16" customHeight="1" x14ac:dyDescent="0.2">
      <c r="G43" s="3" t="s">
        <v>2157</v>
      </c>
      <c r="H43" s="28" t="e">
        <f>(C40)/(C40+C41)</f>
        <v>#DIV/0!</v>
      </c>
      <c r="M43" s="1" t="s">
        <v>2188</v>
      </c>
      <c r="S43" s="33" t="s">
        <v>2177</v>
      </c>
      <c r="T43" s="33"/>
      <c r="AC43" s="3" t="s">
        <v>2157</v>
      </c>
      <c r="AD43" s="28" t="e">
        <f>(Y40)/(Y40+Y41)</f>
        <v>#DIV/0!</v>
      </c>
      <c r="AG43" s="31"/>
    </row>
    <row r="44" spans="1:33" x14ac:dyDescent="0.2">
      <c r="M44" s="1" t="s">
        <v>2189</v>
      </c>
      <c r="S44" t="s">
        <v>2137</v>
      </c>
      <c r="U44" s="10"/>
      <c r="Y44" t="s">
        <v>2184</v>
      </c>
      <c r="Z44">
        <v>4838568</v>
      </c>
      <c r="AD44" s="27"/>
      <c r="AG44" s="31"/>
    </row>
    <row r="45" spans="1:33" x14ac:dyDescent="0.2">
      <c r="S45" t="s">
        <v>2176</v>
      </c>
      <c r="U45" s="25"/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 t="e">
        <f>Y55/(Y55+Z55)</f>
        <v>#DIV/0!</v>
      </c>
      <c r="AE54" s="2"/>
      <c r="AF54" s="3" t="s">
        <v>2124</v>
      </c>
      <c r="AG54" s="28" t="e">
        <f>Y56/(Y56+Z56)</f>
        <v>#DIV/0!</v>
      </c>
    </row>
    <row r="55" spans="1:33" x14ac:dyDescent="0.2">
      <c r="A55" s="34" t="s">
        <v>2154</v>
      </c>
      <c r="B55" s="7" t="s">
        <v>2121</v>
      </c>
      <c r="C55" s="2">
        <f>SUM(fuzzy_8_subset!S:S)</f>
        <v>0</v>
      </c>
      <c r="D55" s="2">
        <f>SUM(fuzzy_8_subset!V:V)</f>
        <v>1</v>
      </c>
      <c r="E55" s="6">
        <f>SUM(C55:D55)</f>
        <v>1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1</v>
      </c>
      <c r="M55" s="1" t="s">
        <v>2185</v>
      </c>
      <c r="N55" s="1" t="s">
        <v>2190</v>
      </c>
      <c r="S55" t="s">
        <v>2180</v>
      </c>
      <c r="U55">
        <v>2300</v>
      </c>
      <c r="W55" s="34" t="s">
        <v>2154</v>
      </c>
      <c r="X55" s="7" t="s">
        <v>2152</v>
      </c>
      <c r="Y55" s="2"/>
      <c r="Z55" s="2"/>
      <c r="AA55" s="6">
        <f>SUM(Y55:Z55)</f>
        <v>0</v>
      </c>
      <c r="AC55" s="3" t="s">
        <v>2156</v>
      </c>
      <c r="AD55" s="28" t="e">
        <f>Z56/(Y56+Z56)</f>
        <v>#DIV/0!</v>
      </c>
      <c r="AE55" s="2"/>
      <c r="AF55" s="3" t="s">
        <v>2125</v>
      </c>
      <c r="AG55" s="28" t="e">
        <f>Z55/(Y55+Z55)</f>
        <v>#DIV/0!</v>
      </c>
    </row>
    <row r="56" spans="1:33" x14ac:dyDescent="0.2">
      <c r="A56" s="34"/>
      <c r="B56" s="7" t="s">
        <v>2122</v>
      </c>
      <c r="C56" s="2">
        <f>SUM(fuzzy_8_subset!U:U)</f>
        <v>0</v>
      </c>
      <c r="D56" s="2">
        <f>SUM(fuzzy_8_subset!T:T)</f>
        <v>2299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 t="s">
        <v>2191</v>
      </c>
      <c r="S56" t="s">
        <v>2179</v>
      </c>
      <c r="U56">
        <v>7</v>
      </c>
      <c r="W56" s="34"/>
      <c r="X56" s="7" t="s">
        <v>2153</v>
      </c>
      <c r="Y56" s="2"/>
      <c r="Z56" s="2"/>
      <c r="AA56" s="6">
        <f>SUM(Y56:Z56)</f>
        <v>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0</v>
      </c>
      <c r="D57" s="6">
        <f>SUM(D55:D56)</f>
        <v>2300</v>
      </c>
      <c r="E57" s="6">
        <f>SUM(C55:D56)</f>
        <v>2300</v>
      </c>
      <c r="G57" s="3" t="s">
        <v>2123</v>
      </c>
      <c r="H57" s="28">
        <f>(C55+D56)/(E57)</f>
        <v>0.99956521739130433</v>
      </c>
      <c r="I57" s="2"/>
      <c r="J57" s="3" t="s">
        <v>2126</v>
      </c>
      <c r="K57" s="29">
        <f>(K54+K55)/2</f>
        <v>0.5</v>
      </c>
      <c r="M57" s="1" t="s">
        <v>2187</v>
      </c>
      <c r="S57" s="9" t="s">
        <v>2178</v>
      </c>
      <c r="T57" s="9"/>
      <c r="X57" s="5"/>
      <c r="Y57" s="6">
        <f>SUM(Y55:Y56)</f>
        <v>0</v>
      </c>
      <c r="Z57" s="6">
        <f>SUM(Z55:Z56)</f>
        <v>0</v>
      </c>
      <c r="AA57" s="6">
        <f>SUM(Y55:Z56)</f>
        <v>0</v>
      </c>
      <c r="AC57" s="3" t="s">
        <v>2123</v>
      </c>
      <c r="AD57" s="28" t="e">
        <f>(Y55+Z56)/(AA57)</f>
        <v>#DIV/0!</v>
      </c>
      <c r="AE57" s="2"/>
      <c r="AF57" s="3" t="s">
        <v>2126</v>
      </c>
      <c r="AG57" s="29" t="e">
        <f>(AG54+AG55)/2</f>
        <v>#DIV/0!</v>
      </c>
    </row>
    <row r="58" spans="1:33" ht="16" customHeight="1" x14ac:dyDescent="0.2">
      <c r="G58" s="3" t="s">
        <v>2157</v>
      </c>
      <c r="H58" s="28" t="e">
        <f>(C55)/(C55+C56)</f>
        <v>#DIV/0!</v>
      </c>
      <c r="M58" s="1" t="s">
        <v>2188</v>
      </c>
      <c r="S58" s="33" t="s">
        <v>2177</v>
      </c>
      <c r="T58" s="33"/>
      <c r="AC58" s="3" t="s">
        <v>2157</v>
      </c>
      <c r="AD58" s="28">
        <f>IFERROR((Y55)/(Y55+Y56),0)</f>
        <v>0</v>
      </c>
      <c r="AG58" s="31"/>
    </row>
    <row r="59" spans="1:33" x14ac:dyDescent="0.2">
      <c r="M59" s="1" t="s">
        <v>2189</v>
      </c>
      <c r="S59" t="s">
        <v>2137</v>
      </c>
      <c r="U59" s="10"/>
      <c r="Y59" t="s">
        <v>2184</v>
      </c>
      <c r="Z59">
        <v>4838568</v>
      </c>
      <c r="AD59" s="27"/>
      <c r="AG59" s="31"/>
    </row>
    <row r="60" spans="1:33" x14ac:dyDescent="0.2">
      <c r="S60" t="s">
        <v>2176</v>
      </c>
      <c r="U60" s="25"/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 t="e">
        <f>Y70/(Y70+Z70)</f>
        <v>#DIV/0!</v>
      </c>
      <c r="AE69" s="2"/>
      <c r="AF69" s="3" t="s">
        <v>2124</v>
      </c>
      <c r="AG69" s="28" t="e">
        <f>Y71/(Y71+Z71)</f>
        <v>#DIV/0!</v>
      </c>
    </row>
    <row r="70" spans="1:33" x14ac:dyDescent="0.2">
      <c r="A70" s="34" t="s">
        <v>2154</v>
      </c>
      <c r="B70" s="7" t="s">
        <v>2121</v>
      </c>
      <c r="C70" s="2">
        <f>SUM(fuzzy_8_subset!X:X)</f>
        <v>0</v>
      </c>
      <c r="D70" s="2">
        <f>SUM(fuzzy_8_subset!AA:AA)</f>
        <v>1</v>
      </c>
      <c r="E70" s="6">
        <f>SUM(C70:D70)</f>
        <v>1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1</v>
      </c>
      <c r="M70" s="1" t="s">
        <v>2185</v>
      </c>
      <c r="N70" s="1" t="s">
        <v>2190</v>
      </c>
      <c r="S70" t="s">
        <v>2180</v>
      </c>
      <c r="U70">
        <v>2300</v>
      </c>
      <c r="W70" s="34" t="s">
        <v>2154</v>
      </c>
      <c r="X70" s="7" t="s">
        <v>2152</v>
      </c>
      <c r="Y70" s="2"/>
      <c r="Z70" s="2"/>
      <c r="AA70" s="6">
        <f>SUM(Y70:Z70)</f>
        <v>0</v>
      </c>
      <c r="AC70" s="3" t="s">
        <v>2156</v>
      </c>
      <c r="AD70" s="28" t="e">
        <f>Z71/(Y71+Z71)</f>
        <v>#DIV/0!</v>
      </c>
      <c r="AE70" s="2"/>
      <c r="AF70" s="3" t="s">
        <v>2125</v>
      </c>
      <c r="AG70" s="28" t="e">
        <f>Z70/(Y70+Z70)</f>
        <v>#DIV/0!</v>
      </c>
    </row>
    <row r="71" spans="1:33" x14ac:dyDescent="0.2">
      <c r="A71" s="34"/>
      <c r="B71" s="7" t="s">
        <v>2122</v>
      </c>
      <c r="C71" s="2">
        <f>SUM(fuzzy_8_subset!Z:Z)</f>
        <v>0</v>
      </c>
      <c r="D71" s="2">
        <f>SUM(fuzzy_8_subset!Y:Y)</f>
        <v>2299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 t="s">
        <v>2191</v>
      </c>
      <c r="S71" t="s">
        <v>2179</v>
      </c>
      <c r="U71">
        <v>7</v>
      </c>
      <c r="W71" s="34"/>
      <c r="X71" s="7" t="s">
        <v>2153</v>
      </c>
      <c r="Y71" s="2"/>
      <c r="Z71" s="2"/>
      <c r="AA71" s="6">
        <f>SUM(Y71:Z71)</f>
        <v>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0</v>
      </c>
      <c r="D72" s="6">
        <f>SUM(D70:D71)</f>
        <v>2300</v>
      </c>
      <c r="E72" s="6">
        <f>SUM(C70:D71)</f>
        <v>2300</v>
      </c>
      <c r="G72" s="3" t="s">
        <v>2123</v>
      </c>
      <c r="H72" s="28">
        <f>(C70+D71)/(E72)</f>
        <v>0.99956521739130433</v>
      </c>
      <c r="I72" s="2"/>
      <c r="J72" s="3" t="s">
        <v>2126</v>
      </c>
      <c r="K72" s="29">
        <f>(K69+K70)/2</f>
        <v>0.5</v>
      </c>
      <c r="M72" s="1" t="s">
        <v>2187</v>
      </c>
      <c r="S72" s="9" t="s">
        <v>2178</v>
      </c>
      <c r="T72" s="9"/>
      <c r="X72" s="5"/>
      <c r="Y72" s="6">
        <f>SUM(Y70:Y71)</f>
        <v>0</v>
      </c>
      <c r="Z72" s="6">
        <f>SUM(Z70:Z71)</f>
        <v>0</v>
      </c>
      <c r="AA72" s="6">
        <f>SUM(Y70:Z71)</f>
        <v>0</v>
      </c>
      <c r="AC72" s="3" t="s">
        <v>2123</v>
      </c>
      <c r="AD72" s="28" t="e">
        <f>(Y70+Z71)/(AA72)</f>
        <v>#DIV/0!</v>
      </c>
      <c r="AE72" s="2"/>
      <c r="AF72" s="3" t="s">
        <v>2126</v>
      </c>
      <c r="AG72" s="29" t="e">
        <f>(AG69+AG70)/2</f>
        <v>#DIV/0!</v>
      </c>
    </row>
    <row r="73" spans="1:33" ht="16" customHeight="1" x14ac:dyDescent="0.2">
      <c r="G73" s="3" t="s">
        <v>2157</v>
      </c>
      <c r="H73" s="28" t="e">
        <f>(C70)/(C70+C71)</f>
        <v>#DIV/0!</v>
      </c>
      <c r="M73" s="1" t="s">
        <v>2188</v>
      </c>
      <c r="S73" s="33" t="s">
        <v>2177</v>
      </c>
      <c r="T73" s="33"/>
      <c r="AC73" s="3" t="s">
        <v>2157</v>
      </c>
      <c r="AD73" s="28" t="e">
        <f>(Y70)/(Y70+Y71)</f>
        <v>#DIV/0!</v>
      </c>
      <c r="AG73" s="31"/>
    </row>
    <row r="74" spans="1:33" x14ac:dyDescent="0.2">
      <c r="M74" s="1" t="s">
        <v>2189</v>
      </c>
      <c r="S74" t="s">
        <v>2137</v>
      </c>
      <c r="U74" s="10"/>
      <c r="Y74" t="s">
        <v>2184</v>
      </c>
      <c r="Z74">
        <v>4838568</v>
      </c>
      <c r="AD74" s="27"/>
      <c r="AG74" s="31"/>
    </row>
    <row r="75" spans="1:33" x14ac:dyDescent="0.2">
      <c r="S75" t="s">
        <v>2176</v>
      </c>
      <c r="U75" s="25"/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 t="e">
        <f>Y85/(Y85+Z85)</f>
        <v>#DIV/0!</v>
      </c>
      <c r="AE84" s="2"/>
      <c r="AF84" s="3" t="s">
        <v>2124</v>
      </c>
      <c r="AG84" s="28" t="e">
        <f>Y86/(Y86+Z86)</f>
        <v>#DIV/0!</v>
      </c>
    </row>
    <row r="85" spans="1:33" x14ac:dyDescent="0.2">
      <c r="A85" s="34" t="s">
        <v>2154</v>
      </c>
      <c r="B85" s="7" t="s">
        <v>2121</v>
      </c>
      <c r="C85" s="2">
        <f>SUM(fuzzy_8_subset!AC:AC)</f>
        <v>0</v>
      </c>
      <c r="D85" s="2">
        <f>SUM(fuzzy_8_subset!AF:AF)</f>
        <v>1</v>
      </c>
      <c r="E85" s="6">
        <f>SUM(C85:D85)</f>
        <v>1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1</v>
      </c>
      <c r="M85" s="1" t="s">
        <v>2185</v>
      </c>
      <c r="N85" s="1" t="s">
        <v>2190</v>
      </c>
      <c r="S85" t="s">
        <v>2180</v>
      </c>
      <c r="U85">
        <v>2300</v>
      </c>
      <c r="W85" s="34" t="s">
        <v>2154</v>
      </c>
      <c r="X85" s="7" t="s">
        <v>2152</v>
      </c>
      <c r="Y85" s="2"/>
      <c r="Z85" s="2"/>
      <c r="AA85" s="6">
        <f>SUM(Y85:Z85)</f>
        <v>0</v>
      </c>
      <c r="AC85" s="3" t="s">
        <v>2156</v>
      </c>
      <c r="AD85" s="28" t="e">
        <f>Z86/(Y86+Z86)</f>
        <v>#DIV/0!</v>
      </c>
      <c r="AE85" s="2"/>
      <c r="AF85" s="3" t="s">
        <v>2125</v>
      </c>
      <c r="AG85" s="28" t="e">
        <f>Z85/(Y85+Z85)</f>
        <v>#DIV/0!</v>
      </c>
    </row>
    <row r="86" spans="1:33" x14ac:dyDescent="0.2">
      <c r="A86" s="34"/>
      <c r="B86" s="7" t="s">
        <v>2122</v>
      </c>
      <c r="C86" s="2">
        <f>SUM(fuzzy_8_subset!AE:AE)</f>
        <v>0</v>
      </c>
      <c r="D86" s="2">
        <f>SUM(fuzzy_8_subset!AD:AD)</f>
        <v>2299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 t="s">
        <v>2191</v>
      </c>
      <c r="S86" t="s">
        <v>2179</v>
      </c>
      <c r="U86">
        <v>7</v>
      </c>
      <c r="W86" s="34"/>
      <c r="X86" s="7" t="s">
        <v>2153</v>
      </c>
      <c r="Y86" s="2"/>
      <c r="Z86" s="2"/>
      <c r="AA86" s="6">
        <f>SUM(Y86:Z86)</f>
        <v>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0</v>
      </c>
      <c r="D87" s="6">
        <f>SUM(D85:D86)</f>
        <v>2300</v>
      </c>
      <c r="E87" s="6">
        <f>SUM(C85:D86)</f>
        <v>2300</v>
      </c>
      <c r="G87" s="3" t="s">
        <v>2123</v>
      </c>
      <c r="H87" s="28">
        <f>(C85+D86)/(E87)</f>
        <v>0.99956521739130433</v>
      </c>
      <c r="I87" s="2"/>
      <c r="J87" s="3" t="s">
        <v>2126</v>
      </c>
      <c r="K87" s="29">
        <f>(K84+K85)/2</f>
        <v>0.5</v>
      </c>
      <c r="M87" s="1" t="s">
        <v>2187</v>
      </c>
      <c r="S87" s="9" t="s">
        <v>2178</v>
      </c>
      <c r="T87" s="9"/>
      <c r="X87" s="5"/>
      <c r="Y87" s="6">
        <f>SUM(Y85:Y86)</f>
        <v>0</v>
      </c>
      <c r="Z87" s="6">
        <f>SUM(Z85:Z86)</f>
        <v>0</v>
      </c>
      <c r="AA87" s="6">
        <f>SUM(Y85:Z86)</f>
        <v>0</v>
      </c>
      <c r="AC87" s="3" t="s">
        <v>2123</v>
      </c>
      <c r="AD87" s="28" t="e">
        <f>(Y85+Z86)/(AA87)</f>
        <v>#DIV/0!</v>
      </c>
      <c r="AE87" s="2"/>
      <c r="AF87" s="3" t="s">
        <v>2126</v>
      </c>
      <c r="AG87" s="29" t="e">
        <f>(AG84+AG85)/2</f>
        <v>#DIV/0!</v>
      </c>
    </row>
    <row r="88" spans="1:33" ht="16" customHeight="1" x14ac:dyDescent="0.2">
      <c r="G88" s="3" t="s">
        <v>2157</v>
      </c>
      <c r="H88" s="28" t="e">
        <f>(C85)/(C85+C86)</f>
        <v>#DIV/0!</v>
      </c>
      <c r="M88" s="1" t="s">
        <v>2188</v>
      </c>
      <c r="S88" s="33" t="s">
        <v>2177</v>
      </c>
      <c r="T88" s="33"/>
      <c r="AC88" s="3" t="s">
        <v>2157</v>
      </c>
      <c r="AD88" s="28" t="e">
        <f>(Y85)/(Y85+Y86)</f>
        <v>#DIV/0!</v>
      </c>
      <c r="AG88" s="31"/>
    </row>
    <row r="89" spans="1:33" x14ac:dyDescent="0.2">
      <c r="M89" s="1" t="s">
        <v>2189</v>
      </c>
      <c r="S89" t="s">
        <v>2137</v>
      </c>
      <c r="U89" s="10"/>
      <c r="Y89" t="s">
        <v>2184</v>
      </c>
      <c r="Z89">
        <v>4838568</v>
      </c>
      <c r="AD89" s="27"/>
      <c r="AG89" s="31"/>
    </row>
    <row r="90" spans="1:33" x14ac:dyDescent="0.2">
      <c r="S90" t="s">
        <v>2176</v>
      </c>
      <c r="U90" s="25"/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</v>
      </c>
      <c r="I99" s="2"/>
      <c r="J99" s="3" t="s">
        <v>2124</v>
      </c>
      <c r="K99" s="28">
        <f>C101/(C101+D101)</f>
        <v>0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 t="e">
        <f>Y100/(Y100+Z100)</f>
        <v>#DIV/0!</v>
      </c>
      <c r="AE99" s="2"/>
      <c r="AF99" s="3" t="s">
        <v>2124</v>
      </c>
      <c r="AG99" s="28" t="e">
        <f>Y101/(Y101+Z101)</f>
        <v>#DIV/0!</v>
      </c>
    </row>
    <row r="100" spans="1:33" x14ac:dyDescent="0.2">
      <c r="A100" s="34" t="s">
        <v>2154</v>
      </c>
      <c r="B100" s="7" t="s">
        <v>2121</v>
      </c>
      <c r="C100" s="2">
        <f>SUM(fuzzy_8_subset!AH:AH)</f>
        <v>0</v>
      </c>
      <c r="D100" s="2">
        <f>SUM(fuzzy_8_subset!AK:AK)</f>
        <v>1</v>
      </c>
      <c r="E100" s="6">
        <f>SUM(C100:D100)</f>
        <v>1</v>
      </c>
      <c r="G100" s="3" t="s">
        <v>2156</v>
      </c>
      <c r="H100" s="28">
        <f>D101/(C101+D101)</f>
        <v>1</v>
      </c>
      <c r="I100" s="2"/>
      <c r="J100" s="3" t="s">
        <v>2125</v>
      </c>
      <c r="K100" s="28">
        <f>D100/(C100+D100)</f>
        <v>1</v>
      </c>
      <c r="M100" s="1" t="s">
        <v>2185</v>
      </c>
      <c r="N100" s="1" t="s">
        <v>2190</v>
      </c>
      <c r="S100" t="s">
        <v>2180</v>
      </c>
      <c r="U100">
        <v>2300</v>
      </c>
      <c r="W100" s="34" t="s">
        <v>2154</v>
      </c>
      <c r="X100" s="7" t="s">
        <v>2152</v>
      </c>
      <c r="Y100" s="2"/>
      <c r="Z100" s="2"/>
      <c r="AA100" s="6">
        <f>SUM(Y100:Z100)</f>
        <v>0</v>
      </c>
      <c r="AC100" s="3" t="s">
        <v>2156</v>
      </c>
      <c r="AD100" s="28" t="e">
        <f>Z101/(Y101+Z101)</f>
        <v>#DIV/0!</v>
      </c>
      <c r="AE100" s="2"/>
      <c r="AF100" s="3" t="s">
        <v>2125</v>
      </c>
      <c r="AG100" s="28" t="e">
        <f>Z100/(Y100+Z100)</f>
        <v>#DIV/0!</v>
      </c>
    </row>
    <row r="101" spans="1:33" x14ac:dyDescent="0.2">
      <c r="A101" s="34"/>
      <c r="B101" s="7" t="s">
        <v>2122</v>
      </c>
      <c r="C101" s="2">
        <f>SUM(fuzzy_8_subset!AJ:AJ)</f>
        <v>0</v>
      </c>
      <c r="D101" s="2">
        <f>SUM(fuzzy_8_subset!AI:AI)</f>
        <v>2299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 t="s">
        <v>2191</v>
      </c>
      <c r="S101" t="s">
        <v>2179</v>
      </c>
      <c r="U101">
        <v>7</v>
      </c>
      <c r="W101" s="34"/>
      <c r="X101" s="7" t="s">
        <v>2153</v>
      </c>
      <c r="Y101" s="2"/>
      <c r="Z101" s="2"/>
      <c r="AA101" s="6">
        <f>SUM(Y101:Z101)</f>
        <v>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0</v>
      </c>
      <c r="D102" s="6">
        <f>SUM(D100:D101)</f>
        <v>2300</v>
      </c>
      <c r="E102" s="6">
        <f>SUM(C100:D101)</f>
        <v>2300</v>
      </c>
      <c r="G102" s="3" t="s">
        <v>2123</v>
      </c>
      <c r="H102" s="28">
        <f>(C100+D101)/(E102)</f>
        <v>0.99956521739130433</v>
      </c>
      <c r="I102" s="2"/>
      <c r="J102" s="3" t="s">
        <v>2126</v>
      </c>
      <c r="K102" s="29">
        <f>(K99+K100)/2</f>
        <v>0.5</v>
      </c>
      <c r="M102" s="1" t="s">
        <v>2187</v>
      </c>
      <c r="S102" s="9" t="s">
        <v>2178</v>
      </c>
      <c r="T102" s="9"/>
      <c r="X102" s="5"/>
      <c r="Y102" s="6">
        <f>SUM(Y100:Y101)</f>
        <v>0</v>
      </c>
      <c r="Z102" s="6">
        <f>SUM(Z100:Z101)</f>
        <v>0</v>
      </c>
      <c r="AA102" s="6">
        <f>SUM(Y100:Z101)</f>
        <v>0</v>
      </c>
      <c r="AC102" s="3" t="s">
        <v>2123</v>
      </c>
      <c r="AD102" s="28" t="e">
        <f>(Y100+Z101)/(AA102)</f>
        <v>#DIV/0!</v>
      </c>
      <c r="AE102" s="2"/>
      <c r="AF102" s="3" t="s">
        <v>2126</v>
      </c>
      <c r="AG102" s="29" t="e">
        <f>(AG99+AG100)/2</f>
        <v>#DIV/0!</v>
      </c>
    </row>
    <row r="103" spans="1:33" ht="16" customHeight="1" x14ac:dyDescent="0.2">
      <c r="G103" s="3" t="s">
        <v>2157</v>
      </c>
      <c r="H103" s="28" t="e">
        <f>(C100)/(C100+C101)</f>
        <v>#DIV/0!</v>
      </c>
      <c r="M103" s="1" t="s">
        <v>2188</v>
      </c>
      <c r="S103" s="33" t="s">
        <v>2177</v>
      </c>
      <c r="T103" s="33"/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 t="s">
        <v>2189</v>
      </c>
      <c r="S104" t="s">
        <v>2137</v>
      </c>
      <c r="U104" s="10"/>
      <c r="Y104" t="s">
        <v>2184</v>
      </c>
      <c r="Z104">
        <v>4838568</v>
      </c>
      <c r="AD104" s="27"/>
      <c r="AG104" s="31"/>
    </row>
    <row r="105" spans="1:33" x14ac:dyDescent="0.2">
      <c r="S105" t="s">
        <v>2176</v>
      </c>
      <c r="U105" s="25"/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</v>
      </c>
      <c r="I114" s="2"/>
      <c r="J114" s="3" t="s">
        <v>2124</v>
      </c>
      <c r="K114" s="28">
        <f>C116/(C116+D116)</f>
        <v>0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 t="e">
        <f>Y115/(Y115+Z115)</f>
        <v>#DIV/0!</v>
      </c>
      <c r="AE114" s="2"/>
      <c r="AF114" s="3" t="s">
        <v>2124</v>
      </c>
      <c r="AG114" s="28" t="e">
        <f>Y116/(Y116+Z116)</f>
        <v>#DIV/0!</v>
      </c>
    </row>
    <row r="115" spans="1:33" x14ac:dyDescent="0.2">
      <c r="A115" s="34" t="s">
        <v>2154</v>
      </c>
      <c r="B115" s="7" t="s">
        <v>2121</v>
      </c>
      <c r="C115" s="2">
        <f>SUM(fuzzy_8_subset!AM:AM)</f>
        <v>0</v>
      </c>
      <c r="D115" s="2">
        <f>SUM(fuzzy_8_subset!AP:AP)</f>
        <v>1</v>
      </c>
      <c r="E115" s="6">
        <f>SUM(C115:D115)</f>
        <v>1</v>
      </c>
      <c r="G115" s="3" t="s">
        <v>2156</v>
      </c>
      <c r="H115" s="28">
        <f>D116/(C116+D116)</f>
        <v>1</v>
      </c>
      <c r="I115" s="2"/>
      <c r="J115" s="3" t="s">
        <v>2125</v>
      </c>
      <c r="K115" s="28">
        <f>D115/(C115+D115)</f>
        <v>1</v>
      </c>
      <c r="M115" s="1" t="s">
        <v>2185</v>
      </c>
      <c r="N115" s="1" t="s">
        <v>2190</v>
      </c>
      <c r="S115" t="s">
        <v>2180</v>
      </c>
      <c r="U115">
        <v>2300</v>
      </c>
      <c r="W115" s="34" t="s">
        <v>2154</v>
      </c>
      <c r="X115" s="7" t="s">
        <v>2152</v>
      </c>
      <c r="Y115" s="2"/>
      <c r="Z115" s="2"/>
      <c r="AA115" s="6">
        <f>SUM(Y115:Z115)</f>
        <v>0</v>
      </c>
      <c r="AC115" s="3" t="s">
        <v>2156</v>
      </c>
      <c r="AD115" s="28" t="e">
        <f>Z116/(Y116+Z116)</f>
        <v>#DIV/0!</v>
      </c>
      <c r="AE115" s="2"/>
      <c r="AF115" s="3" t="s">
        <v>2125</v>
      </c>
      <c r="AG115" s="28" t="e">
        <f>Z115/(Y115+Z115)</f>
        <v>#DIV/0!</v>
      </c>
    </row>
    <row r="116" spans="1:33" x14ac:dyDescent="0.2">
      <c r="A116" s="34"/>
      <c r="B116" s="7" t="s">
        <v>2122</v>
      </c>
      <c r="C116" s="2">
        <f>SUM(fuzzy_8_subset!AO:AO)</f>
        <v>0</v>
      </c>
      <c r="D116" s="2">
        <f>SUM(fuzzy_8_subset!AN:AN)</f>
        <v>2299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 t="s">
        <v>2191</v>
      </c>
      <c r="S116" t="s">
        <v>2179</v>
      </c>
      <c r="U116">
        <v>7</v>
      </c>
      <c r="W116" s="34"/>
      <c r="X116" s="7" t="s">
        <v>2153</v>
      </c>
      <c r="Y116" s="2"/>
      <c r="Z116" s="2"/>
      <c r="AA116" s="6">
        <f>SUM(Y116:Z116)</f>
        <v>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0</v>
      </c>
      <c r="D117" s="6">
        <f>SUM(D115:D116)</f>
        <v>2300</v>
      </c>
      <c r="E117" s="6">
        <f>SUM(C115:D116)</f>
        <v>2300</v>
      </c>
      <c r="G117" s="3" t="s">
        <v>2123</v>
      </c>
      <c r="H117" s="28">
        <f>(C115+D116)/(E117)</f>
        <v>0.99956521739130433</v>
      </c>
      <c r="I117" s="2"/>
      <c r="J117" s="3" t="s">
        <v>2126</v>
      </c>
      <c r="K117" s="29">
        <f>(K114+K115)/2</f>
        <v>0.5</v>
      </c>
      <c r="M117" s="1" t="s">
        <v>2187</v>
      </c>
      <c r="S117" s="9" t="s">
        <v>2178</v>
      </c>
      <c r="T117" s="9"/>
      <c r="X117" s="5"/>
      <c r="Y117" s="6">
        <f>SUM(Y115:Y116)</f>
        <v>0</v>
      </c>
      <c r="Z117" s="6">
        <f>SUM(Z115:Z116)</f>
        <v>0</v>
      </c>
      <c r="AA117" s="6">
        <f>SUM(Y115:Z116)</f>
        <v>0</v>
      </c>
      <c r="AC117" s="3" t="s">
        <v>2123</v>
      </c>
      <c r="AD117" s="28" t="e">
        <f>(Y115+Z116)/(AA117)</f>
        <v>#DIV/0!</v>
      </c>
      <c r="AE117" s="2"/>
      <c r="AF117" s="3" t="s">
        <v>2126</v>
      </c>
      <c r="AG117" s="29" t="e">
        <f>(AG114+AG115)/2</f>
        <v>#DIV/0!</v>
      </c>
    </row>
    <row r="118" spans="1:33" ht="16" customHeight="1" x14ac:dyDescent="0.2">
      <c r="G118" s="3" t="s">
        <v>2157</v>
      </c>
      <c r="H118" s="28" t="e">
        <f>(C115)/(C115+C116)</f>
        <v>#DIV/0!</v>
      </c>
      <c r="M118" s="1" t="s">
        <v>2188</v>
      </c>
      <c r="S118" s="33" t="s">
        <v>2177</v>
      </c>
      <c r="T118" s="33"/>
      <c r="AC118" s="3" t="s">
        <v>2157</v>
      </c>
      <c r="AD118" s="28" t="e">
        <f>(Y115)/(Y115+Y116)</f>
        <v>#DIV/0!</v>
      </c>
      <c r="AG118" s="31"/>
    </row>
    <row r="119" spans="1:33" x14ac:dyDescent="0.2">
      <c r="M119" s="1" t="s">
        <v>2189</v>
      </c>
      <c r="S119" t="s">
        <v>2137</v>
      </c>
      <c r="U119" s="10"/>
      <c r="Y119" t="s">
        <v>2184</v>
      </c>
      <c r="Z119">
        <v>4838568</v>
      </c>
      <c r="AD119" s="27"/>
      <c r="AG119" s="31"/>
    </row>
    <row r="120" spans="1:33" x14ac:dyDescent="0.2">
      <c r="S120" t="s">
        <v>2176</v>
      </c>
      <c r="U120" s="25"/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</v>
      </c>
      <c r="I129" s="2"/>
      <c r="J129" s="3" t="s">
        <v>2124</v>
      </c>
      <c r="K129" s="28">
        <f>C131/(C131+D131)</f>
        <v>0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 t="e">
        <f>Y130/(Y130+Z130)</f>
        <v>#DIV/0!</v>
      </c>
      <c r="AE129" s="2"/>
      <c r="AF129" s="3" t="s">
        <v>2124</v>
      </c>
      <c r="AG129" s="28" t="e">
        <f>Y131/(Y131+Z131)</f>
        <v>#DIV/0!</v>
      </c>
    </row>
    <row r="130" spans="1:33" x14ac:dyDescent="0.2">
      <c r="A130" s="34" t="s">
        <v>2154</v>
      </c>
      <c r="B130" s="7" t="s">
        <v>2121</v>
      </c>
      <c r="C130" s="2">
        <f>SUM(fuzzy_8_subset!AR:AR)</f>
        <v>0</v>
      </c>
      <c r="D130" s="2">
        <f>SUM(fuzzy_8_subset!AU:AU)</f>
        <v>1</v>
      </c>
      <c r="E130" s="6">
        <f>SUM(C130:D130)</f>
        <v>1</v>
      </c>
      <c r="G130" s="3" t="s">
        <v>2156</v>
      </c>
      <c r="H130" s="28">
        <f>D131/(C131+D131)</f>
        <v>1</v>
      </c>
      <c r="I130" s="2"/>
      <c r="J130" s="3" t="s">
        <v>2125</v>
      </c>
      <c r="K130" s="28">
        <f>D130/(C130+D130)</f>
        <v>1</v>
      </c>
      <c r="M130" s="1" t="s">
        <v>2185</v>
      </c>
      <c r="N130" s="1" t="s">
        <v>2190</v>
      </c>
      <c r="S130" t="s">
        <v>2180</v>
      </c>
      <c r="U130">
        <v>2300</v>
      </c>
      <c r="W130" s="34" t="s">
        <v>2154</v>
      </c>
      <c r="X130" s="7" t="s">
        <v>2152</v>
      </c>
      <c r="Y130" s="2"/>
      <c r="Z130" s="2"/>
      <c r="AA130" s="6">
        <f>SUM(Y130:Z130)</f>
        <v>0</v>
      </c>
      <c r="AC130" s="3" t="s">
        <v>2156</v>
      </c>
      <c r="AD130" s="28" t="e">
        <f>Z131/(Y131+Z131)</f>
        <v>#DIV/0!</v>
      </c>
      <c r="AE130" s="2"/>
      <c r="AF130" s="3" t="s">
        <v>2125</v>
      </c>
      <c r="AG130" s="28" t="e">
        <f>Z130/(Y130+Z130)</f>
        <v>#DIV/0!</v>
      </c>
    </row>
    <row r="131" spans="1:33" x14ac:dyDescent="0.2">
      <c r="A131" s="34"/>
      <c r="B131" s="7" t="s">
        <v>2122</v>
      </c>
      <c r="C131" s="2">
        <f>SUM(fuzzy_8_subset!AT:AT)</f>
        <v>0</v>
      </c>
      <c r="D131" s="2">
        <f>SUM(fuzzy_8_subset!AS:AS)</f>
        <v>2299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 t="s">
        <v>2191</v>
      </c>
      <c r="S131" t="s">
        <v>2179</v>
      </c>
      <c r="U131">
        <v>7</v>
      </c>
      <c r="W131" s="34"/>
      <c r="X131" s="7" t="s">
        <v>2153</v>
      </c>
      <c r="Y131" s="2"/>
      <c r="Z131" s="2"/>
      <c r="AA131" s="6">
        <f>SUM(Y131:Z131)</f>
        <v>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0</v>
      </c>
      <c r="D132" s="6">
        <f>SUM(D130:D131)</f>
        <v>2300</v>
      </c>
      <c r="E132" s="6">
        <f>SUM(C130:D131)</f>
        <v>2300</v>
      </c>
      <c r="G132" s="3" t="s">
        <v>2123</v>
      </c>
      <c r="H132" s="28">
        <f>(C130+D131)/(E132)</f>
        <v>0.99956521739130433</v>
      </c>
      <c r="I132" s="2"/>
      <c r="J132" s="3" t="s">
        <v>2126</v>
      </c>
      <c r="K132" s="29">
        <f>(K129+K130)/2</f>
        <v>0.5</v>
      </c>
      <c r="M132" s="1" t="s">
        <v>2187</v>
      </c>
      <c r="S132" s="9" t="s">
        <v>2178</v>
      </c>
      <c r="T132" s="9"/>
      <c r="X132" s="5"/>
      <c r="Y132" s="6">
        <f>SUM(Y130:Y131)</f>
        <v>0</v>
      </c>
      <c r="Z132" s="6">
        <f>SUM(Z130:Z131)</f>
        <v>0</v>
      </c>
      <c r="AA132" s="6">
        <f>SUM(Y130:Z131)</f>
        <v>0</v>
      </c>
      <c r="AC132" s="3" t="s">
        <v>2123</v>
      </c>
      <c r="AD132" s="28" t="e">
        <f>(Y130+Z131)/(AA132)</f>
        <v>#DIV/0!</v>
      </c>
      <c r="AE132" s="2"/>
      <c r="AF132" s="3" t="s">
        <v>2126</v>
      </c>
      <c r="AG132" s="29" t="e">
        <f>(AG129+AG130)/2</f>
        <v>#DIV/0!</v>
      </c>
    </row>
    <row r="133" spans="1:33" ht="16" customHeight="1" x14ac:dyDescent="0.2">
      <c r="G133" s="3" t="s">
        <v>2157</v>
      </c>
      <c r="H133" s="28" t="e">
        <f>(C130)/(C130+C131)</f>
        <v>#DIV/0!</v>
      </c>
      <c r="M133" s="1" t="s">
        <v>2188</v>
      </c>
      <c r="S133" s="33" t="s">
        <v>2177</v>
      </c>
      <c r="T133" s="33"/>
      <c r="AC133" s="3" t="s">
        <v>2157</v>
      </c>
      <c r="AD133" s="28" t="e">
        <f>(Y130)/(Y130+Y131)</f>
        <v>#DIV/0!</v>
      </c>
      <c r="AG133" s="31"/>
    </row>
    <row r="134" spans="1:33" x14ac:dyDescent="0.2">
      <c r="M134" s="1" t="s">
        <v>2189</v>
      </c>
      <c r="S134" t="s">
        <v>2137</v>
      </c>
      <c r="U134" s="10"/>
      <c r="Y134" t="s">
        <v>2184</v>
      </c>
      <c r="Z134">
        <v>4838568</v>
      </c>
      <c r="AD134" s="27"/>
      <c r="AG134" s="31"/>
    </row>
    <row r="135" spans="1:33" x14ac:dyDescent="0.2">
      <c r="S135" t="s">
        <v>2176</v>
      </c>
      <c r="U135" s="25"/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  <mergeCell ref="A67:K67"/>
    <mergeCell ref="W67:AG67"/>
    <mergeCell ref="A82:K82"/>
    <mergeCell ref="W82:AG82"/>
    <mergeCell ref="W70:W71"/>
    <mergeCell ref="M67:Q68"/>
    <mergeCell ref="C68:D68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fuzzy_8_subset</vt:lpstr>
      <vt:lpstr>fuzzy_8_assessment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2016-10-05T21:57:51Z</dcterms:modified>
</cp:coreProperties>
</file>