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40" yWindow="1680" windowWidth="25600" windowHeight="10900" tabRatio="500" activeTab="1"/>
  </bookViews>
  <sheets>
    <sheet name="fuzzy_2_subset" sheetId="1" r:id="rId1"/>
    <sheet name="fuzzy_2_assessment" sheetId="2" r:id="rId2"/>
  </sheets>
  <definedNames>
    <definedName name="_xlnm._FilterDatabase" localSheetId="0" hidden="1">fuzzy_2_subset!$A$1:$AU$2301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2" i="1" l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<sst xmlns="http://schemas.openxmlformats.org/spreadsheetml/2006/main" count="2716" uniqueCount="2192">
  <si>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</si>
  <si>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</si>
  <si>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</si>
  <si>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</si>
  <si>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</si>
  <si>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</si>
  <si>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</si>
  <si>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</si>
  <si>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</si>
  <si>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</si>
  <si>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</si>
  <si>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</si>
  <si>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</si>
  <si>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</si>
  <si>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</si>
  <si>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</si>
  <si>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</si>
  <si>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</si>
  <si>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</si>
  <si>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</si>
  <si>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</si>
  <si>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</si>
  <si>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</si>
  <si>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</si>
  <si>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</si>
  <si>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</si>
  <si>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</si>
  <si>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</si>
  <si>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</si>
  <si>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</si>
  <si>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</si>
  <si>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</si>
  <si>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</si>
  <si>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</si>
  <si>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</si>
  <si>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</si>
  <si>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</si>
  <si>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</si>
  <si>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</si>
  <si>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</si>
  <si>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</si>
  <si>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</si>
  <si>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</si>
  <si>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</si>
  <si>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</si>
  <si>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</si>
  <si>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</si>
  <si>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</si>
  <si>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</si>
  <si>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</si>
  <si>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</si>
  <si>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</si>
  <si>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</si>
  <si>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</si>
  <si>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</si>
  <si>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</si>
  <si>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</si>
  <si>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</si>
  <si>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</si>
  <si>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</si>
  <si>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</si>
  <si>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</si>
  <si>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</si>
  <si>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</si>
  <si>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</si>
  <si>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</si>
  <si>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</si>
  <si>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</si>
  <si>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</si>
  <si>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</si>
  <si>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</si>
  <si>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</si>
  <si>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</si>
  <si>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</si>
  <si>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</si>
  <si>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</si>
  <si>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</si>
  <si>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</si>
  <si>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</si>
  <si>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</si>
  <si>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</si>
  <si>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</si>
  <si>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</si>
  <si>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</si>
  <si>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</si>
  <si>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</si>
  <si>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</si>
  <si>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</si>
  <si>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</si>
  <si>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</si>
  <si>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</si>
  <si>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</si>
  <si>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</si>
  <si>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</si>
  <si>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</si>
  <si>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</si>
  <si>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</si>
  <si>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</si>
  <si>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</si>
  <si>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</si>
  <si>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</si>
  <si>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</si>
  <si>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</si>
  <si>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</si>
  <si>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</si>
  <si>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</si>
  <si>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</si>
  <si>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</si>
  <si>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</si>
  <si>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</si>
  <si>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</si>
  <si>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</si>
  <si>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</si>
  <si>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</si>
  <si>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</si>
  <si>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</si>
  <si>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</si>
  <si>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</si>
  <si>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</si>
  <si>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</si>
  <si>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</si>
  <si>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</si>
  <si>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</si>
  <si>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</si>
  <si>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</si>
  <si>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</si>
  <si>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</si>
  <si>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</si>
  <si>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</si>
  <si>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</si>
  <si>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</si>
  <si>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</si>
  <si>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</si>
  <si>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</si>
  <si>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</si>
  <si>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</si>
  <si>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</si>
  <si>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</si>
  <si>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</si>
  <si>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</si>
  <si>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</si>
  <si>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</si>
  <si>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</si>
  <si>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</si>
  <si>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</si>
  <si>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</si>
  <si>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</si>
  <si>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</si>
  <si>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</si>
  <si>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</si>
  <si>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</si>
  <si>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</si>
  <si>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</si>
  <si>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</si>
  <si>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</si>
  <si>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</si>
  <si>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</si>
  <si>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</si>
  <si>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</si>
  <si>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</si>
  <si>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</si>
  <si>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</si>
  <si>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</si>
  <si>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</si>
  <si>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</si>
  <si>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</si>
  <si>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</si>
  <si>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</si>
  <si>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</si>
  <si>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</si>
  <si>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</si>
  <si>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</si>
  <si>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</si>
  <si>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</si>
  <si>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</si>
  <si>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</si>
  <si>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</si>
  <si>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</si>
  <si>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</si>
  <si>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</si>
  <si>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</si>
  <si>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</si>
  <si>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</si>
  <si>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</si>
  <si>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</si>
  <si>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</si>
  <si>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</si>
  <si>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</si>
  <si>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</si>
  <si>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</si>
  <si>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</si>
  <si>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</si>
  <si>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</si>
  <si>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</si>
  <si>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</si>
  <si>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</si>
  <si>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</si>
  <si>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</si>
  <si>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</si>
  <si>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</si>
  <si>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</si>
  <si>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</si>
  <si>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</si>
  <si>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</si>
  <si>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</si>
  <si>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</si>
  <si>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</si>
  <si>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</si>
  <si>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</si>
  <si>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</si>
  <si>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</si>
  <si>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</si>
  <si>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</si>
  <si>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</si>
  <si>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</si>
  <si>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</si>
  <si>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</si>
  <si>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</si>
  <si>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</si>
  <si>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</si>
  <si>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</si>
  <si>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</si>
  <si>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</si>
  <si>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</si>
  <si>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</si>
  <si>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</si>
  <si>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</si>
  <si>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</si>
  <si>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</si>
  <si>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</si>
  <si>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</si>
  <si>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</si>
  <si>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</si>
  <si>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</si>
  <si>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</si>
  <si>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</si>
  <si>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</si>
  <si>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</si>
  <si>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</si>
  <si>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</si>
  <si>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</si>
  <si>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</si>
  <si>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</si>
  <si>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</si>
  <si>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</si>
  <si>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</si>
  <si>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</si>
  <si>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</si>
  <si>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</si>
  <si>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</si>
  <si>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</si>
  <si>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</si>
  <si>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</si>
  <si>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</si>
  <si>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</si>
  <si>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</si>
  <si>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</si>
  <si>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</si>
  <si>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</si>
  <si>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</si>
  <si>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</si>
  <si>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</si>
  <si>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</si>
  <si>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</si>
  <si>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</si>
  <si>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</si>
  <si>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</si>
  <si>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</si>
  <si>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</si>
  <si>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</si>
  <si>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</si>
  <si>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</si>
  <si>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</si>
  <si>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</si>
  <si>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</si>
  <si>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</si>
  <si>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</si>
  <si>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</si>
  <si>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</si>
  <si>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</si>
  <si>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</si>
  <si>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</si>
  <si>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</si>
  <si>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</si>
  <si>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</si>
  <si>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</si>
  <si>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</si>
  <si>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</si>
  <si>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</si>
  <si>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</si>
  <si>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</si>
  <si>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</si>
  <si>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</si>
  <si>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</si>
  <si>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</si>
  <si>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</si>
  <si>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</si>
  <si>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</si>
  <si>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</si>
  <si>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</si>
  <si>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</si>
  <si>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</si>
  <si>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</si>
  <si>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</si>
  <si>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</si>
  <si>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</si>
  <si>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</si>
  <si>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</si>
  <si>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</si>
  <si>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</si>
  <si>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</si>
  <si>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</si>
  <si>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</si>
  <si>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</si>
  <si>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</si>
  <si>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</si>
  <si>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</si>
  <si>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</si>
  <si>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</si>
  <si>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</si>
  <si>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</si>
  <si>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</si>
  <si>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</si>
  <si>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</si>
  <si>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</si>
  <si>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</si>
  <si>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</si>
  <si>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</si>
  <si>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</si>
  <si>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</si>
  <si>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</si>
  <si>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</si>
  <si>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</si>
  <si>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</si>
  <si>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</si>
  <si>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</si>
  <si>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</si>
  <si>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</si>
  <si>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</si>
  <si>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</si>
  <si>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</si>
  <si>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</si>
  <si>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</si>
  <si>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</si>
  <si>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</si>
  <si>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</si>
  <si>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</si>
  <si>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</si>
  <si>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</si>
  <si>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</si>
  <si>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</si>
  <si>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</si>
  <si>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</si>
  <si>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</si>
  <si>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</si>
  <si>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</si>
  <si>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</si>
  <si>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</si>
  <si>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</si>
  <si>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</si>
  <si>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</si>
  <si>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</si>
  <si>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</si>
  <si>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</si>
  <si>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</si>
  <si>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</si>
  <si>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</si>
  <si>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</si>
  <si>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</si>
  <si>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</si>
  <si>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</si>
  <si>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</si>
  <si>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</si>
  <si>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</si>
  <si>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</si>
  <si>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</si>
  <si>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</si>
  <si>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</si>
  <si>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</si>
  <si>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</si>
  <si>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</si>
  <si>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</si>
  <si>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</si>
  <si>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</si>
  <si>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</si>
  <si>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</si>
  <si>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</si>
  <si>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</si>
  <si>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</si>
  <si>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</si>
  <si>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</si>
  <si>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</si>
  <si>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</si>
  <si>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</si>
  <si>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</si>
  <si>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</si>
  <si>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</si>
  <si>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</si>
  <si>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</si>
  <si>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</si>
  <si>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</si>
  <si>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</si>
  <si>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</si>
  <si>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</si>
  <si>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</si>
  <si>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</si>
  <si>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</si>
  <si>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</si>
  <si>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</si>
  <si>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</si>
  <si>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</si>
  <si>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</si>
  <si>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</si>
  <si>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</si>
  <si>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</si>
  <si>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</si>
  <si>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</si>
  <si>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</si>
  <si>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</si>
  <si>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</si>
  <si>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</si>
  <si>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</si>
  <si>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</si>
  <si>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</si>
  <si>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</si>
  <si>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</si>
  <si>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</si>
  <si>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</si>
  <si>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</si>
  <si>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</si>
  <si>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</si>
  <si>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</si>
  <si>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</si>
  <si>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</si>
  <si>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</si>
  <si>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</si>
  <si>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</si>
  <si>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</si>
  <si>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</si>
  <si>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</si>
  <si>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</si>
  <si>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</si>
  <si>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</si>
  <si>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</si>
  <si>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</si>
  <si>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</si>
  <si>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</si>
  <si>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</si>
  <si>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</si>
  <si>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</si>
  <si>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</si>
  <si>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</si>
  <si>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</si>
  <si>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</si>
  <si>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</si>
  <si>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</si>
  <si>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</si>
  <si>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</si>
  <si>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</si>
  <si>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</si>
  <si>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</si>
  <si>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</si>
  <si>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</si>
  <si>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</si>
  <si>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</si>
  <si>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</si>
  <si>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</si>
  <si>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</si>
  <si>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</si>
  <si>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</si>
  <si>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</si>
  <si>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</si>
  <si>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</si>
  <si>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</si>
  <si>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</si>
  <si>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</si>
  <si>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</si>
  <si>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</si>
  <si>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</si>
  <si>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</si>
  <si>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</si>
  <si>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</si>
  <si>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</si>
  <si>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</si>
  <si>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</si>
  <si>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</si>
  <si>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</si>
  <si>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</si>
  <si>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</si>
  <si>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</si>
  <si>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</si>
  <si>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</si>
  <si>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</si>
  <si>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</si>
  <si>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</si>
  <si>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</si>
  <si>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</si>
  <si>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</si>
  <si>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</si>
  <si>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</si>
  <si>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</si>
  <si>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</si>
  <si>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</si>
  <si>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</si>
  <si>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</si>
  <si>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</si>
  <si>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</si>
  <si>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</si>
  <si>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</si>
  <si>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</si>
  <si>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</si>
  <si>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</si>
  <si>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</si>
  <si>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</si>
  <si>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</si>
  <si>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</si>
  <si>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</si>
  <si>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</si>
  <si>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</si>
  <si>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</si>
  <si>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</si>
  <si>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</si>
  <si>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</si>
  <si>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</si>
  <si>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</si>
  <si>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</si>
  <si>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</si>
  <si>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</si>
  <si>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</si>
  <si>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</si>
  <si>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</si>
  <si>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</si>
  <si>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</si>
  <si>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</si>
  <si>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</si>
  <si>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</si>
  <si>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</si>
  <si>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</si>
  <si>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</si>
  <si>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</si>
  <si>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</si>
  <si>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</si>
  <si>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</si>
  <si>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</si>
  <si>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</si>
  <si>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</si>
  <si>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</si>
  <si>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</si>
  <si>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</si>
  <si>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</si>
  <si>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</si>
  <si>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</si>
  <si>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</si>
  <si>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</si>
  <si>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</si>
  <si>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</si>
  <si>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</si>
  <si>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</si>
  <si>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</si>
  <si>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</si>
  <si>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</si>
  <si>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</si>
  <si>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</si>
  <si>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</si>
  <si>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</si>
  <si>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</si>
  <si>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</si>
  <si>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</si>
  <si>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</si>
  <si>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</si>
  <si>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</si>
  <si>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</si>
  <si>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</si>
  <si>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</si>
  <si>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</si>
  <si>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</si>
  <si>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</si>
  <si>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</si>
  <si>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</si>
  <si>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</si>
  <si>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</si>
  <si>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</si>
  <si>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</si>
  <si>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</si>
  <si>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</si>
  <si>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</si>
  <si>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</si>
  <si>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</si>
  <si>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</si>
  <si>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</si>
  <si>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</si>
  <si>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</si>
  <si>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</si>
  <si>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</si>
  <si>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</si>
  <si>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</si>
  <si>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</si>
  <si>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</si>
  <si>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</si>
  <si>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</si>
  <si>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</si>
  <si>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</si>
  <si>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</si>
  <si>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</si>
  <si>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</si>
  <si>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</si>
  <si>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</si>
  <si>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</si>
  <si>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</si>
  <si>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</si>
  <si>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</si>
  <si>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</si>
  <si>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</si>
  <si>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</si>
  <si>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</si>
  <si>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</si>
  <si>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</si>
  <si>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</si>
  <si>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</si>
  <si>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</si>
  <si>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</si>
  <si>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</si>
  <si>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</si>
  <si>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</si>
  <si>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</si>
  <si>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</si>
  <si>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</si>
  <si>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</si>
  <si>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</si>
  <si>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</si>
  <si>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</si>
  <si>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</si>
  <si>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</si>
  <si>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</si>
  <si>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</si>
  <si>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</si>
  <si>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</si>
  <si>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</si>
  <si>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</si>
  <si>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</si>
  <si>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</si>
  <si>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</si>
  <si>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</si>
  <si>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</si>
  <si>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</si>
  <si>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</si>
  <si>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</si>
  <si>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</si>
  <si>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</si>
  <si>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</si>
  <si>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</si>
  <si>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</si>
  <si>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</si>
  <si>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</si>
  <si>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</si>
  <si>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</si>
  <si>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</si>
  <si>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</si>
  <si>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</si>
  <si>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</si>
  <si>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</si>
  <si>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</si>
  <si>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</si>
  <si>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</si>
  <si>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</si>
  <si>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</si>
  <si>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</si>
  <si>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</si>
  <si>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</si>
  <si>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</si>
  <si>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</si>
  <si>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</si>
  <si>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</si>
  <si>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</si>
  <si>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</si>
  <si>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</si>
  <si>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</si>
  <si>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</si>
  <si>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</si>
  <si>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</si>
  <si>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</si>
  <si>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</si>
  <si>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</si>
  <si>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</si>
  <si>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</si>
  <si>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</si>
  <si>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</si>
  <si>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</si>
  <si>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</si>
  <si>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</si>
  <si>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</si>
  <si>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</si>
  <si>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</si>
  <si>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</si>
  <si>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</si>
  <si>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</si>
  <si>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</si>
  <si>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</si>
  <si>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</si>
  <si>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</si>
  <si>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</si>
  <si>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</si>
  <si>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</si>
  <si>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</si>
  <si>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</si>
  <si>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</si>
  <si>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</si>
  <si>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</si>
  <si>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</si>
  <si>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</si>
  <si>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</si>
  <si>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</si>
  <si>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</si>
  <si>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</si>
  <si>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</si>
  <si>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</si>
  <si>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</si>
  <si>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</si>
  <si>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</si>
  <si>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</si>
  <si>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</si>
  <si>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</si>
  <si>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</si>
  <si>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</si>
  <si>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</si>
  <si>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</si>
  <si>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</si>
  <si>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</si>
  <si>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</si>
  <si>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</si>
  <si>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</si>
  <si>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</si>
  <si>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</si>
  <si>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</si>
  <si>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</si>
  <si>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</si>
  <si>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</si>
  <si>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</si>
  <si>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</si>
  <si>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</si>
  <si>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</si>
  <si>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</si>
  <si>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</si>
  <si>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</si>
  <si>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</si>
  <si>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</si>
  <si>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</si>
  <si>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</si>
  <si>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</si>
  <si>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</si>
  <si>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</si>
  <si>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</si>
  <si>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</si>
  <si>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</si>
  <si>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</si>
  <si>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</si>
  <si>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</si>
  <si>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</si>
  <si>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</si>
  <si>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</si>
  <si>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</si>
  <si>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</si>
  <si>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</si>
  <si>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</si>
  <si>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</si>
  <si>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</si>
  <si>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</si>
  <si>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</si>
  <si>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</si>
  <si>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</si>
  <si>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</si>
  <si>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</si>
  <si>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</si>
  <si>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</si>
  <si>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</si>
  <si>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</si>
  <si>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</si>
  <si>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</si>
  <si>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</si>
  <si>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</si>
  <si>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</si>
  <si>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</si>
  <si>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</si>
  <si>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</si>
  <si>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</si>
  <si>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</si>
  <si>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</si>
  <si>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</si>
  <si>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</si>
  <si>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</si>
  <si>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</si>
  <si>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</si>
  <si>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</si>
  <si>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</si>
  <si>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</si>
  <si>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</si>
  <si>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</si>
  <si>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</si>
  <si>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</si>
  <si>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</si>
  <si>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</si>
  <si>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</si>
  <si>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</si>
  <si>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</si>
  <si>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</si>
  <si>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</si>
  <si>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</si>
  <si>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</si>
  <si>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</si>
  <si>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</si>
  <si>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</si>
  <si>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</si>
  <si>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</si>
  <si>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</si>
  <si>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</si>
  <si>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</si>
  <si>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</si>
  <si>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</si>
  <si>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</si>
  <si>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</si>
  <si>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</si>
  <si>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</si>
  <si>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</si>
  <si>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</si>
  <si>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</si>
  <si>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</si>
  <si>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</si>
  <si>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</si>
  <si>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</si>
  <si>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</si>
  <si>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</si>
  <si>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</si>
  <si>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</si>
  <si>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</si>
  <si>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</si>
  <si>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</si>
  <si>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</si>
  <si>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</si>
  <si>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</si>
  <si>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</si>
  <si>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</si>
  <si>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</si>
  <si>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</si>
  <si>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</si>
  <si>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</si>
  <si>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</si>
  <si>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</si>
  <si>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</si>
  <si>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</si>
  <si>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</si>
  <si>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</si>
  <si>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</si>
  <si>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</si>
  <si>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</si>
  <si>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</si>
  <si>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</si>
  <si>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</si>
  <si>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</si>
  <si>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</si>
  <si>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</si>
  <si>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</si>
  <si>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</si>
  <si>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</si>
  <si>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</si>
  <si>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</si>
  <si>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</si>
  <si>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</si>
  <si>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</si>
  <si>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</si>
  <si>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</si>
  <si>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</si>
  <si>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</si>
  <si>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</si>
  <si>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</si>
  <si>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</si>
  <si>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</si>
  <si>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</si>
  <si>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</si>
  <si>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</si>
  <si>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</si>
  <si>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</si>
  <si>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</si>
  <si>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</si>
  <si>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</si>
  <si>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</si>
  <si>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</si>
  <si>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</si>
  <si>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</si>
  <si>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</si>
  <si>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</si>
  <si>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</si>
  <si>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</si>
  <si>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</si>
  <si>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</si>
  <si>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</si>
  <si>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</si>
  <si>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</si>
  <si>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</si>
  <si>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</si>
  <si>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</si>
  <si>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</si>
  <si>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</si>
  <si>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</si>
  <si>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</si>
  <si>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</si>
  <si>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</si>
  <si>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</si>
  <si>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</si>
  <si>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</si>
  <si>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</si>
  <si>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</si>
  <si>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</si>
  <si>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</si>
  <si>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</si>
  <si>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</si>
  <si>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</si>
  <si>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</si>
  <si>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</si>
  <si>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</si>
  <si>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</si>
  <si>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</si>
  <si>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</si>
  <si>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</si>
  <si>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</si>
  <si>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</si>
  <si>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</si>
  <si>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</si>
  <si>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</si>
  <si>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</si>
  <si>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</si>
  <si>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</si>
  <si>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</si>
  <si>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</si>
  <si>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</si>
  <si>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</si>
  <si>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</si>
  <si>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</si>
  <si>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</si>
  <si>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</si>
  <si>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</si>
  <si>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</si>
  <si>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</si>
  <si>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</si>
  <si>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</si>
  <si>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</si>
  <si>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</si>
  <si>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</si>
  <si>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</si>
  <si>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</si>
  <si>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</si>
  <si>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</si>
  <si>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</si>
  <si>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</si>
  <si>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</si>
  <si>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</si>
  <si>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</si>
  <si>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</si>
  <si>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</si>
  <si>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</si>
  <si>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</si>
  <si>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</si>
  <si>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</si>
  <si>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</si>
  <si>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</si>
  <si>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</si>
  <si>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</si>
  <si>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</si>
  <si>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</si>
  <si>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</si>
  <si>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</si>
  <si>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</si>
  <si>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</si>
  <si>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</si>
  <si>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</si>
  <si>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</si>
  <si>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</si>
  <si>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</si>
  <si>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</si>
  <si>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</si>
  <si>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</si>
  <si>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</si>
  <si>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</si>
  <si>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</si>
  <si>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</si>
  <si>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</si>
  <si>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</si>
  <si>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</si>
  <si>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</si>
  <si>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</si>
  <si>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</si>
  <si>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</si>
  <si>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</si>
  <si>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</si>
  <si>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</si>
  <si>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</si>
  <si>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</si>
  <si>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</si>
  <si>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</si>
  <si>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</si>
  <si>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</si>
  <si>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</si>
  <si>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</si>
  <si>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</si>
  <si>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</si>
  <si>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</si>
  <si>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</si>
  <si>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</si>
  <si>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</si>
  <si>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</si>
  <si>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</si>
  <si>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</si>
  <si>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</si>
  <si>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</si>
  <si>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</si>
  <si>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</si>
  <si>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</si>
  <si>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</si>
  <si>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</si>
  <si>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</si>
  <si>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</si>
  <si>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</si>
  <si>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</si>
  <si>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</si>
  <si>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</si>
  <si>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</si>
  <si>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</si>
  <si>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</si>
  <si>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</si>
  <si>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</si>
  <si>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</si>
  <si>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</si>
  <si>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</si>
  <si>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</si>
  <si>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</si>
  <si>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</si>
  <si>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</si>
  <si>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</si>
  <si>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</si>
  <si>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</si>
  <si>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</si>
  <si>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</si>
  <si>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</si>
  <si>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</si>
  <si>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</si>
  <si>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</si>
  <si>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</si>
  <si>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</si>
  <si>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</si>
  <si>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</si>
  <si>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</si>
  <si>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</si>
  <si>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</si>
  <si>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</si>
  <si>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</si>
  <si>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</si>
  <si>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</si>
  <si>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</si>
  <si>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</si>
  <si>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</si>
  <si>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</si>
  <si>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</si>
  <si>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</si>
  <si>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</si>
  <si>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</si>
  <si>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</si>
  <si>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</si>
  <si>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</si>
  <si>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</si>
  <si>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</si>
  <si>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</si>
  <si>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</si>
  <si>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</si>
  <si>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</si>
  <si>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</si>
  <si>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</si>
  <si>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</si>
  <si>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</si>
  <si>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</si>
  <si>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</si>
  <si>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</si>
  <si>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</si>
  <si>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</si>
  <si>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</si>
  <si>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</si>
  <si>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</si>
  <si>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</si>
  <si>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</si>
  <si>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</si>
  <si>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</si>
  <si>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</si>
  <si>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</si>
  <si>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</si>
  <si>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</si>
  <si>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</si>
  <si>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</si>
  <si>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</si>
  <si>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</si>
  <si>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</si>
  <si>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</si>
  <si>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</si>
  <si>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</si>
  <si>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</si>
  <si>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</si>
  <si>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</si>
  <si>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</si>
  <si>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</si>
  <si>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</si>
  <si>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</si>
  <si>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</si>
  <si>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</si>
  <si>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</si>
  <si>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</si>
  <si>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</si>
  <si>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</si>
  <si>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</si>
  <si>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</si>
  <si>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</si>
  <si>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</si>
  <si>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</si>
  <si>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</si>
  <si>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</si>
  <si>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</si>
  <si>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</si>
  <si>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</si>
  <si>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</si>
  <si>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</si>
  <si>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</si>
  <si>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</si>
  <si>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</si>
  <si>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</si>
  <si>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</si>
  <si>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</si>
  <si>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</si>
  <si>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</si>
  <si>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</si>
  <si>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</si>
  <si>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</si>
  <si>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</si>
  <si>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</si>
  <si>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</si>
  <si>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</si>
  <si>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</si>
  <si>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</si>
  <si>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</si>
  <si>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</si>
  <si>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</si>
  <si>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</si>
  <si>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</si>
  <si>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</si>
  <si>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</si>
  <si>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</si>
  <si>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</si>
  <si>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</si>
  <si>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</si>
  <si>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</si>
  <si>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</si>
  <si>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</si>
  <si>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</si>
  <si>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</si>
  <si>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</si>
  <si>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</si>
  <si>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</si>
  <si>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</si>
  <si>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</si>
  <si>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</si>
  <si>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</si>
  <si>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</si>
  <si>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</si>
  <si>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</si>
  <si>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</si>
  <si>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</si>
  <si>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</si>
  <si>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</si>
  <si>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</si>
  <si>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</si>
  <si>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</si>
  <si>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</si>
  <si>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</si>
  <si>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</si>
  <si>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</si>
  <si>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</si>
  <si>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</si>
  <si>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</si>
  <si>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</si>
  <si>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</si>
  <si>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</si>
  <si>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</si>
  <si>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</si>
  <si>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</si>
  <si>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</si>
  <si>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</si>
  <si>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</si>
  <si>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</si>
  <si>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</si>
  <si>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</si>
  <si>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</si>
  <si>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</si>
  <si>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</si>
  <si>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</si>
  <si>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</si>
  <si>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</si>
  <si>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</si>
  <si>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</si>
  <si>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</si>
  <si>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</si>
  <si>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</si>
  <si>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</si>
  <si>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</si>
  <si>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</si>
  <si>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</si>
  <si>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</si>
  <si>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</si>
  <si>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</si>
  <si>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</si>
  <si>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</si>
  <si>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</si>
  <si>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</si>
  <si>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</si>
  <si>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</si>
  <si>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</si>
  <si>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</si>
  <si>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</si>
  <si>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</si>
  <si>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</si>
  <si>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</si>
  <si>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</si>
  <si>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</si>
  <si>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</si>
  <si>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</si>
  <si>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</si>
  <si>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</si>
  <si>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</si>
  <si>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</si>
  <si>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</si>
  <si>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</si>
  <si>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</si>
  <si>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</si>
  <si>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</si>
  <si>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</si>
  <si>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</si>
  <si>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</si>
  <si>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</si>
  <si>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</si>
  <si>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</si>
  <si>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</si>
  <si>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</si>
  <si>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</si>
  <si>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</si>
  <si>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</si>
  <si>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</si>
  <si>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</si>
  <si>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</si>
  <si>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</si>
  <si>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</si>
  <si>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</si>
  <si>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</si>
  <si>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</si>
  <si>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</si>
  <si>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</si>
  <si>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</si>
  <si>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</si>
  <si>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</si>
  <si>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</si>
  <si>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</si>
  <si>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</si>
  <si>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</si>
  <si>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</si>
  <si>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</si>
  <si>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</si>
  <si>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</si>
  <si>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</si>
  <si>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</si>
  <si>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</si>
  <si>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</si>
  <si>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</si>
  <si>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</si>
  <si>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</si>
  <si>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</si>
  <si>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</si>
  <si>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</si>
  <si>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</si>
  <si>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</si>
  <si>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</si>
  <si>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</si>
  <si>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</si>
  <si>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</si>
  <si>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</si>
  <si>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</si>
  <si>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</si>
  <si>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</si>
  <si>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</si>
  <si>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</si>
  <si>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</si>
  <si>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</si>
  <si>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</si>
  <si>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</si>
  <si>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</si>
  <si>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</si>
  <si>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</si>
  <si>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</si>
  <si>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</si>
  <si>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</si>
  <si>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</si>
  <si>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</si>
  <si>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</si>
  <si>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</si>
  <si>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</si>
  <si>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</si>
  <si>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</si>
  <si>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</si>
  <si>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</si>
  <si>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</si>
  <si>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</si>
  <si>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</si>
  <si>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</si>
  <si>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</si>
  <si>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</si>
  <si>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</si>
  <si>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</si>
  <si>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</si>
  <si>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</si>
  <si>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</si>
  <si>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</si>
  <si>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</si>
  <si>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</si>
  <si>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</si>
  <si>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</si>
  <si>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</si>
  <si>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</si>
  <si>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</si>
  <si>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</si>
  <si>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</si>
  <si>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</si>
  <si>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</si>
  <si>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</si>
  <si>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</si>
  <si>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</si>
  <si>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</si>
  <si>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</si>
  <si>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</si>
  <si>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</si>
  <si>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</si>
  <si>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</si>
  <si>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</si>
  <si>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</si>
  <si>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</si>
  <si>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</si>
  <si>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</si>
  <si>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</si>
  <si>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</si>
  <si>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</si>
  <si>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</si>
  <si>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</si>
  <si>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</si>
  <si>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</si>
  <si>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</si>
  <si>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</si>
  <si>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</si>
  <si>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</si>
  <si>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</si>
  <si>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</si>
  <si>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</si>
  <si>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</si>
  <si>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</si>
  <si>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</si>
  <si>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</si>
  <si>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</si>
  <si>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</si>
  <si>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</si>
  <si>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</si>
  <si>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</si>
  <si>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</si>
  <si>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</si>
  <si>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</si>
  <si>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</si>
  <si>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</si>
  <si>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</si>
  <si>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</si>
  <si>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</si>
  <si>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</si>
  <si>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</si>
  <si>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</si>
  <si>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</si>
  <si>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</si>
  <si>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</si>
  <si>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</si>
  <si>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</si>
  <si>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</si>
  <si>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</si>
  <si>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</si>
  <si>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</si>
  <si>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</si>
  <si>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</si>
  <si>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</si>
  <si>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</si>
  <si>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</si>
  <si>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</si>
  <si>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</si>
  <si>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</si>
  <si>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</si>
  <si>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</si>
  <si>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</si>
  <si>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</si>
  <si>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</si>
  <si>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</si>
  <si>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</si>
  <si>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</si>
  <si>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</si>
  <si>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</si>
  <si>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</si>
  <si>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</si>
  <si>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</si>
  <si>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</si>
  <si>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</si>
  <si>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</si>
  <si>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</si>
  <si>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</si>
  <si>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</si>
  <si>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</si>
  <si>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</si>
  <si>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</si>
  <si>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</si>
  <si>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</si>
  <si>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</si>
  <si>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</si>
  <si>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</si>
  <si>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</si>
  <si>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</si>
  <si>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</si>
  <si>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</si>
  <si>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</si>
  <si>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</si>
  <si>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</si>
  <si>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</si>
  <si>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</si>
  <si>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</si>
  <si>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</si>
  <si>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</si>
  <si>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</si>
  <si>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</si>
  <si>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</si>
  <si>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</si>
  <si>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</si>
  <si>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</si>
  <si>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</si>
  <si>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</si>
  <si>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</si>
  <si>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</si>
  <si>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</si>
  <si>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</si>
  <si>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</si>
  <si>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</si>
  <si>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</si>
  <si>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</si>
  <si>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</si>
  <si>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</si>
  <si>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</si>
  <si>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</si>
  <si>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</si>
  <si>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</si>
  <si>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</si>
  <si>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</si>
  <si>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</si>
  <si>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</si>
  <si>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</si>
  <si>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</si>
  <si>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</si>
  <si>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</si>
  <si>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</si>
  <si>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</si>
  <si>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</si>
  <si>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</si>
  <si>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</si>
  <si>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</si>
  <si>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</si>
  <si>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</si>
  <si>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</si>
  <si>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</si>
  <si>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</si>
  <si>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</si>
  <si>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</si>
  <si>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</si>
  <si>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</si>
  <si>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</si>
  <si>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</si>
  <si>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</si>
  <si>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</si>
  <si>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</si>
  <si>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</si>
  <si>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</si>
  <si>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</si>
  <si>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</si>
  <si>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</si>
  <si>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</si>
  <si>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</si>
  <si>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</si>
  <si>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</si>
  <si>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</si>
  <si>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</si>
  <si>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</si>
  <si>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</si>
  <si>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</si>
  <si>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</si>
  <si>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</si>
  <si>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</si>
  <si>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</si>
  <si>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</si>
  <si>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</si>
  <si>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</si>
  <si>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</si>
  <si>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</si>
  <si>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</si>
  <si>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</si>
  <si>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</si>
  <si>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</si>
  <si>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</si>
  <si>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</si>
  <si>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</si>
  <si>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</si>
  <si>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</si>
  <si>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</si>
  <si>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</si>
  <si>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</si>
  <si>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</si>
  <si>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</si>
  <si>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</si>
  <si>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</si>
  <si>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</si>
  <si>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</si>
  <si>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</si>
  <si>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</si>
  <si>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</si>
  <si>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</si>
  <si>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</si>
  <si>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</si>
  <si>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</si>
  <si>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</si>
  <si>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</si>
  <si>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</si>
  <si>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</si>
  <si>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</si>
  <si>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</si>
  <si>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</si>
  <si>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</si>
  <si>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</si>
  <si>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</si>
  <si>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</si>
  <si>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</si>
  <si>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</si>
  <si>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</si>
  <si>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</si>
  <si>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</si>
  <si>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</si>
  <si>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</si>
  <si>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</si>
  <si>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</si>
  <si>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</si>
  <si>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</si>
  <si>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</si>
  <si>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</si>
  <si>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</si>
  <si>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</si>
  <si>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</si>
  <si>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</si>
  <si>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</si>
  <si>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</si>
  <si>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</si>
  <si>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</si>
  <si>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</si>
  <si>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</si>
  <si>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</si>
  <si>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</si>
  <si>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</si>
  <si>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</si>
  <si>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</si>
  <si>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</si>
  <si>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</si>
  <si>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</si>
  <si>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</si>
  <si>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</si>
  <si>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</si>
  <si>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</si>
  <si>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</si>
  <si>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</si>
  <si>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</si>
  <si>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</si>
  <si>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</si>
  <si>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</si>
  <si>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</si>
  <si>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</si>
  <si>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</si>
  <si>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</si>
  <si>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</si>
  <si>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</si>
  <si>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</si>
  <si>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</si>
  <si>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</si>
  <si>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</si>
  <si>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</si>
  <si>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</si>
  <si>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</si>
  <si>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</si>
  <si>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</si>
  <si>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</si>
  <si>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</si>
  <si>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</si>
  <si>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</si>
  <si>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</si>
  <si>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</si>
  <si>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</si>
  <si>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</si>
  <si>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</si>
  <si>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</si>
  <si>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</si>
  <si>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</si>
  <si>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</si>
  <si>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</si>
  <si>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</si>
  <si>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</si>
  <si>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</si>
  <si>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</si>
  <si>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</si>
  <si>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</si>
  <si>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</si>
  <si>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</si>
  <si>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</si>
  <si>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</si>
  <si>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</si>
  <si>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</si>
  <si>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</si>
  <si>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</si>
  <si>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</si>
  <si>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</si>
  <si>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</si>
  <si>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</si>
  <si>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</si>
  <si>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</si>
  <si>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</si>
  <si>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</si>
  <si>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</si>
  <si>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</si>
  <si>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</si>
  <si>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</si>
  <si>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</si>
  <si>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</si>
  <si>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</si>
  <si>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</si>
  <si>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</si>
  <si>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</si>
  <si>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</si>
  <si>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</si>
  <si>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</si>
  <si>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</si>
  <si>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</si>
  <si>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</si>
  <si>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</si>
  <si>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</si>
  <si>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</si>
  <si>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</si>
  <si>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</si>
  <si>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</si>
  <si>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</si>
  <si>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</si>
  <si>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</si>
  <si>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</si>
  <si>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</si>
  <si>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</si>
  <si>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</si>
  <si>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</si>
  <si>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</si>
  <si>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</si>
  <si>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</si>
  <si>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</si>
  <si>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</si>
  <si>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</si>
  <si>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</si>
  <si>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</si>
  <si>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</si>
  <si>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</si>
  <si>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</si>
  <si>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</si>
  <si>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</si>
  <si>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</si>
  <si>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</si>
  <si>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</si>
  <si>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</si>
  <si>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</si>
  <si>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</si>
  <si>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</si>
  <si>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</si>
  <si>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</si>
  <si>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</si>
  <si>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</si>
  <si>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</si>
  <si>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</si>
  <si>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</si>
  <si>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</si>
  <si>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</si>
  <si>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</si>
  <si>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</si>
  <si>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</si>
  <si>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</si>
  <si>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</si>
  <si>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</si>
  <si>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</si>
  <si>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</si>
  <si>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</si>
  <si>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</si>
  <si>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</si>
  <si>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</si>
  <si>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</si>
  <si>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</si>
  <si>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</si>
  <si>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</si>
  <si>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</si>
  <si>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</si>
  <si>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</si>
  <si>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</si>
  <si>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</si>
  <si>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</si>
  <si>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</si>
  <si>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</si>
  <si>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</si>
  <si>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</si>
  <si>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</si>
  <si>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</si>
  <si>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</si>
  <si>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</si>
  <si>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</si>
  <si>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</si>
  <si>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</si>
  <si>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</si>
  <si>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</si>
  <si>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</si>
  <si>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</si>
  <si>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</si>
  <si>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</si>
  <si>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</si>
  <si>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</si>
  <si>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</si>
  <si>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</si>
  <si>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</si>
  <si>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</si>
  <si>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</si>
  <si>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</si>
  <si>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</si>
  <si>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</si>
  <si>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</si>
  <si>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</si>
  <si>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</si>
  <si>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</si>
  <si>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</si>
  <si>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</si>
  <si>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</si>
  <si>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</si>
  <si>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</si>
  <si>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</si>
  <si>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</si>
  <si>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</si>
  <si>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</si>
  <si>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</si>
  <si>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</si>
  <si>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</si>
  <si>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</si>
  <si>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</si>
  <si>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</si>
  <si>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</si>
  <si>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</si>
  <si>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</si>
  <si>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</si>
  <si>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</si>
  <si>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</si>
  <si>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</si>
  <si>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</si>
  <si>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</si>
  <si>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</si>
  <si>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</si>
  <si>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</si>
  <si>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</si>
  <si>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</si>
  <si>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</si>
  <si>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</si>
  <si>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</si>
  <si>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</si>
  <si>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</si>
  <si>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</si>
  <si>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</si>
  <si>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</si>
  <si>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</si>
  <si>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</si>
  <si>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</si>
  <si>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</si>
  <si>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</si>
  <si>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</si>
  <si>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</si>
  <si>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</si>
  <si>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</si>
  <si>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</si>
  <si>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</si>
  <si>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</si>
  <si>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</si>
  <si>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</si>
  <si>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</si>
  <si>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</si>
  <si>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</si>
  <si>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</si>
  <si>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</si>
  <si>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</si>
  <si>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</si>
  <si>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</si>
  <si>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</si>
  <si>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</si>
  <si>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</si>
  <si>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</si>
  <si>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</si>
  <si>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</si>
  <si>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</si>
  <si>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</si>
  <si>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</si>
  <si>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</si>
  <si>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</si>
  <si>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</si>
  <si>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</si>
  <si>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</si>
  <si>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</si>
  <si>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</si>
  <si>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</si>
  <si>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</si>
  <si>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</si>
  <si>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</si>
  <si>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</si>
  <si>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</si>
  <si>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</si>
  <si>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</si>
  <si>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</si>
  <si>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</si>
  <si>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</si>
  <si>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</si>
  <si>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</si>
  <si>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</si>
  <si>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</si>
  <si>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</si>
  <si>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</si>
  <si>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</si>
  <si>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</si>
  <si>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</si>
  <si>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</si>
  <si>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</si>
  <si>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</si>
  <si>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</si>
  <si>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</si>
  <si>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</si>
  <si>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</si>
  <si>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</si>
  <si>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</si>
  <si>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</si>
  <si>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</si>
  <si>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</si>
  <si>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</si>
  <si>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</si>
  <si>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</si>
  <si>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</si>
  <si>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</si>
  <si>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</si>
  <si>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</si>
  <si>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</si>
  <si>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</si>
  <si>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</si>
  <si>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</si>
  <si>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</si>
  <si>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</si>
  <si>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</si>
  <si>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</si>
  <si>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</si>
  <si>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</si>
  <si>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</si>
  <si>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</si>
  <si>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</si>
  <si>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</si>
  <si>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</si>
  <si>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</si>
  <si>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</si>
  <si>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</si>
  <si>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</si>
  <si>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</si>
  <si>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</si>
  <si>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</si>
  <si>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</si>
  <si>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</si>
  <si>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</si>
  <si>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</si>
  <si>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</si>
  <si>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</si>
  <si>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</si>
  <si>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</si>
  <si>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</si>
  <si>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</si>
  <si>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</si>
  <si>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</si>
  <si>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</si>
  <si>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</si>
  <si>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</si>
  <si>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</si>
  <si>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</si>
  <si>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</si>
  <si>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</si>
  <si>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</si>
  <si>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</si>
  <si>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</si>
  <si>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</si>
  <si>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</si>
  <si>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</si>
  <si>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</si>
  <si>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</si>
  <si>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</si>
  <si>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</si>
  <si>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</si>
  <si>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</si>
  <si>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</si>
  <si>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</si>
  <si>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</si>
  <si>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</si>
  <si>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</si>
  <si>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</si>
  <si>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</si>
  <si>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</si>
  <si>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</si>
  <si>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</si>
  <si>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</si>
  <si>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</si>
  <si>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</si>
  <si>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</si>
  <si>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</si>
  <si>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</si>
  <si>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</si>
  <si>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</si>
  <si>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</si>
  <si>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</si>
  <si>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</si>
  <si>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</si>
  <si>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</si>
  <si>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</si>
  <si>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</si>
  <si>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</si>
  <si>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</si>
  <si>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</si>
  <si>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</si>
  <si>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</si>
  <si>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</si>
  <si>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</si>
  <si>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</si>
  <si>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</si>
  <si>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</si>
  <si>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</si>
  <si>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</si>
  <si>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</si>
  <si>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</si>
  <si>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</si>
  <si>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</si>
  <si>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</si>
  <si>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</si>
  <si>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</si>
  <si>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</si>
  <si>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</si>
  <si>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</si>
  <si>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</si>
  <si>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</si>
  <si>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</si>
  <si>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</si>
  <si>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</si>
  <si>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</si>
  <si>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</si>
  <si>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</si>
  <si>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</si>
  <si>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</si>
  <si>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</si>
  <si>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</si>
  <si>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</si>
  <si>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</si>
  <si>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</si>
  <si>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</si>
  <si>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</si>
  <si>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</si>
  <si>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</si>
  <si>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</si>
  <si>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</si>
  <si>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</si>
  <si>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</si>
  <si>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</si>
  <si>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</si>
  <si>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</si>
  <si>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</si>
  <si>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</si>
  <si>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</si>
  <si>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</si>
  <si>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</si>
  <si>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</si>
  <si>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</si>
  <si>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</si>
  <si>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</si>
  <si>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</si>
  <si>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</si>
  <si>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</si>
  <si>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</si>
  <si>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</si>
  <si>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</si>
  <si>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</si>
  <si>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</si>
  <si>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</si>
  <si>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</si>
  <si>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</si>
  <si>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</si>
  <si>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</si>
  <si>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</si>
  <si>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</si>
  <si>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</si>
  <si>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</si>
  <si>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</si>
  <si>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</si>
  <si>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</si>
  <si>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</si>
  <si>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</si>
  <si>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</si>
  <si>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</si>
  <si>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</si>
  <si>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</si>
  <si>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</si>
  <si>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</si>
  <si>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</si>
  <si>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</si>
  <si>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</si>
  <si>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</si>
  <si>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</si>
  <si>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</si>
  <si>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</si>
  <si>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</si>
  <si>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</si>
  <si>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</si>
  <si>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</si>
  <si>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</si>
  <si>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</si>
  <si>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</si>
  <si>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</si>
  <si>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</si>
  <si>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</si>
  <si>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</si>
  <si>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</si>
  <si>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</si>
  <si>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</si>
  <si>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</si>
  <si>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</si>
  <si>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</si>
  <si>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</si>
  <si>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</si>
  <si>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</si>
  <si>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</si>
  <si>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</si>
  <si>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</si>
  <si>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</si>
  <si>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</si>
  <si>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</si>
  <si>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</si>
  <si>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</si>
  <si>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</si>
  <si>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</si>
  <si>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</si>
  <si>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</si>
  <si>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</si>
  <si>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</si>
  <si>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</si>
  <si>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</si>
  <si>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</si>
  <si>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</si>
  <si>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</si>
  <si>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</si>
  <si>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</si>
  <si>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</si>
  <si>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</si>
  <si>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</si>
  <si>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</si>
  <si>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</si>
  <si>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</si>
  <si>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</si>
  <si>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</si>
  <si>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</si>
  <si>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</si>
  <si>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</si>
  <si>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</si>
  <si>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</si>
  <si>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</si>
  <si>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</si>
  <si>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</si>
  <si>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</si>
  <si>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</si>
  <si>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</si>
  <si>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</si>
  <si>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</si>
  <si>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</si>
  <si>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</si>
  <si>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</si>
  <si>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</si>
  <si>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</si>
  <si>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</si>
  <si>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</si>
  <si>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</si>
  <si>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</si>
  <si>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</si>
  <si>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</si>
  <si>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</si>
  <si>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</si>
  <si>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</si>
  <si>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</si>
  <si>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</si>
  <si>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</si>
  <si>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</si>
  <si>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</si>
  <si>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</si>
  <si>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</si>
  <si>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</si>
  <si>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</si>
  <si>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</si>
  <si>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</si>
  <si>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</si>
  <si>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</si>
  <si>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</si>
  <si>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</si>
  <si>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</si>
  <si>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</si>
  <si>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</si>
  <si>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</si>
  <si>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</si>
  <si>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</si>
  <si>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</si>
  <si>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</si>
  <si>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</si>
  <si>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</si>
  <si>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</si>
  <si>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</si>
  <si>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</si>
  <si>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</si>
  <si>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</si>
  <si>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</si>
  <si>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</si>
  <si>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</si>
  <si>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</si>
  <si>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</si>
  <si>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</si>
  <si>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</si>
  <si>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</si>
  <si>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</si>
  <si>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</si>
  <si>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</si>
  <si>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</si>
  <si>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</si>
  <si>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</si>
  <si>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</si>
  <si>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</si>
  <si>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</si>
  <si>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</si>
  <si>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</si>
  <si>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</si>
  <si>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</si>
  <si>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</si>
  <si>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</si>
  <si>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</si>
  <si>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</si>
  <si>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</si>
  <si>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</si>
  <si>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</si>
  <si>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</si>
  <si>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</si>
  <si>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</si>
  <si>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</si>
  <si>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</si>
  <si>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</si>
  <si>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</si>
  <si>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</si>
  <si>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</si>
  <si>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</si>
  <si>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</si>
  <si>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</si>
  <si>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</si>
  <si>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civilians</t>
  </si>
  <si>
    <t xml:space="preserve"> ----&gt; spouse2age</t>
  </si>
  <si>
    <t xml:space="preserve"> ----&gt; spouse1age</t>
  </si>
  <si>
    <t xml:space="preserve"> ----&gt; year</t>
  </si>
  <si>
    <t xml:space="preserve"> ----&gt; month</t>
  </si>
  <si>
    <t>1080/405644</t>
  </si>
  <si>
    <t>1080/405324</t>
  </si>
  <si>
    <t>1785/405324</t>
  </si>
  <si>
    <t>1080/49735</t>
  </si>
  <si>
    <t>1080/48735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</si>
</sst>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topLeftCell="K1" workbookViewId="0">
      <selection activeCell="O6" sqref="O6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1</v>
      </c>
      <c r="N139" s="2">
        <f t="shared" si="80"/>
        <v>0</v>
      </c>
      <c r="O139" s="2">
        <f t="shared" si="81"/>
        <v>0</v>
      </c>
      <c r="P139" s="2">
        <f t="shared" si="82"/>
        <v>1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1</v>
      </c>
      <c r="N151" s="2">
        <f t="shared" si="80"/>
        <v>0</v>
      </c>
      <c r="O151" s="2">
        <f t="shared" si="81"/>
        <v>0</v>
      </c>
      <c r="P151" s="2">
        <f t="shared" si="82"/>
        <v>1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1</v>
      </c>
      <c r="N180" s="2">
        <f t="shared" si="80"/>
        <v>0</v>
      </c>
      <c r="O180" s="2">
        <f t="shared" si="81"/>
        <v>0</v>
      </c>
      <c r="P180" s="2">
        <f t="shared" si="82"/>
        <v>1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1</v>
      </c>
      <c r="N224" s="2">
        <f t="shared" si="116"/>
        <v>0</v>
      </c>
      <c r="O224" s="2">
        <f t="shared" si="117"/>
        <v>0</v>
      </c>
      <c r="P224" s="2">
        <f t="shared" si="118"/>
        <v>1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1</v>
      </c>
      <c r="N231" s="2">
        <f t="shared" si="116"/>
        <v>0</v>
      </c>
      <c r="O231" s="2">
        <f t="shared" si="117"/>
        <v>0</v>
      </c>
      <c r="P231" s="2">
        <f t="shared" si="118"/>
        <v>1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1</v>
      </c>
      <c r="C286" s="20">
        <v>1</v>
      </c>
      <c r="D286" s="2">
        <f t="shared" si="144"/>
        <v>1</v>
      </c>
      <c r="E286" s="2">
        <f t="shared" si="145"/>
        <v>0</v>
      </c>
      <c r="F286" s="2">
        <f t="shared" si="146"/>
        <v>0</v>
      </c>
      <c r="G286" s="13">
        <f t="shared" si="147"/>
        <v>0</v>
      </c>
      <c r="H286" s="20">
        <v>1</v>
      </c>
      <c r="I286" s="2">
        <f t="shared" si="148"/>
        <v>1</v>
      </c>
      <c r="J286" s="2">
        <f t="shared" si="149"/>
        <v>0</v>
      </c>
      <c r="K286" s="2">
        <f t="shared" si="150"/>
        <v>0</v>
      </c>
      <c r="L286" s="13">
        <f t="shared" si="151"/>
        <v>0</v>
      </c>
      <c r="M286" s="20">
        <v>1</v>
      </c>
      <c r="N286" s="2">
        <f t="shared" si="152"/>
        <v>1</v>
      </c>
      <c r="O286" s="2">
        <f t="shared" si="153"/>
        <v>0</v>
      </c>
      <c r="P286" s="2">
        <f t="shared" si="154"/>
        <v>0</v>
      </c>
      <c r="Q286" s="13">
        <f t="shared" si="155"/>
        <v>0</v>
      </c>
      <c r="R286" s="20">
        <v>1</v>
      </c>
      <c r="S286" s="2">
        <f t="shared" si="156"/>
        <v>1</v>
      </c>
      <c r="T286" s="2">
        <f t="shared" si="157"/>
        <v>0</v>
      </c>
      <c r="U286" s="2">
        <f t="shared" si="158"/>
        <v>0</v>
      </c>
      <c r="V286" s="13">
        <f t="shared" si="159"/>
        <v>0</v>
      </c>
      <c r="W286" s="20">
        <v>1</v>
      </c>
      <c r="X286" s="2">
        <f t="shared" si="160"/>
        <v>1</v>
      </c>
      <c r="Y286" s="2">
        <f t="shared" si="161"/>
        <v>0</v>
      </c>
      <c r="Z286" s="2">
        <f t="shared" si="162"/>
        <v>0</v>
      </c>
      <c r="AA286" s="13">
        <f t="shared" si="163"/>
        <v>0</v>
      </c>
      <c r="AB286" s="20">
        <v>1</v>
      </c>
      <c r="AC286" s="2">
        <f t="shared" si="164"/>
        <v>1</v>
      </c>
      <c r="AD286" s="2">
        <f t="shared" si="165"/>
        <v>0</v>
      </c>
      <c r="AE286" s="2">
        <f t="shared" si="166"/>
        <v>0</v>
      </c>
      <c r="AF286" s="13">
        <f t="shared" si="167"/>
        <v>0</v>
      </c>
      <c r="AG286" s="20">
        <v>1</v>
      </c>
      <c r="AH286" s="2">
        <f t="shared" si="168"/>
        <v>1</v>
      </c>
      <c r="AI286" s="2">
        <f t="shared" si="169"/>
        <v>0</v>
      </c>
      <c r="AJ286" s="2">
        <f t="shared" si="170"/>
        <v>0</v>
      </c>
      <c r="AK286" s="13">
        <f t="shared" si="171"/>
        <v>0</v>
      </c>
      <c r="AL286" s="20">
        <v>1</v>
      </c>
      <c r="AM286" s="2">
        <f t="shared" si="172"/>
        <v>1</v>
      </c>
      <c r="AN286" s="2">
        <f t="shared" si="173"/>
        <v>0</v>
      </c>
      <c r="AO286" s="2">
        <f t="shared" si="174"/>
        <v>0</v>
      </c>
      <c r="AP286" s="13">
        <f t="shared" si="175"/>
        <v>0</v>
      </c>
      <c r="AQ286" s="20">
        <v>1</v>
      </c>
      <c r="AR286" s="2">
        <f t="shared" si="176"/>
        <v>1</v>
      </c>
      <c r="AS286" s="2">
        <f t="shared" si="177"/>
        <v>0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0</v>
      </c>
      <c r="O307" s="2">
        <f t="shared" si="153"/>
        <v>0</v>
      </c>
      <c r="P307" s="2">
        <f t="shared" si="154"/>
        <v>1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1</v>
      </c>
      <c r="N342" s="2">
        <f t="shared" si="188"/>
        <v>0</v>
      </c>
      <c r="O342" s="2">
        <f t="shared" si="189"/>
        <v>0</v>
      </c>
      <c r="P342" s="2">
        <f t="shared" si="190"/>
        <v>1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1</v>
      </c>
      <c r="N343" s="2">
        <f t="shared" si="188"/>
        <v>0</v>
      </c>
      <c r="O343" s="2">
        <f t="shared" si="189"/>
        <v>0</v>
      </c>
      <c r="P343" s="2">
        <f t="shared" si="190"/>
        <v>1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1</v>
      </c>
      <c r="N582" s="2">
        <f t="shared" si="332"/>
        <v>0</v>
      </c>
      <c r="O582" s="2">
        <f t="shared" si="333"/>
        <v>0</v>
      </c>
      <c r="P582" s="2">
        <f t="shared" si="334"/>
        <v>1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1</v>
      </c>
      <c r="N583" s="2">
        <f t="shared" si="332"/>
        <v>0</v>
      </c>
      <c r="O583" s="2">
        <f t="shared" si="333"/>
        <v>0</v>
      </c>
      <c r="P583" s="2">
        <f t="shared" si="334"/>
        <v>1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1</v>
      </c>
      <c r="N584" s="2">
        <f t="shared" si="332"/>
        <v>0</v>
      </c>
      <c r="O584" s="2">
        <f t="shared" si="333"/>
        <v>0</v>
      </c>
      <c r="P584" s="2">
        <f t="shared" si="334"/>
        <v>1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1</v>
      </c>
      <c r="N670" s="2">
        <f t="shared" si="368"/>
        <v>0</v>
      </c>
      <c r="O670" s="2">
        <f t="shared" si="369"/>
        <v>0</v>
      </c>
      <c r="P670" s="2">
        <f t="shared" si="370"/>
        <v>1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1</v>
      </c>
      <c r="N694" s="2">
        <f t="shared" si="368"/>
        <v>0</v>
      </c>
      <c r="O694" s="2">
        <f t="shared" si="369"/>
        <v>0</v>
      </c>
      <c r="P694" s="2">
        <f t="shared" si="370"/>
        <v>1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1</v>
      </c>
      <c r="N719" s="2">
        <f t="shared" si="404"/>
        <v>0</v>
      </c>
      <c r="O719" s="2">
        <f t="shared" si="405"/>
        <v>0</v>
      </c>
      <c r="P719" s="2">
        <f t="shared" si="406"/>
        <v>1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1</v>
      </c>
      <c r="N720" s="2">
        <f t="shared" si="404"/>
        <v>0</v>
      </c>
      <c r="O720" s="2">
        <f t="shared" si="405"/>
        <v>0</v>
      </c>
      <c r="P720" s="2">
        <f t="shared" si="406"/>
        <v>1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1</v>
      </c>
      <c r="N721" s="2">
        <f t="shared" si="404"/>
        <v>0</v>
      </c>
      <c r="O721" s="2">
        <f t="shared" si="405"/>
        <v>0</v>
      </c>
      <c r="P721" s="2">
        <f t="shared" si="406"/>
        <v>1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1</v>
      </c>
      <c r="N755" s="2">
        <f t="shared" si="404"/>
        <v>0</v>
      </c>
      <c r="O755" s="2">
        <f t="shared" si="405"/>
        <v>0</v>
      </c>
      <c r="P755" s="2">
        <f t="shared" si="406"/>
        <v>1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1</v>
      </c>
      <c r="N810" s="2">
        <f t="shared" si="440"/>
        <v>0</v>
      </c>
      <c r="O810" s="2">
        <f t="shared" si="441"/>
        <v>0</v>
      </c>
      <c r="P810" s="2">
        <f t="shared" si="442"/>
        <v>1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1</v>
      </c>
      <c r="N824" s="2">
        <f t="shared" si="440"/>
        <v>0</v>
      </c>
      <c r="O824" s="2">
        <f t="shared" si="441"/>
        <v>0</v>
      </c>
      <c r="P824" s="2">
        <f t="shared" si="442"/>
        <v>1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1</v>
      </c>
      <c r="N825" s="2">
        <f t="shared" si="440"/>
        <v>0</v>
      </c>
      <c r="O825" s="2">
        <f t="shared" si="441"/>
        <v>0</v>
      </c>
      <c r="P825" s="2">
        <f t="shared" si="442"/>
        <v>1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1</v>
      </c>
      <c r="N837" s="2">
        <f t="shared" si="476"/>
        <v>0</v>
      </c>
      <c r="O837" s="2">
        <f t="shared" si="477"/>
        <v>0</v>
      </c>
      <c r="P837" s="2">
        <f t="shared" si="478"/>
        <v>1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1</v>
      </c>
      <c r="N838" s="2">
        <f t="shared" si="476"/>
        <v>0</v>
      </c>
      <c r="O838" s="2">
        <f t="shared" si="477"/>
        <v>0</v>
      </c>
      <c r="P838" s="2">
        <f t="shared" si="478"/>
        <v>1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1</v>
      </c>
      <c r="N839" s="2">
        <f t="shared" si="476"/>
        <v>0</v>
      </c>
      <c r="O839" s="2">
        <f t="shared" si="477"/>
        <v>0</v>
      </c>
      <c r="P839" s="2">
        <f t="shared" si="478"/>
        <v>1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1</v>
      </c>
      <c r="N840" s="2">
        <f t="shared" si="476"/>
        <v>0</v>
      </c>
      <c r="O840" s="2">
        <f t="shared" si="477"/>
        <v>0</v>
      </c>
      <c r="P840" s="2">
        <f t="shared" si="478"/>
        <v>1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1</v>
      </c>
      <c r="N926" s="2">
        <f t="shared" si="512"/>
        <v>0</v>
      </c>
      <c r="O926" s="2">
        <f t="shared" si="513"/>
        <v>0</v>
      </c>
      <c r="P926" s="2">
        <f t="shared" si="514"/>
        <v>1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1</v>
      </c>
      <c r="N1271" s="2">
        <f t="shared" si="692"/>
        <v>0</v>
      </c>
      <c r="O1271" s="2">
        <f t="shared" si="693"/>
        <v>0</v>
      </c>
      <c r="P1271" s="2">
        <f t="shared" si="694"/>
        <v>1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1</v>
      </c>
      <c r="N1628" s="2">
        <f t="shared" si="908"/>
        <v>0</v>
      </c>
      <c r="O1628" s="2">
        <f t="shared" si="909"/>
        <v>0</v>
      </c>
      <c r="P1628" s="2">
        <f t="shared" si="910"/>
        <v>1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1</v>
      </c>
      <c r="N1676" s="2">
        <f t="shared" si="944"/>
        <v>0</v>
      </c>
      <c r="O1676" s="2">
        <f t="shared" si="945"/>
        <v>0</v>
      </c>
      <c r="P1676" s="2">
        <f t="shared" si="946"/>
        <v>1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0</v>
      </c>
      <c r="O1677" s="2">
        <f t="shared" si="945"/>
        <v>0</v>
      </c>
      <c r="P1677" s="2">
        <f t="shared" si="946"/>
        <v>1</v>
      </c>
      <c r="Q1677" s="13">
        <f t="shared" si="947"/>
        <v>0</v>
      </c>
      <c r="R1677" s="20">
        <v>1</v>
      </c>
      <c r="S1677" s="2">
        <f t="shared" si="948"/>
        <v>0</v>
      </c>
      <c r="T1677" s="2">
        <f t="shared" si="949"/>
        <v>0</v>
      </c>
      <c r="U1677" s="2">
        <f t="shared" si="950"/>
        <v>1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0</v>
      </c>
      <c r="AD1677" s="2">
        <f t="shared" si="957"/>
        <v>0</v>
      </c>
      <c r="AE1677" s="2">
        <f t="shared" si="958"/>
        <v>1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1</v>
      </c>
      <c r="D1731" s="2">
        <f t="shared" ref="D1731:D1794" si="972">IF(AND(B1731=1,C1731=1),1,0)</f>
        <v>0</v>
      </c>
      <c r="E1731" s="2">
        <f t="shared" ref="E1731:E1794" si="973">IF(AND(C1731=0,B1731=0),1,0)</f>
        <v>0</v>
      </c>
      <c r="F1731" s="2">
        <f t="shared" ref="F1731:F1794" si="974">IF(AND(B1731=0,C1731=1),1,0)</f>
        <v>1</v>
      </c>
      <c r="G1731" s="13">
        <f t="shared" ref="G1731:G1794" si="975">IF(AND(B1731=1,C1731=0),1,0)</f>
        <v>0</v>
      </c>
      <c r="H1731" s="20">
        <v>1</v>
      </c>
      <c r="I1731" s="2">
        <f t="shared" ref="I1731:I1794" si="976">IF(AND(B1731=1,H1731=1),1,0)</f>
        <v>0</v>
      </c>
      <c r="J1731" s="2">
        <f t="shared" ref="J1731:J1794" si="977">IF(AND(H1731=0,B1731=0),1,0)</f>
        <v>0</v>
      </c>
      <c r="K1731" s="2">
        <f t="shared" ref="K1731:K1794" si="978">IF(AND(B1731=0,H1731=1),1,0)</f>
        <v>1</v>
      </c>
      <c r="L1731" s="13">
        <f t="shared" ref="L1731:L1794" si="979">IF(AND(B1731=1,H1731=0),1,0)</f>
        <v>0</v>
      </c>
      <c r="M1731" s="20">
        <v>1</v>
      </c>
      <c r="N1731" s="2">
        <f t="shared" ref="N1731:N1794" si="980">IF(AND(M1731=1,$B1731=1),1,0)</f>
        <v>0</v>
      </c>
      <c r="O1731" s="2">
        <f t="shared" ref="O1731:O1794" si="981">IF(AND(M1731=0,$B1731=0),1,0)</f>
        <v>0</v>
      </c>
      <c r="P1731" s="2">
        <f t="shared" ref="P1731:P1794" si="982">IF(AND($B1731=0,M1731=1),1,0)</f>
        <v>1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1</v>
      </c>
      <c r="C1805" s="20">
        <v>0</v>
      </c>
      <c r="D1805" s="2">
        <f t="shared" si="1008"/>
        <v>0</v>
      </c>
      <c r="E1805" s="2">
        <f t="shared" si="1009"/>
        <v>0</v>
      </c>
      <c r="F1805" s="2">
        <f t="shared" si="1010"/>
        <v>0</v>
      </c>
      <c r="G1805" s="13">
        <f t="shared" si="1011"/>
        <v>1</v>
      </c>
      <c r="H1805" s="20">
        <v>0</v>
      </c>
      <c r="I1805" s="2">
        <f t="shared" si="1012"/>
        <v>0</v>
      </c>
      <c r="J1805" s="2">
        <f t="shared" si="1013"/>
        <v>0</v>
      </c>
      <c r="K1805" s="2">
        <f t="shared" si="1014"/>
        <v>0</v>
      </c>
      <c r="L1805" s="13">
        <f t="shared" si="1015"/>
        <v>1</v>
      </c>
      <c r="M1805" s="20">
        <v>0</v>
      </c>
      <c r="N1805" s="2">
        <f t="shared" si="1016"/>
        <v>0</v>
      </c>
      <c r="O1805" s="2">
        <f t="shared" si="1017"/>
        <v>0</v>
      </c>
      <c r="P1805" s="2">
        <f t="shared" si="1018"/>
        <v>0</v>
      </c>
      <c r="Q1805" s="13">
        <f t="shared" si="1019"/>
        <v>1</v>
      </c>
      <c r="R1805" s="20">
        <v>0</v>
      </c>
      <c r="S1805" s="2">
        <f t="shared" si="1020"/>
        <v>0</v>
      </c>
      <c r="T1805" s="2">
        <f t="shared" si="1021"/>
        <v>0</v>
      </c>
      <c r="U1805" s="2">
        <f t="shared" si="1022"/>
        <v>0</v>
      </c>
      <c r="V1805" s="13">
        <f t="shared" si="1023"/>
        <v>1</v>
      </c>
      <c r="W1805" s="20">
        <v>0</v>
      </c>
      <c r="X1805" s="2">
        <f t="shared" si="1024"/>
        <v>0</v>
      </c>
      <c r="Y1805" s="2">
        <f t="shared" si="1025"/>
        <v>0</v>
      </c>
      <c r="Z1805" s="2">
        <f t="shared" si="1026"/>
        <v>0</v>
      </c>
      <c r="AA1805" s="13">
        <f t="shared" si="1027"/>
        <v>1</v>
      </c>
      <c r="AB1805" s="20">
        <v>0</v>
      </c>
      <c r="AC1805" s="2">
        <f t="shared" si="1028"/>
        <v>0</v>
      </c>
      <c r="AD1805" s="2">
        <f t="shared" si="1029"/>
        <v>0</v>
      </c>
      <c r="AE1805" s="2">
        <f t="shared" si="1030"/>
        <v>0</v>
      </c>
      <c r="AF1805" s="13">
        <f t="shared" si="1031"/>
        <v>1</v>
      </c>
      <c r="AG1805" s="20">
        <v>0</v>
      </c>
      <c r="AH1805" s="2">
        <f t="shared" si="1032"/>
        <v>0</v>
      </c>
      <c r="AI1805" s="2">
        <f t="shared" si="1033"/>
        <v>0</v>
      </c>
      <c r="AJ1805" s="2">
        <f t="shared" si="1034"/>
        <v>0</v>
      </c>
      <c r="AK1805" s="13">
        <f t="shared" si="1035"/>
        <v>1</v>
      </c>
      <c r="AL1805" s="20">
        <v>0</v>
      </c>
      <c r="AM1805" s="2">
        <f t="shared" si="1036"/>
        <v>0</v>
      </c>
      <c r="AN1805" s="2">
        <f t="shared" si="1037"/>
        <v>0</v>
      </c>
      <c r="AO1805" s="2">
        <f t="shared" si="1038"/>
        <v>0</v>
      </c>
      <c r="AP1805" s="13">
        <f t="shared" si="1039"/>
        <v>1</v>
      </c>
      <c r="AQ1805" s="20">
        <v>0</v>
      </c>
      <c r="AR1805" s="2">
        <f t="shared" si="1040"/>
        <v>0</v>
      </c>
      <c r="AS1805" s="2">
        <f t="shared" si="1041"/>
        <v>0</v>
      </c>
      <c r="AT1805" s="2">
        <f t="shared" si="1042"/>
        <v>0</v>
      </c>
      <c r="AU1805" s="13">
        <f t="shared" si="1043"/>
        <v>1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1</v>
      </c>
      <c r="N1880" s="2">
        <f t="shared" si="1052"/>
        <v>0</v>
      </c>
      <c r="O1880" s="2">
        <f t="shared" si="1053"/>
        <v>0</v>
      </c>
      <c r="P1880" s="2">
        <f t="shared" si="1054"/>
        <v>1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1</v>
      </c>
      <c r="N1883" s="2">
        <f t="shared" si="1052"/>
        <v>0</v>
      </c>
      <c r="O1883" s="2">
        <f t="shared" si="1053"/>
        <v>0</v>
      </c>
      <c r="P1883" s="2">
        <f t="shared" si="1054"/>
        <v>1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1</v>
      </c>
      <c r="N1884" s="2">
        <f t="shared" si="1052"/>
        <v>0</v>
      </c>
      <c r="O1884" s="2">
        <f t="shared" si="1053"/>
        <v>0</v>
      </c>
      <c r="P1884" s="2">
        <f t="shared" si="1054"/>
        <v>1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1</v>
      </c>
      <c r="N1891" s="2">
        <f t="shared" si="1052"/>
        <v>0</v>
      </c>
      <c r="O1891" s="2">
        <f t="shared" si="1053"/>
        <v>0</v>
      </c>
      <c r="P1891" s="2">
        <f t="shared" si="1054"/>
        <v>1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1</v>
      </c>
      <c r="N1892" s="2">
        <f t="shared" si="1052"/>
        <v>0</v>
      </c>
      <c r="O1892" s="2">
        <f t="shared" si="1053"/>
        <v>0</v>
      </c>
      <c r="P1892" s="2">
        <f t="shared" si="1054"/>
        <v>1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1</v>
      </c>
      <c r="N1894" s="2">
        <f t="shared" si="1052"/>
        <v>0</v>
      </c>
      <c r="O1894" s="2">
        <f t="shared" si="1053"/>
        <v>0</v>
      </c>
      <c r="P1894" s="2">
        <f t="shared" si="1054"/>
        <v>1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1</v>
      </c>
      <c r="N1895" s="2">
        <f t="shared" si="1052"/>
        <v>0</v>
      </c>
      <c r="O1895" s="2">
        <f t="shared" si="1053"/>
        <v>0</v>
      </c>
      <c r="P1895" s="2">
        <f t="shared" si="1054"/>
        <v>1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1</v>
      </c>
      <c r="N1896" s="2">
        <f t="shared" si="1052"/>
        <v>0</v>
      </c>
      <c r="O1896" s="2">
        <f t="shared" si="1053"/>
        <v>0</v>
      </c>
      <c r="P1896" s="2">
        <f t="shared" si="1054"/>
        <v>1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1</v>
      </c>
      <c r="N1897" s="2">
        <f t="shared" si="1052"/>
        <v>0</v>
      </c>
      <c r="O1897" s="2">
        <f t="shared" si="1053"/>
        <v>0</v>
      </c>
      <c r="P1897" s="2">
        <f t="shared" si="1054"/>
        <v>1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1</v>
      </c>
      <c r="N1898" s="2">
        <f t="shared" si="1052"/>
        <v>0</v>
      </c>
      <c r="O1898" s="2">
        <f t="shared" si="1053"/>
        <v>0</v>
      </c>
      <c r="P1898" s="2">
        <f t="shared" si="1054"/>
        <v>1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1</v>
      </c>
      <c r="N1900" s="2">
        <f t="shared" si="1052"/>
        <v>0</v>
      </c>
      <c r="O1900" s="2">
        <f t="shared" si="1053"/>
        <v>0</v>
      </c>
      <c r="P1900" s="2">
        <f t="shared" si="1054"/>
        <v>1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1</v>
      </c>
      <c r="N1901" s="2">
        <f t="shared" si="1052"/>
        <v>0</v>
      </c>
      <c r="O1901" s="2">
        <f t="shared" si="1053"/>
        <v>0</v>
      </c>
      <c r="P1901" s="2">
        <f t="shared" si="1054"/>
        <v>1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1</v>
      </c>
      <c r="N1902" s="2">
        <f t="shared" si="1052"/>
        <v>0</v>
      </c>
      <c r="O1902" s="2">
        <f t="shared" si="1053"/>
        <v>0</v>
      </c>
      <c r="P1902" s="2">
        <f t="shared" si="1054"/>
        <v>1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1</v>
      </c>
      <c r="N1903" s="2">
        <f t="shared" si="1052"/>
        <v>0</v>
      </c>
      <c r="O1903" s="2">
        <f t="shared" si="1053"/>
        <v>0</v>
      </c>
      <c r="P1903" s="2">
        <f t="shared" si="1054"/>
        <v>1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1</v>
      </c>
      <c r="N1904" s="2">
        <f t="shared" si="1052"/>
        <v>0</v>
      </c>
      <c r="O1904" s="2">
        <f t="shared" si="1053"/>
        <v>0</v>
      </c>
      <c r="P1904" s="2">
        <f t="shared" si="1054"/>
        <v>1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1</v>
      </c>
      <c r="N1905" s="2">
        <f t="shared" si="1052"/>
        <v>0</v>
      </c>
      <c r="O1905" s="2">
        <f t="shared" si="1053"/>
        <v>0</v>
      </c>
      <c r="P1905" s="2">
        <f t="shared" si="1054"/>
        <v>1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1</v>
      </c>
      <c r="N1906" s="2">
        <f t="shared" si="1052"/>
        <v>0</v>
      </c>
      <c r="O1906" s="2">
        <f t="shared" si="1053"/>
        <v>0</v>
      </c>
      <c r="P1906" s="2">
        <f t="shared" si="1054"/>
        <v>1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1</v>
      </c>
      <c r="N1907" s="2">
        <f t="shared" si="1052"/>
        <v>0</v>
      </c>
      <c r="O1907" s="2">
        <f t="shared" si="1053"/>
        <v>0</v>
      </c>
      <c r="P1907" s="2">
        <f t="shared" si="1054"/>
        <v>1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1</v>
      </c>
      <c r="N1908" s="2">
        <f t="shared" si="1052"/>
        <v>0</v>
      </c>
      <c r="O1908" s="2">
        <f t="shared" si="1053"/>
        <v>0</v>
      </c>
      <c r="P1908" s="2">
        <f t="shared" si="1054"/>
        <v>1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1</v>
      </c>
      <c r="N1909" s="2">
        <f t="shared" si="1052"/>
        <v>0</v>
      </c>
      <c r="O1909" s="2">
        <f t="shared" si="1053"/>
        <v>0</v>
      </c>
      <c r="P1909" s="2">
        <f t="shared" si="1054"/>
        <v>1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1</v>
      </c>
      <c r="N1910" s="2">
        <f t="shared" si="1052"/>
        <v>0</v>
      </c>
      <c r="O1910" s="2">
        <f t="shared" si="1053"/>
        <v>0</v>
      </c>
      <c r="P1910" s="2">
        <f t="shared" si="1054"/>
        <v>1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1</v>
      </c>
      <c r="N1911" s="2">
        <f t="shared" si="1052"/>
        <v>0</v>
      </c>
      <c r="O1911" s="2">
        <f t="shared" si="1053"/>
        <v>0</v>
      </c>
      <c r="P1911" s="2">
        <f t="shared" si="1054"/>
        <v>1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1</v>
      </c>
      <c r="N1912" s="2">
        <f t="shared" si="1052"/>
        <v>0</v>
      </c>
      <c r="O1912" s="2">
        <f t="shared" si="1053"/>
        <v>0</v>
      </c>
      <c r="P1912" s="2">
        <f t="shared" si="1054"/>
        <v>1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1</v>
      </c>
      <c r="N1918" s="2">
        <f t="shared" si="1052"/>
        <v>0</v>
      </c>
      <c r="O1918" s="2">
        <f t="shared" si="1053"/>
        <v>0</v>
      </c>
      <c r="P1918" s="2">
        <f t="shared" si="1054"/>
        <v>1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1</v>
      </c>
      <c r="N1919" s="2">
        <f t="shared" si="1052"/>
        <v>0</v>
      </c>
      <c r="O1919" s="2">
        <f t="shared" si="1053"/>
        <v>0</v>
      </c>
      <c r="P1919" s="2">
        <f t="shared" si="1054"/>
        <v>1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1</v>
      </c>
      <c r="N1920" s="2">
        <f t="shared" si="1052"/>
        <v>0</v>
      </c>
      <c r="O1920" s="2">
        <f t="shared" si="1053"/>
        <v>0</v>
      </c>
      <c r="P1920" s="2">
        <f t="shared" si="1054"/>
        <v>1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1</v>
      </c>
      <c r="N1921" s="2">
        <f t="shared" si="1052"/>
        <v>0</v>
      </c>
      <c r="O1921" s="2">
        <f t="shared" si="1053"/>
        <v>0</v>
      </c>
      <c r="P1921" s="2">
        <f t="shared" si="1054"/>
        <v>1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1</v>
      </c>
      <c r="N1922" s="2">
        <f t="shared" si="1052"/>
        <v>0</v>
      </c>
      <c r="O1922" s="2">
        <f t="shared" si="1053"/>
        <v>0</v>
      </c>
      <c r="P1922" s="2">
        <f t="shared" si="1054"/>
        <v>1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1</v>
      </c>
      <c r="N1923" s="2">
        <f t="shared" ref="N1923:N1986" si="1088">IF(AND(M1923=1,$B1923=1),1,0)</f>
        <v>0</v>
      </c>
      <c r="O1923" s="2">
        <f t="shared" ref="O1923:O1986" si="1089">IF(AND(M1923=0,$B1923=0),1,0)</f>
        <v>0</v>
      </c>
      <c r="P1923" s="2">
        <f t="shared" ref="P1923:P1986" si="1090">IF(AND($B1923=0,M1923=1),1,0)</f>
        <v>1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1</v>
      </c>
      <c r="N1924" s="2">
        <f t="shared" si="1088"/>
        <v>0</v>
      </c>
      <c r="O1924" s="2">
        <f t="shared" si="1089"/>
        <v>0</v>
      </c>
      <c r="P1924" s="2">
        <f t="shared" si="1090"/>
        <v>1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1</v>
      </c>
      <c r="N1925" s="2">
        <f t="shared" si="1088"/>
        <v>0</v>
      </c>
      <c r="O1925" s="2">
        <f t="shared" si="1089"/>
        <v>0</v>
      </c>
      <c r="P1925" s="2">
        <f t="shared" si="1090"/>
        <v>1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1</v>
      </c>
      <c r="N1926" s="2">
        <f t="shared" si="1088"/>
        <v>0</v>
      </c>
      <c r="O1926" s="2">
        <f t="shared" si="1089"/>
        <v>0</v>
      </c>
      <c r="P1926" s="2">
        <f t="shared" si="1090"/>
        <v>1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1</v>
      </c>
      <c r="N1927" s="2">
        <f t="shared" si="1088"/>
        <v>0</v>
      </c>
      <c r="O1927" s="2">
        <f t="shared" si="1089"/>
        <v>0</v>
      </c>
      <c r="P1927" s="2">
        <f t="shared" si="1090"/>
        <v>1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1</v>
      </c>
      <c r="N1928" s="2">
        <f t="shared" si="1088"/>
        <v>0</v>
      </c>
      <c r="O1928" s="2">
        <f t="shared" si="1089"/>
        <v>0</v>
      </c>
      <c r="P1928" s="2">
        <f t="shared" si="1090"/>
        <v>1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0</v>
      </c>
      <c r="O1929" s="2">
        <f t="shared" si="1089"/>
        <v>0</v>
      </c>
      <c r="P1929" s="2">
        <f t="shared" si="1090"/>
        <v>1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1</v>
      </c>
      <c r="N1931" s="2">
        <f t="shared" si="1088"/>
        <v>0</v>
      </c>
      <c r="O1931" s="2">
        <f t="shared" si="1089"/>
        <v>0</v>
      </c>
      <c r="P1931" s="2">
        <f t="shared" si="1090"/>
        <v>1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1</v>
      </c>
      <c r="N1932" s="2">
        <f t="shared" si="1088"/>
        <v>0</v>
      </c>
      <c r="O1932" s="2">
        <f t="shared" si="1089"/>
        <v>0</v>
      </c>
      <c r="P1932" s="2">
        <f t="shared" si="1090"/>
        <v>1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1</v>
      </c>
      <c r="N1933" s="2">
        <f t="shared" si="1088"/>
        <v>0</v>
      </c>
      <c r="O1933" s="2">
        <f t="shared" si="1089"/>
        <v>0</v>
      </c>
      <c r="P1933" s="2">
        <f t="shared" si="1090"/>
        <v>1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1</v>
      </c>
      <c r="N1934" s="2">
        <f t="shared" si="1088"/>
        <v>0</v>
      </c>
      <c r="O1934" s="2">
        <f t="shared" si="1089"/>
        <v>0</v>
      </c>
      <c r="P1934" s="2">
        <f t="shared" si="1090"/>
        <v>1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1</v>
      </c>
      <c r="N1935" s="2">
        <f t="shared" si="1088"/>
        <v>0</v>
      </c>
      <c r="O1935" s="2">
        <f t="shared" si="1089"/>
        <v>0</v>
      </c>
      <c r="P1935" s="2">
        <f t="shared" si="1090"/>
        <v>1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1</v>
      </c>
      <c r="N1936" s="2">
        <f t="shared" si="1088"/>
        <v>0</v>
      </c>
      <c r="O1936" s="2">
        <f t="shared" si="1089"/>
        <v>0</v>
      </c>
      <c r="P1936" s="2">
        <f t="shared" si="1090"/>
        <v>1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activeCell="B1" sqref="B1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8" customWidth="1"/>
    <col min="9" max="9" width="4.1640625" customWidth="1"/>
    <col min="11" max="11" width="11.6640625" style="32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21" s="24" customFormat="1" x14ac:dyDescent="0.2">
      <c r="B1" s="25" t="s">
        <v>2146</v>
      </c>
      <c r="H1" s="27"/>
      <c r="K1" s="31"/>
    </row>
    <row r="2" spans="1:21" x14ac:dyDescent="0.2">
      <c r="D2" s="4" t="s">
        <v>2127</v>
      </c>
      <c r="E2" s="4" t="s">
        <v>2129</v>
      </c>
    </row>
    <row r="3" spans="1:21" x14ac:dyDescent="0.2">
      <c r="D3" s="4" t="s">
        <v>2128</v>
      </c>
      <c r="E3" s="4" t="s">
        <v>2129</v>
      </c>
    </row>
    <row r="4" spans="1:21" x14ac:dyDescent="0.2">
      <c r="D4" s="4" t="s">
        <v>2130</v>
      </c>
      <c r="E4" s="4" t="s">
        <v>2131</v>
      </c>
      <c r="G4" t="s">
        <v>2148</v>
      </c>
    </row>
    <row r="5" spans="1:21" x14ac:dyDescent="0.2">
      <c r="D5" s="4" t="s">
        <v>2132</v>
      </c>
      <c r="E5" s="4">
        <v>3</v>
      </c>
      <c r="G5" t="s">
        <v>2149</v>
      </c>
    </row>
    <row r="6" spans="1:21" x14ac:dyDescent="0.2">
      <c r="D6" s="4" t="s">
        <v>2133</v>
      </c>
      <c r="E6" s="4" t="s">
        <v>2134</v>
      </c>
      <c r="G6" t="s">
        <v>2150</v>
      </c>
    </row>
    <row r="7" spans="1:21" x14ac:dyDescent="0.2">
      <c r="M7" s="36" t="s">
        <v>2135</v>
      </c>
      <c r="N7" s="36"/>
      <c r="O7" s="36"/>
      <c r="P7" s="36"/>
      <c r="Q7" s="36"/>
    </row>
    <row r="8" spans="1:21" ht="16" customHeight="1" x14ac:dyDescent="0.2">
      <c r="C8" s="37" t="s">
        <v>2151</v>
      </c>
      <c r="D8" s="37"/>
      <c r="M8" s="36"/>
      <c r="N8" s="36"/>
      <c r="O8" s="36"/>
      <c r="P8" s="36"/>
      <c r="Q8" s="36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0.5</v>
      </c>
      <c r="I9" s="2"/>
      <c r="J9" s="3" t="s">
        <v>2124</v>
      </c>
      <c r="K9" s="29">
        <f>C11/(C11+D11)</f>
        <v>4.351610095735422E-4</v>
      </c>
      <c r="S9" t="s">
        <v>2181</v>
      </c>
      <c r="U9">
        <v>10180</v>
      </c>
    </row>
    <row r="10" spans="1:21" x14ac:dyDescent="0.2">
      <c r="A10" s="35" t="s">
        <v>2154</v>
      </c>
      <c r="B10" s="7" t="s">
        <v>2152</v>
      </c>
      <c r="C10" s="2">
        <f>SUM(fuzzy_2_subset!D:D)</f>
        <v>1</v>
      </c>
      <c r="D10" s="2">
        <f>SUM(fuzzy_2_subset!G:G)</f>
        <v>1</v>
      </c>
      <c r="E10" s="6">
        <f>SUM(C10:D10)</f>
        <v>2</v>
      </c>
      <c r="G10" s="3" t="s">
        <v>2156</v>
      </c>
      <c r="H10" s="29">
        <f>D11/(C11+D11)</f>
        <v>0.99956483899042647</v>
      </c>
      <c r="I10" s="2"/>
      <c r="J10" s="3" t="s">
        <v>2125</v>
      </c>
      <c r="K10" s="29">
        <f>D10/(C10+D10)</f>
        <v>0.5</v>
      </c>
      <c r="M10" s="1" t="s">
        <v>2182</v>
      </c>
      <c r="S10" t="s">
        <v>2180</v>
      </c>
      <c r="U10">
        <v>2300</v>
      </c>
    </row>
    <row r="11" spans="1:21" x14ac:dyDescent="0.2">
      <c r="A11" s="35"/>
      <c r="B11" s="7" t="s">
        <v>2153</v>
      </c>
      <c r="C11" s="2">
        <f>SUM(fuzzy_2_subset!F:F)</f>
        <v>1</v>
      </c>
      <c r="D11" s="2">
        <f>SUM(fuzzy_2_subset!E:E)</f>
        <v>2297</v>
      </c>
      <c r="E11" s="6">
        <f>SUM(C11:D11)</f>
        <v>2298</v>
      </c>
      <c r="G11" s="2"/>
      <c r="H11" s="30"/>
      <c r="I11" s="2"/>
      <c r="J11" s="2"/>
      <c r="K11" s="33"/>
      <c r="M11" s="1" t="s">
        <v>2183</v>
      </c>
      <c r="S11" t="s">
        <v>2179</v>
      </c>
      <c r="U11">
        <v>5</v>
      </c>
    </row>
    <row r="12" spans="1:21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9">
        <f>(C10+D11)/(E12)</f>
        <v>0.99913043478260866</v>
      </c>
      <c r="I12" s="2"/>
      <c r="J12" s="3" t="s">
        <v>2126</v>
      </c>
      <c r="K12" s="30">
        <f>(K9+K10)/2</f>
        <v>0.25021758050478676</v>
      </c>
      <c r="M12" s="1" t="s">
        <v>2184</v>
      </c>
      <c r="S12" s="9" t="s">
        <v>2178</v>
      </c>
      <c r="T12" s="9"/>
      <c r="U12">
        <v>72</v>
      </c>
    </row>
    <row r="13" spans="1:21" ht="16" customHeight="1" x14ac:dyDescent="0.2">
      <c r="G13" s="3" t="s">
        <v>2157</v>
      </c>
      <c r="H13" s="29">
        <f>(C10)/(C10+C11)</f>
        <v>0.5</v>
      </c>
      <c r="M13" s="1" t="s">
        <v>2185</v>
      </c>
      <c r="S13" s="34" t="s">
        <v>2177</v>
      </c>
      <c r="T13" s="34"/>
      <c r="U13">
        <v>19</v>
      </c>
    </row>
    <row r="14" spans="1:21" x14ac:dyDescent="0.2">
      <c r="M14" s="1" t="s">
        <v>2186</v>
      </c>
      <c r="S14" t="s">
        <v>2137</v>
      </c>
      <c r="U14" s="10">
        <v>2</v>
      </c>
    </row>
    <row r="15" spans="1:21" x14ac:dyDescent="0.2">
      <c r="M15" s="1"/>
      <c r="S15" t="s">
        <v>2176</v>
      </c>
      <c r="U15" s="26" t="s">
        <v>2191</v>
      </c>
    </row>
    <row r="16" spans="1:21" s="24" customFormat="1" x14ac:dyDescent="0.2">
      <c r="B16" s="25" t="s">
        <v>2147</v>
      </c>
      <c r="H16" s="27"/>
      <c r="K16" s="31"/>
      <c r="M16" s="25"/>
      <c r="U16" s="25"/>
    </row>
    <row r="17" spans="1:21" x14ac:dyDescent="0.2">
      <c r="D17" s="4" t="s">
        <v>2127</v>
      </c>
      <c r="E17" s="4" t="s">
        <v>2129</v>
      </c>
    </row>
    <row r="18" spans="1:21" x14ac:dyDescent="0.2">
      <c r="D18" s="4" t="s">
        <v>2128</v>
      </c>
      <c r="E18" s="4" t="s">
        <v>2129</v>
      </c>
    </row>
    <row r="19" spans="1:21" x14ac:dyDescent="0.2">
      <c r="D19" s="4" t="s">
        <v>2130</v>
      </c>
      <c r="E19" s="4" t="s">
        <v>2158</v>
      </c>
      <c r="G19" t="s">
        <v>2148</v>
      </c>
    </row>
    <row r="20" spans="1:21" x14ac:dyDescent="0.2">
      <c r="D20" s="4" t="s">
        <v>2132</v>
      </c>
      <c r="E20" s="4">
        <v>3</v>
      </c>
      <c r="G20" t="s">
        <v>2149</v>
      </c>
    </row>
    <row r="21" spans="1:21" x14ac:dyDescent="0.2">
      <c r="D21" s="4" t="s">
        <v>2133</v>
      </c>
      <c r="E21" s="4" t="s">
        <v>2134</v>
      </c>
      <c r="G21" t="s">
        <v>2150</v>
      </c>
    </row>
    <row r="22" spans="1:21" x14ac:dyDescent="0.2">
      <c r="M22" s="36" t="s">
        <v>2135</v>
      </c>
      <c r="N22" s="36"/>
      <c r="O22" s="36"/>
      <c r="P22" s="36"/>
      <c r="Q22" s="36"/>
    </row>
    <row r="23" spans="1:21" x14ac:dyDescent="0.2">
      <c r="C23" s="37" t="s">
        <v>2151</v>
      </c>
      <c r="D23" s="37"/>
      <c r="M23" s="36"/>
      <c r="N23" s="36"/>
      <c r="O23" s="36"/>
      <c r="P23" s="36"/>
      <c r="Q23" s="36"/>
      <c r="S23" s="8" t="s">
        <v>2136</v>
      </c>
      <c r="T23" s="8"/>
      <c r="U23" s="8"/>
    </row>
    <row r="24" spans="1:21" x14ac:dyDescent="0.2">
      <c r="B24" s="2"/>
      <c r="C24" s="7" t="s">
        <v>2121</v>
      </c>
      <c r="D24" s="7" t="s">
        <v>2122</v>
      </c>
      <c r="E24" s="2"/>
      <c r="G24" s="3" t="s">
        <v>2155</v>
      </c>
      <c r="H24" s="29">
        <f>C25/(C25+D25)</f>
        <v>0.5</v>
      </c>
      <c r="I24" s="2"/>
      <c r="J24" s="3" t="s">
        <v>2124</v>
      </c>
      <c r="K24" s="29">
        <f>C26/(C26+D26)</f>
        <v>4.351610095735422E-4</v>
      </c>
      <c r="S24" t="s">
        <v>2181</v>
      </c>
      <c r="U24">
        <v>10180</v>
      </c>
    </row>
    <row r="25" spans="1:21" x14ac:dyDescent="0.2">
      <c r="A25" s="35" t="s">
        <v>2154</v>
      </c>
      <c r="B25" s="7" t="s">
        <v>2121</v>
      </c>
      <c r="C25" s="2">
        <f>SUM(fuzzy_2_subset!I:I)</f>
        <v>1</v>
      </c>
      <c r="D25" s="2">
        <f>SUM(fuzzy_2_subset!L:L)</f>
        <v>1</v>
      </c>
      <c r="E25" s="6">
        <f>SUM(C25:D25)</f>
        <v>2</v>
      </c>
      <c r="G25" s="3" t="s">
        <v>2156</v>
      </c>
      <c r="H25" s="29">
        <f>D26/(C26+D26)</f>
        <v>0.99956483899042647</v>
      </c>
      <c r="I25" s="2"/>
      <c r="J25" s="3" t="s">
        <v>2125</v>
      </c>
      <c r="K25" s="29">
        <f>D25/(C25+D25)</f>
        <v>0.5</v>
      </c>
      <c r="M25" s="1" t="s">
        <v>2182</v>
      </c>
      <c r="S25" t="s">
        <v>2180</v>
      </c>
      <c r="U25">
        <v>2300</v>
      </c>
    </row>
    <row r="26" spans="1:21" x14ac:dyDescent="0.2">
      <c r="A26" s="35"/>
      <c r="B26" s="7" t="s">
        <v>2122</v>
      </c>
      <c r="C26" s="2">
        <f>SUM(fuzzy_2_subset!K:K)</f>
        <v>1</v>
      </c>
      <c r="D26" s="2">
        <f>SUM(fuzzy_2_subset!J:J)</f>
        <v>2297</v>
      </c>
      <c r="E26" s="6">
        <f>SUM(C26:D26)</f>
        <v>2298</v>
      </c>
      <c r="G26" s="2"/>
      <c r="H26" s="30"/>
      <c r="I26" s="2"/>
      <c r="J26" s="2"/>
      <c r="K26" s="33"/>
      <c r="M26" s="1" t="s">
        <v>2183</v>
      </c>
      <c r="S26" t="s">
        <v>2179</v>
      </c>
      <c r="U26">
        <v>5</v>
      </c>
    </row>
    <row r="27" spans="1:21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9">
        <f>(C25+D26)/(E27)</f>
        <v>0.99913043478260866</v>
      </c>
      <c r="I27" s="2"/>
      <c r="J27" s="3" t="s">
        <v>2126</v>
      </c>
      <c r="K27" s="30">
        <f>(K24+K25)/2</f>
        <v>0.25021758050478676</v>
      </c>
      <c r="M27" s="1" t="s">
        <v>2184</v>
      </c>
      <c r="S27" s="9" t="s">
        <v>2178</v>
      </c>
      <c r="T27" s="9"/>
      <c r="U27">
        <v>243</v>
      </c>
    </row>
    <row r="28" spans="1:21" ht="16" customHeight="1" x14ac:dyDescent="0.2">
      <c r="G28" s="3" t="s">
        <v>2157</v>
      </c>
      <c r="H28" s="29">
        <f>(C25)/(C25+C26)</f>
        <v>0.5</v>
      </c>
      <c r="M28" s="1" t="s">
        <v>2185</v>
      </c>
      <c r="S28" s="34" t="s">
        <v>2177</v>
      </c>
      <c r="T28" s="34"/>
      <c r="U28">
        <v>1</v>
      </c>
    </row>
    <row r="29" spans="1:21" x14ac:dyDescent="0.2">
      <c r="M29" s="1" t="s">
        <v>2186</v>
      </c>
      <c r="S29" t="s">
        <v>2137</v>
      </c>
      <c r="U29" s="10">
        <v>2</v>
      </c>
    </row>
    <row r="30" spans="1:21" x14ac:dyDescent="0.2">
      <c r="M30" s="1"/>
      <c r="S30" t="s">
        <v>2176</v>
      </c>
      <c r="U30" s="26" t="s">
        <v>2188</v>
      </c>
    </row>
    <row r="31" spans="1:21" s="24" customFormat="1" x14ac:dyDescent="0.2">
      <c r="B31" s="25" t="s">
        <v>2160</v>
      </c>
      <c r="H31" s="27"/>
      <c r="K31" s="31"/>
      <c r="M31" s="25"/>
      <c r="U31" s="25"/>
    </row>
    <row r="32" spans="1:21" x14ac:dyDescent="0.2">
      <c r="D32" s="4" t="s">
        <v>2127</v>
      </c>
      <c r="E32" s="4" t="s">
        <v>2129</v>
      </c>
    </row>
    <row r="33" spans="1:21" x14ac:dyDescent="0.2">
      <c r="D33" s="4" t="s">
        <v>2128</v>
      </c>
      <c r="E33" s="4" t="s">
        <v>2129</v>
      </c>
    </row>
    <row r="34" spans="1:21" x14ac:dyDescent="0.2">
      <c r="D34" s="4" t="s">
        <v>2130</v>
      </c>
      <c r="E34" s="4" t="s">
        <v>2161</v>
      </c>
      <c r="G34" t="s">
        <v>2148</v>
      </c>
    </row>
    <row r="35" spans="1:21" x14ac:dyDescent="0.2">
      <c r="D35" s="4" t="s">
        <v>2132</v>
      </c>
      <c r="E35" s="4">
        <v>3</v>
      </c>
      <c r="G35" t="s">
        <v>2149</v>
      </c>
    </row>
    <row r="36" spans="1:21" x14ac:dyDescent="0.2">
      <c r="D36" s="4" t="s">
        <v>2133</v>
      </c>
      <c r="E36" s="4" t="s">
        <v>2134</v>
      </c>
      <c r="G36" t="s">
        <v>2150</v>
      </c>
    </row>
    <row r="37" spans="1:21" x14ac:dyDescent="0.2">
      <c r="M37" s="36" t="s">
        <v>2135</v>
      </c>
      <c r="N37" s="36"/>
      <c r="O37" s="36"/>
      <c r="P37" s="36"/>
      <c r="Q37" s="36"/>
    </row>
    <row r="38" spans="1:21" x14ac:dyDescent="0.2">
      <c r="C38" s="37" t="s">
        <v>2151</v>
      </c>
      <c r="D38" s="37"/>
      <c r="M38" s="36"/>
      <c r="N38" s="36"/>
      <c r="O38" s="36"/>
      <c r="P38" s="36"/>
      <c r="Q38" s="36"/>
      <c r="S38" s="8" t="s">
        <v>2136</v>
      </c>
      <c r="T38" s="8"/>
      <c r="U38" s="8"/>
    </row>
    <row r="39" spans="1:21" x14ac:dyDescent="0.2">
      <c r="B39" s="2"/>
      <c r="C39" s="7" t="s">
        <v>2121</v>
      </c>
      <c r="D39" s="7" t="s">
        <v>2122</v>
      </c>
      <c r="E39" s="2"/>
      <c r="G39" s="3" t="s">
        <v>2155</v>
      </c>
      <c r="H39" s="29">
        <f>C40/(C40+D40)</f>
        <v>0.5</v>
      </c>
      <c r="I39" s="2"/>
      <c r="J39" s="3" t="s">
        <v>2124</v>
      </c>
      <c r="K39" s="29">
        <f>C41/(C41+D41)</f>
        <v>3.7423846823324627E-2</v>
      </c>
      <c r="S39" t="s">
        <v>2181</v>
      </c>
      <c r="U39">
        <v>10180</v>
      </c>
    </row>
    <row r="40" spans="1:21" x14ac:dyDescent="0.2">
      <c r="A40" s="35" t="s">
        <v>2154</v>
      </c>
      <c r="B40" s="7" t="s">
        <v>2121</v>
      </c>
      <c r="C40" s="2">
        <f>SUM(fuzzy_2_subset!N:N)</f>
        <v>1</v>
      </c>
      <c r="D40" s="2">
        <f>SUM(fuzzy_2_subset!Q:Q)</f>
        <v>1</v>
      </c>
      <c r="E40" s="6">
        <f>SUM(C40:D40)</f>
        <v>2</v>
      </c>
      <c r="G40" s="3" t="s">
        <v>2156</v>
      </c>
      <c r="H40" s="29">
        <f>D41/(C41+D41)</f>
        <v>0.96257615317667533</v>
      </c>
      <c r="I40" s="2"/>
      <c r="J40" s="3" t="s">
        <v>2125</v>
      </c>
      <c r="K40" s="29">
        <f>D40/(C40+D40)</f>
        <v>0.5</v>
      </c>
      <c r="M40" s="1" t="s">
        <v>2182</v>
      </c>
      <c r="S40" t="s">
        <v>2180</v>
      </c>
      <c r="U40">
        <v>2300</v>
      </c>
    </row>
    <row r="41" spans="1:21" x14ac:dyDescent="0.2">
      <c r="A41" s="35"/>
      <c r="B41" s="7" t="s">
        <v>2122</v>
      </c>
      <c r="C41" s="2">
        <f>SUM(fuzzy_2_subset!P:P)</f>
        <v>86</v>
      </c>
      <c r="D41" s="2">
        <f>SUM(fuzzy_2_subset!O:O)</f>
        <v>2212</v>
      </c>
      <c r="E41" s="6">
        <f>SUM(C41:D41)</f>
        <v>2298</v>
      </c>
      <c r="G41" s="2"/>
      <c r="H41" s="30"/>
      <c r="I41" s="2"/>
      <c r="J41" s="2"/>
      <c r="K41" s="33"/>
      <c r="M41" s="1" t="s">
        <v>2183</v>
      </c>
      <c r="S41" t="s">
        <v>2179</v>
      </c>
      <c r="U41">
        <v>5</v>
      </c>
    </row>
    <row r="42" spans="1:21" x14ac:dyDescent="0.2">
      <c r="B42" s="5"/>
      <c r="C42" s="6">
        <f>SUM(C40:C41)</f>
        <v>87</v>
      </c>
      <c r="D42" s="6">
        <f>SUM(D40:D41)</f>
        <v>2213</v>
      </c>
      <c r="E42" s="6">
        <f>SUM(C40:D41)</f>
        <v>2300</v>
      </c>
      <c r="G42" s="3" t="s">
        <v>2123</v>
      </c>
      <c r="H42" s="29">
        <f>(C40+D41)/(E42)</f>
        <v>0.96217391304347821</v>
      </c>
      <c r="I42" s="2"/>
      <c r="J42" s="3" t="s">
        <v>2126</v>
      </c>
      <c r="K42" s="30">
        <f>(K39+K40)/2</f>
        <v>0.26871192341166233</v>
      </c>
      <c r="M42" s="1" t="s">
        <v>2184</v>
      </c>
      <c r="S42" s="9" t="s">
        <v>2178</v>
      </c>
      <c r="T42" s="9"/>
      <c r="U42">
        <v>243</v>
      </c>
    </row>
    <row r="43" spans="1:21" ht="16" customHeight="1" x14ac:dyDescent="0.2">
      <c r="G43" s="3" t="s">
        <v>2157</v>
      </c>
      <c r="H43" s="29">
        <f>(C40)/(C40+C41)</f>
        <v>1.1494252873563218E-2</v>
      </c>
      <c r="M43" s="1" t="s">
        <v>2185</v>
      </c>
      <c r="S43" s="34" t="s">
        <v>2177</v>
      </c>
      <c r="T43" s="34"/>
      <c r="U43">
        <v>243</v>
      </c>
    </row>
    <row r="44" spans="1:21" x14ac:dyDescent="0.2">
      <c r="M44" s="1" t="s">
        <v>2186</v>
      </c>
      <c r="S44" t="s">
        <v>2137</v>
      </c>
      <c r="U44" s="10">
        <v>87</v>
      </c>
    </row>
    <row r="45" spans="1:21" x14ac:dyDescent="0.2">
      <c r="M45" s="1"/>
      <c r="S45" t="s">
        <v>2176</v>
      </c>
      <c r="U45" s="26" t="s">
        <v>2189</v>
      </c>
    </row>
    <row r="46" spans="1:21" s="24" customFormat="1" x14ac:dyDescent="0.2">
      <c r="B46" s="25" t="s">
        <v>2162</v>
      </c>
      <c r="H46" s="27"/>
      <c r="K46" s="31"/>
      <c r="M46" s="25"/>
      <c r="U46" s="25"/>
    </row>
    <row r="47" spans="1:21" x14ac:dyDescent="0.2">
      <c r="D47" s="4" t="s">
        <v>2127</v>
      </c>
      <c r="E47" s="4" t="s">
        <v>2174</v>
      </c>
    </row>
    <row r="48" spans="1:21" x14ac:dyDescent="0.2">
      <c r="D48" s="4" t="s">
        <v>2128</v>
      </c>
      <c r="E48" s="4" t="s">
        <v>2174</v>
      </c>
    </row>
    <row r="49" spans="1:21" x14ac:dyDescent="0.2">
      <c r="D49" s="4" t="s">
        <v>2130</v>
      </c>
      <c r="E49" s="4" t="s">
        <v>2131</v>
      </c>
      <c r="G49" t="s">
        <v>2148</v>
      </c>
    </row>
    <row r="50" spans="1:21" x14ac:dyDescent="0.2">
      <c r="D50" s="4" t="s">
        <v>2132</v>
      </c>
      <c r="E50" s="4">
        <v>3</v>
      </c>
      <c r="G50" t="s">
        <v>2149</v>
      </c>
    </row>
    <row r="51" spans="1:21" x14ac:dyDescent="0.2">
      <c r="D51" s="4" t="s">
        <v>2133</v>
      </c>
      <c r="E51" s="4" t="s">
        <v>2134</v>
      </c>
      <c r="G51" t="s">
        <v>2150</v>
      </c>
    </row>
    <row r="52" spans="1:21" x14ac:dyDescent="0.2">
      <c r="M52" s="36" t="s">
        <v>2135</v>
      </c>
      <c r="N52" s="36"/>
      <c r="O52" s="36"/>
      <c r="P52" s="36"/>
      <c r="Q52" s="36"/>
    </row>
    <row r="53" spans="1:21" x14ac:dyDescent="0.2">
      <c r="C53" s="37" t="s">
        <v>2151</v>
      </c>
      <c r="D53" s="37"/>
      <c r="M53" s="36"/>
      <c r="N53" s="36"/>
      <c r="O53" s="36"/>
      <c r="P53" s="36"/>
      <c r="Q53" s="36"/>
      <c r="S53" s="8" t="s">
        <v>2136</v>
      </c>
      <c r="T53" s="8"/>
      <c r="U53" s="8"/>
    </row>
    <row r="54" spans="1:21" x14ac:dyDescent="0.2">
      <c r="B54" s="2"/>
      <c r="C54" s="7" t="s">
        <v>2121</v>
      </c>
      <c r="D54" s="7" t="s">
        <v>2122</v>
      </c>
      <c r="E54" s="2"/>
      <c r="G54" s="3" t="s">
        <v>2155</v>
      </c>
      <c r="H54" s="29">
        <f>C55/(C55+D55)</f>
        <v>0.5</v>
      </c>
      <c r="I54" s="2"/>
      <c r="J54" s="3" t="s">
        <v>2124</v>
      </c>
      <c r="K54" s="29">
        <f>C56/(C56+D56)</f>
        <v>3.7423846823324627E-2</v>
      </c>
      <c r="S54" t="s">
        <v>2181</v>
      </c>
      <c r="U54">
        <v>10180</v>
      </c>
    </row>
    <row r="55" spans="1:21" x14ac:dyDescent="0.2">
      <c r="A55" s="35" t="s">
        <v>2154</v>
      </c>
      <c r="B55" s="7" t="s">
        <v>2121</v>
      </c>
      <c r="C55" s="2">
        <f>SUM(fuzzy_2_subset!S:S)</f>
        <v>1</v>
      </c>
      <c r="D55" s="2">
        <f>SUM(fuzzy_2_subset!V:V)</f>
        <v>1</v>
      </c>
      <c r="E55" s="6">
        <f>SUM(C55:D55)</f>
        <v>2</v>
      </c>
      <c r="G55" s="3" t="s">
        <v>2156</v>
      </c>
      <c r="H55" s="29">
        <f>D56/(C56+D56)</f>
        <v>0.96257615317667533</v>
      </c>
      <c r="I55" s="2"/>
      <c r="J55" s="3" t="s">
        <v>2125</v>
      </c>
      <c r="K55" s="29">
        <f>D55/(C55+D55)</f>
        <v>0.5</v>
      </c>
      <c r="M55" s="1" t="s">
        <v>2182</v>
      </c>
      <c r="S55" t="s">
        <v>2180</v>
      </c>
      <c r="U55">
        <v>2300</v>
      </c>
    </row>
    <row r="56" spans="1:21" x14ac:dyDescent="0.2">
      <c r="A56" s="35"/>
      <c r="B56" s="7" t="s">
        <v>2122</v>
      </c>
      <c r="C56" s="2">
        <f>SUM(fuzzy_2_subset!U:U)</f>
        <v>86</v>
      </c>
      <c r="D56" s="2">
        <f>SUM(fuzzy_2_subset!T:T)</f>
        <v>2212</v>
      </c>
      <c r="E56" s="6">
        <f>SUM(C56:D56)</f>
        <v>2298</v>
      </c>
      <c r="G56" s="2"/>
      <c r="H56" s="30"/>
      <c r="I56" s="2"/>
      <c r="J56" s="2"/>
      <c r="K56" s="33"/>
      <c r="M56" s="1" t="s">
        <v>2183</v>
      </c>
      <c r="S56" t="s">
        <v>2179</v>
      </c>
      <c r="U56">
        <v>5</v>
      </c>
    </row>
    <row r="57" spans="1:21" x14ac:dyDescent="0.2">
      <c r="B57" s="5"/>
      <c r="C57" s="6">
        <f>SUM(C55:C56)</f>
        <v>87</v>
      </c>
      <c r="D57" s="6">
        <f>SUM(D55:D56)</f>
        <v>2213</v>
      </c>
      <c r="E57" s="6">
        <f>SUM(C55:D56)</f>
        <v>2300</v>
      </c>
      <c r="G57" s="3" t="s">
        <v>2123</v>
      </c>
      <c r="H57" s="29">
        <f>(C55+D56)/(E57)</f>
        <v>0.96217391304347821</v>
      </c>
      <c r="I57" s="2"/>
      <c r="J57" s="3" t="s">
        <v>2126</v>
      </c>
      <c r="K57" s="30">
        <f>(K54+K55)/2</f>
        <v>0.26871192341166233</v>
      </c>
      <c r="M57" s="1" t="s">
        <v>2184</v>
      </c>
      <c r="S57" s="9" t="s">
        <v>2178</v>
      </c>
      <c r="T57" s="9"/>
      <c r="U57">
        <v>72</v>
      </c>
    </row>
    <row r="58" spans="1:21" ht="16" customHeight="1" x14ac:dyDescent="0.2">
      <c r="G58" s="3" t="s">
        <v>2157</v>
      </c>
      <c r="H58" s="29">
        <f>(C55)/(C55+C56)</f>
        <v>1.1494252873563218E-2</v>
      </c>
      <c r="M58" s="1" t="s">
        <v>2185</v>
      </c>
      <c r="S58" s="34" t="s">
        <v>2177</v>
      </c>
      <c r="T58" s="34"/>
      <c r="U58">
        <v>19</v>
      </c>
    </row>
    <row r="59" spans="1:21" x14ac:dyDescent="0.2">
      <c r="M59" s="1" t="s">
        <v>2186</v>
      </c>
      <c r="S59" t="s">
        <v>2137</v>
      </c>
      <c r="U59" s="10">
        <v>87</v>
      </c>
    </row>
    <row r="60" spans="1:21" x14ac:dyDescent="0.2">
      <c r="M60" s="1"/>
      <c r="S60" t="s">
        <v>2176</v>
      </c>
      <c r="U60" s="26" t="s">
        <v>2188</v>
      </c>
    </row>
    <row r="61" spans="1:21" s="24" customFormat="1" x14ac:dyDescent="0.2">
      <c r="B61" s="25" t="s">
        <v>2165</v>
      </c>
      <c r="H61" s="27"/>
      <c r="K61" s="31"/>
      <c r="M61" s="25"/>
      <c r="U61" s="25"/>
    </row>
    <row r="62" spans="1:21" x14ac:dyDescent="0.2">
      <c r="D62" s="4" t="s">
        <v>2127</v>
      </c>
      <c r="E62" s="4" t="s">
        <v>2174</v>
      </c>
    </row>
    <row r="63" spans="1:21" x14ac:dyDescent="0.2">
      <c r="D63" s="4" t="s">
        <v>2128</v>
      </c>
      <c r="E63" s="4" t="s">
        <v>2174</v>
      </c>
    </row>
    <row r="64" spans="1:21" x14ac:dyDescent="0.2">
      <c r="D64" s="4" t="s">
        <v>2130</v>
      </c>
      <c r="E64" s="4" t="s">
        <v>2158</v>
      </c>
      <c r="G64" t="s">
        <v>2148</v>
      </c>
    </row>
    <row r="65" spans="1:21" x14ac:dyDescent="0.2">
      <c r="D65" s="4" t="s">
        <v>2132</v>
      </c>
      <c r="E65" s="4">
        <v>3</v>
      </c>
      <c r="G65" t="s">
        <v>2149</v>
      </c>
    </row>
    <row r="66" spans="1:21" x14ac:dyDescent="0.2">
      <c r="D66" s="4" t="s">
        <v>2133</v>
      </c>
      <c r="E66" s="4" t="s">
        <v>2134</v>
      </c>
      <c r="G66" t="s">
        <v>2150</v>
      </c>
    </row>
    <row r="67" spans="1:21" x14ac:dyDescent="0.2">
      <c r="M67" s="36" t="s">
        <v>2135</v>
      </c>
      <c r="N67" s="36"/>
      <c r="O67" s="36"/>
      <c r="P67" s="36"/>
      <c r="Q67" s="36"/>
    </row>
    <row r="68" spans="1:21" x14ac:dyDescent="0.2">
      <c r="C68" s="37" t="s">
        <v>2151</v>
      </c>
      <c r="D68" s="37"/>
      <c r="M68" s="36"/>
      <c r="N68" s="36"/>
      <c r="O68" s="36"/>
      <c r="P68" s="36"/>
      <c r="Q68" s="36"/>
      <c r="S68" s="8" t="s">
        <v>2136</v>
      </c>
      <c r="T68" s="8"/>
      <c r="U68" s="8"/>
    </row>
    <row r="69" spans="1:21" x14ac:dyDescent="0.2">
      <c r="B69" s="2"/>
      <c r="C69" s="7" t="s">
        <v>2121</v>
      </c>
      <c r="D69" s="7" t="s">
        <v>2122</v>
      </c>
      <c r="E69" s="2"/>
      <c r="G69" s="3" t="s">
        <v>2155</v>
      </c>
      <c r="H69" s="29">
        <f>C70/(C70+D70)</f>
        <v>0.5</v>
      </c>
      <c r="I69" s="2"/>
      <c r="J69" s="3" t="s">
        <v>2124</v>
      </c>
      <c r="K69" s="29">
        <f>C71/(C71+D71)</f>
        <v>4.351610095735422E-4</v>
      </c>
      <c r="S69" t="s">
        <v>2181</v>
      </c>
      <c r="U69">
        <v>10180</v>
      </c>
    </row>
    <row r="70" spans="1:21" x14ac:dyDescent="0.2">
      <c r="A70" s="35" t="s">
        <v>2154</v>
      </c>
      <c r="B70" s="7" t="s">
        <v>2121</v>
      </c>
      <c r="C70" s="2">
        <f>SUM(fuzzy_2_subset!X:X)</f>
        <v>1</v>
      </c>
      <c r="D70" s="2">
        <f>SUM(fuzzy_2_subset!AA:AA)</f>
        <v>1</v>
      </c>
      <c r="E70" s="6">
        <f>SUM(C70:D70)</f>
        <v>2</v>
      </c>
      <c r="G70" s="3" t="s">
        <v>2156</v>
      </c>
      <c r="H70" s="29">
        <f>D71/(C71+D71)</f>
        <v>0.99956483899042647</v>
      </c>
      <c r="I70" s="2"/>
      <c r="J70" s="3" t="s">
        <v>2125</v>
      </c>
      <c r="K70" s="29">
        <f>D70/(C70+D70)</f>
        <v>0.5</v>
      </c>
      <c r="M70" s="1" t="s">
        <v>2182</v>
      </c>
      <c r="S70" t="s">
        <v>2180</v>
      </c>
      <c r="U70">
        <v>2300</v>
      </c>
    </row>
    <row r="71" spans="1:21" x14ac:dyDescent="0.2">
      <c r="A71" s="35"/>
      <c r="B71" s="7" t="s">
        <v>2122</v>
      </c>
      <c r="C71" s="2">
        <f>SUM(fuzzy_2_subset!Z:Z)</f>
        <v>1</v>
      </c>
      <c r="D71" s="2">
        <f>SUM(fuzzy_2_subset!Y:Y)</f>
        <v>2297</v>
      </c>
      <c r="E71" s="6">
        <f>SUM(C71:D71)</f>
        <v>2298</v>
      </c>
      <c r="G71" s="2"/>
      <c r="H71" s="30"/>
      <c r="I71" s="2"/>
      <c r="J71" s="2"/>
      <c r="K71" s="33"/>
      <c r="M71" s="1" t="s">
        <v>2183</v>
      </c>
      <c r="S71" t="s">
        <v>2179</v>
      </c>
      <c r="U71">
        <v>5</v>
      </c>
    </row>
    <row r="72" spans="1:21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9">
        <f>(C70+D71)/(E72)</f>
        <v>0.99913043478260866</v>
      </c>
      <c r="I72" s="2"/>
      <c r="J72" s="3" t="s">
        <v>2126</v>
      </c>
      <c r="K72" s="30">
        <f>(K69+K70)/2</f>
        <v>0.25021758050478676</v>
      </c>
      <c r="M72" s="1" t="s">
        <v>2184</v>
      </c>
      <c r="S72" s="9" t="s">
        <v>2178</v>
      </c>
      <c r="T72" s="9"/>
      <c r="U72">
        <v>243</v>
      </c>
    </row>
    <row r="73" spans="1:21" ht="16" customHeight="1" x14ac:dyDescent="0.2">
      <c r="G73" s="3" t="s">
        <v>2157</v>
      </c>
      <c r="H73" s="29">
        <f>(C70)/(C70+C71)</f>
        <v>0.5</v>
      </c>
      <c r="M73" s="1" t="s">
        <v>2185</v>
      </c>
      <c r="S73" s="34" t="s">
        <v>2177</v>
      </c>
      <c r="T73" s="34"/>
      <c r="U73">
        <v>1</v>
      </c>
    </row>
    <row r="74" spans="1:21" x14ac:dyDescent="0.2">
      <c r="M74" s="1" t="s">
        <v>2186</v>
      </c>
      <c r="S74" t="s">
        <v>2137</v>
      </c>
      <c r="U74" s="10">
        <v>2</v>
      </c>
    </row>
    <row r="75" spans="1:21" x14ac:dyDescent="0.2">
      <c r="M75" s="1"/>
      <c r="S75" t="s">
        <v>2176</v>
      </c>
      <c r="U75" s="26" t="s">
        <v>2190</v>
      </c>
    </row>
    <row r="76" spans="1:21" s="24" customFormat="1" x14ac:dyDescent="0.2">
      <c r="B76" s="25" t="s">
        <v>2166</v>
      </c>
      <c r="H76" s="27"/>
      <c r="K76" s="31"/>
      <c r="M76" s="25"/>
      <c r="U76" s="25"/>
    </row>
    <row r="77" spans="1:21" x14ac:dyDescent="0.2">
      <c r="D77" s="4" t="s">
        <v>2127</v>
      </c>
      <c r="E77" s="4" t="s">
        <v>2174</v>
      </c>
    </row>
    <row r="78" spans="1:21" x14ac:dyDescent="0.2">
      <c r="D78" s="4" t="s">
        <v>2128</v>
      </c>
      <c r="E78" s="4" t="s">
        <v>2174</v>
      </c>
    </row>
    <row r="79" spans="1:21" x14ac:dyDescent="0.2">
      <c r="D79" s="4" t="s">
        <v>2130</v>
      </c>
      <c r="E79" s="4" t="s">
        <v>2161</v>
      </c>
      <c r="G79" t="s">
        <v>2148</v>
      </c>
    </row>
    <row r="80" spans="1:21" x14ac:dyDescent="0.2">
      <c r="D80" s="4" t="s">
        <v>2132</v>
      </c>
      <c r="E80" s="4">
        <v>3</v>
      </c>
      <c r="G80" t="s">
        <v>2149</v>
      </c>
    </row>
    <row r="81" spans="1:21" x14ac:dyDescent="0.2">
      <c r="D81" s="4" t="s">
        <v>2133</v>
      </c>
      <c r="E81" s="4" t="s">
        <v>2134</v>
      </c>
      <c r="G81" t="s">
        <v>2150</v>
      </c>
    </row>
    <row r="82" spans="1:21" x14ac:dyDescent="0.2">
      <c r="M82" s="36" t="s">
        <v>2135</v>
      </c>
      <c r="N82" s="36"/>
      <c r="O82" s="36"/>
      <c r="P82" s="36"/>
      <c r="Q82" s="36"/>
    </row>
    <row r="83" spans="1:21" x14ac:dyDescent="0.2">
      <c r="C83" s="37" t="s">
        <v>2151</v>
      </c>
      <c r="D83" s="37"/>
      <c r="M83" s="36"/>
      <c r="N83" s="36"/>
      <c r="O83" s="36"/>
      <c r="P83" s="36"/>
      <c r="Q83" s="36"/>
      <c r="S83" s="8" t="s">
        <v>2136</v>
      </c>
      <c r="T83" s="8"/>
      <c r="U83" s="8"/>
    </row>
    <row r="84" spans="1:21" x14ac:dyDescent="0.2">
      <c r="B84" s="2"/>
      <c r="C84" s="7" t="s">
        <v>2121</v>
      </c>
      <c r="D84" s="7" t="s">
        <v>2122</v>
      </c>
      <c r="E84" s="2"/>
      <c r="G84" s="3" t="s">
        <v>2155</v>
      </c>
      <c r="H84" s="29">
        <f>C85/(C85+D85)</f>
        <v>0.5</v>
      </c>
      <c r="I84" s="2"/>
      <c r="J84" s="3" t="s">
        <v>2124</v>
      </c>
      <c r="K84" s="29">
        <f>C86/(C86+D86)</f>
        <v>3.7423846823324627E-2</v>
      </c>
      <c r="S84" t="s">
        <v>2181</v>
      </c>
      <c r="U84">
        <v>10180</v>
      </c>
    </row>
    <row r="85" spans="1:21" x14ac:dyDescent="0.2">
      <c r="A85" s="35" t="s">
        <v>2154</v>
      </c>
      <c r="B85" s="7" t="s">
        <v>2121</v>
      </c>
      <c r="C85" s="2">
        <f>SUM(fuzzy_2_subset!AC:AC)</f>
        <v>1</v>
      </c>
      <c r="D85" s="2">
        <f>SUM(fuzzy_2_subset!AF:AF)</f>
        <v>1</v>
      </c>
      <c r="E85" s="6">
        <f>SUM(C85:D85)</f>
        <v>2</v>
      </c>
      <c r="G85" s="3" t="s">
        <v>2156</v>
      </c>
      <c r="H85" s="29">
        <f>D86/(C86+D86)</f>
        <v>0.96257615317667533</v>
      </c>
      <c r="I85" s="2"/>
      <c r="J85" s="3" t="s">
        <v>2125</v>
      </c>
      <c r="K85" s="29">
        <f>D85/(C85+D85)</f>
        <v>0.5</v>
      </c>
      <c r="M85" s="1" t="s">
        <v>2182</v>
      </c>
      <c r="S85" t="s">
        <v>2180</v>
      </c>
      <c r="U85">
        <v>2300</v>
      </c>
    </row>
    <row r="86" spans="1:21" x14ac:dyDescent="0.2">
      <c r="A86" s="35"/>
      <c r="B86" s="7" t="s">
        <v>2122</v>
      </c>
      <c r="C86" s="2">
        <f>SUM(fuzzy_2_subset!AE:AE)</f>
        <v>86</v>
      </c>
      <c r="D86" s="2">
        <f>SUM(fuzzy_2_subset!AD:AD)</f>
        <v>2212</v>
      </c>
      <c r="E86" s="6">
        <f>SUM(C86:D86)</f>
        <v>2298</v>
      </c>
      <c r="G86" s="2"/>
      <c r="H86" s="30"/>
      <c r="I86" s="2"/>
      <c r="J86" s="2"/>
      <c r="K86" s="33"/>
      <c r="M86" s="1" t="s">
        <v>2183</v>
      </c>
      <c r="S86" t="s">
        <v>2179</v>
      </c>
      <c r="U86">
        <v>5</v>
      </c>
    </row>
    <row r="87" spans="1:21" x14ac:dyDescent="0.2">
      <c r="B87" s="5"/>
      <c r="C87" s="6">
        <f>SUM(C85:C86)</f>
        <v>87</v>
      </c>
      <c r="D87" s="6">
        <f>SUM(D85:D86)</f>
        <v>2213</v>
      </c>
      <c r="E87" s="6">
        <f>SUM(C85:D86)</f>
        <v>2300</v>
      </c>
      <c r="G87" s="3" t="s">
        <v>2123</v>
      </c>
      <c r="H87" s="29">
        <f>(C85+D86)/(E87)</f>
        <v>0.96217391304347821</v>
      </c>
      <c r="I87" s="2"/>
      <c r="J87" s="3" t="s">
        <v>2126</v>
      </c>
      <c r="K87" s="30">
        <f>(K84+K85)/2</f>
        <v>0.26871192341166233</v>
      </c>
      <c r="M87" s="1" t="s">
        <v>2184</v>
      </c>
      <c r="S87" s="9" t="s">
        <v>2178</v>
      </c>
      <c r="T87" s="9"/>
      <c r="U87">
        <v>243</v>
      </c>
    </row>
    <row r="88" spans="1:21" ht="16" customHeight="1" x14ac:dyDescent="0.2">
      <c r="G88" s="3" t="s">
        <v>2157</v>
      </c>
      <c r="H88" s="29">
        <f>(C85)/(C85+C86)</f>
        <v>1.1494252873563218E-2</v>
      </c>
      <c r="M88" s="1" t="s">
        <v>2185</v>
      </c>
      <c r="S88" s="34" t="s">
        <v>2177</v>
      </c>
      <c r="T88" s="34"/>
      <c r="U88">
        <v>243</v>
      </c>
    </row>
    <row r="89" spans="1:21" x14ac:dyDescent="0.2">
      <c r="M89" s="1" t="s">
        <v>2186</v>
      </c>
      <c r="S89" t="s">
        <v>2137</v>
      </c>
      <c r="U89" s="10">
        <v>87</v>
      </c>
    </row>
    <row r="90" spans="1:21" x14ac:dyDescent="0.2">
      <c r="M90" s="1"/>
      <c r="S90" t="s">
        <v>2176</v>
      </c>
      <c r="U90" s="26" t="s">
        <v>2189</v>
      </c>
    </row>
    <row r="91" spans="1:21" s="24" customFormat="1" x14ac:dyDescent="0.2">
      <c r="B91" s="25" t="s">
        <v>2171</v>
      </c>
      <c r="H91" s="27"/>
      <c r="K91" s="31"/>
      <c r="M91" s="25"/>
      <c r="U91" s="25"/>
    </row>
    <row r="92" spans="1:21" x14ac:dyDescent="0.2">
      <c r="D92" s="4" t="s">
        <v>2127</v>
      </c>
      <c r="E92" s="4" t="s">
        <v>2175</v>
      </c>
    </row>
    <row r="93" spans="1:21" x14ac:dyDescent="0.2">
      <c r="D93" s="4" t="s">
        <v>2128</v>
      </c>
      <c r="E93" s="4" t="s">
        <v>2175</v>
      </c>
    </row>
    <row r="94" spans="1:21" x14ac:dyDescent="0.2">
      <c r="D94" s="4" t="s">
        <v>2130</v>
      </c>
      <c r="E94" s="4" t="s">
        <v>2131</v>
      </c>
      <c r="G94" t="s">
        <v>2148</v>
      </c>
    </row>
    <row r="95" spans="1:21" x14ac:dyDescent="0.2">
      <c r="D95" s="4" t="s">
        <v>2132</v>
      </c>
      <c r="E95" s="4">
        <v>3</v>
      </c>
      <c r="G95" t="s">
        <v>2149</v>
      </c>
    </row>
    <row r="96" spans="1:21" x14ac:dyDescent="0.2">
      <c r="D96" s="4" t="s">
        <v>2133</v>
      </c>
      <c r="E96" s="4" t="s">
        <v>2134</v>
      </c>
      <c r="G96" t="s">
        <v>2150</v>
      </c>
    </row>
    <row r="97" spans="1:21" x14ac:dyDescent="0.2">
      <c r="M97" s="36" t="s">
        <v>2135</v>
      </c>
      <c r="N97" s="36"/>
      <c r="O97" s="36"/>
      <c r="P97" s="36"/>
      <c r="Q97" s="36"/>
    </row>
    <row r="98" spans="1:21" x14ac:dyDescent="0.2">
      <c r="C98" s="37" t="s">
        <v>2151</v>
      </c>
      <c r="D98" s="37"/>
      <c r="M98" s="36"/>
      <c r="N98" s="36"/>
      <c r="O98" s="36"/>
      <c r="P98" s="36"/>
      <c r="Q98" s="36"/>
      <c r="S98" s="8" t="s">
        <v>2136</v>
      </c>
      <c r="T98" s="8"/>
      <c r="U98" s="8"/>
    </row>
    <row r="99" spans="1:21" x14ac:dyDescent="0.2">
      <c r="B99" s="2"/>
      <c r="C99" s="7" t="s">
        <v>2121</v>
      </c>
      <c r="D99" s="7" t="s">
        <v>2122</v>
      </c>
      <c r="E99" s="2"/>
      <c r="G99" s="3" t="s">
        <v>2155</v>
      </c>
      <c r="H99" s="29">
        <f>C100/(C100+D100)</f>
        <v>0.5</v>
      </c>
      <c r="I99" s="2"/>
      <c r="J99" s="3" t="s">
        <v>2124</v>
      </c>
      <c r="K99" s="29">
        <f>C101/(C101+D101)</f>
        <v>3.7859007832898174E-2</v>
      </c>
      <c r="S99" t="s">
        <v>2181</v>
      </c>
      <c r="U99">
        <v>10180</v>
      </c>
    </row>
    <row r="100" spans="1:21" x14ac:dyDescent="0.2">
      <c r="A100" s="35" t="s">
        <v>2154</v>
      </c>
      <c r="B100" s="7" t="s">
        <v>2121</v>
      </c>
      <c r="C100" s="2">
        <f>SUM(fuzzy_2_subset!AH:AH)</f>
        <v>1</v>
      </c>
      <c r="D100" s="2">
        <f>SUM(fuzzy_2_subset!AK:AK)</f>
        <v>1</v>
      </c>
      <c r="E100" s="6">
        <f>SUM(C100:D100)</f>
        <v>2</v>
      </c>
      <c r="G100" s="3" t="s">
        <v>2156</v>
      </c>
      <c r="H100" s="29">
        <f>D101/(C101+D101)</f>
        <v>0.96214099216710181</v>
      </c>
      <c r="I100" s="2"/>
      <c r="J100" s="3" t="s">
        <v>2125</v>
      </c>
      <c r="K100" s="29">
        <f>D100/(C100+D100)</f>
        <v>0.5</v>
      </c>
      <c r="M100" s="1" t="s">
        <v>2182</v>
      </c>
      <c r="S100" t="s">
        <v>2180</v>
      </c>
      <c r="U100">
        <v>2300</v>
      </c>
    </row>
    <row r="101" spans="1:21" x14ac:dyDescent="0.2">
      <c r="A101" s="35"/>
      <c r="B101" s="7" t="s">
        <v>2122</v>
      </c>
      <c r="C101" s="2">
        <f>SUM(fuzzy_2_subset!AJ:AJ)</f>
        <v>87</v>
      </c>
      <c r="D101" s="2">
        <f>SUM(fuzzy_2_subset!AI:AI)</f>
        <v>2211</v>
      </c>
      <c r="E101" s="6">
        <f>SUM(C101:D101)</f>
        <v>2298</v>
      </c>
      <c r="G101" s="2"/>
      <c r="H101" s="30"/>
      <c r="I101" s="2"/>
      <c r="J101" s="2"/>
      <c r="K101" s="33"/>
      <c r="M101" s="1" t="s">
        <v>2183</v>
      </c>
      <c r="S101" t="s">
        <v>2179</v>
      </c>
      <c r="U101">
        <v>5</v>
      </c>
    </row>
    <row r="102" spans="1:21" x14ac:dyDescent="0.2">
      <c r="B102" s="5"/>
      <c r="C102" s="6">
        <f>SUM(C100:C101)</f>
        <v>88</v>
      </c>
      <c r="D102" s="6">
        <f>SUM(D100:D101)</f>
        <v>2212</v>
      </c>
      <c r="E102" s="6">
        <f>SUM(C100:D101)</f>
        <v>2300</v>
      </c>
      <c r="G102" s="3" t="s">
        <v>2123</v>
      </c>
      <c r="H102" s="29">
        <f>(C100+D101)/(E102)</f>
        <v>0.96173913043478265</v>
      </c>
      <c r="I102" s="2"/>
      <c r="J102" s="3" t="s">
        <v>2126</v>
      </c>
      <c r="K102" s="30">
        <f>(K99+K100)/2</f>
        <v>0.2689295039164491</v>
      </c>
      <c r="M102" s="1" t="s">
        <v>2184</v>
      </c>
      <c r="S102" s="9" t="s">
        <v>2178</v>
      </c>
      <c r="T102" s="9"/>
      <c r="U102">
        <v>72</v>
      </c>
    </row>
    <row r="103" spans="1:21" x14ac:dyDescent="0.2">
      <c r="G103" s="3" t="s">
        <v>2157</v>
      </c>
      <c r="H103" s="29">
        <f>(C100)/(C100+C101)</f>
        <v>1.1363636363636364E-2</v>
      </c>
      <c r="M103" s="1" t="s">
        <v>2185</v>
      </c>
      <c r="S103" s="34" t="s">
        <v>2177</v>
      </c>
      <c r="T103" s="34"/>
      <c r="U103">
        <v>19</v>
      </c>
    </row>
    <row r="104" spans="1:21" x14ac:dyDescent="0.2">
      <c r="M104" s="1" t="s">
        <v>2186</v>
      </c>
      <c r="S104" t="s">
        <v>2137</v>
      </c>
      <c r="U104" s="10">
        <v>88</v>
      </c>
    </row>
    <row r="105" spans="1:21" x14ac:dyDescent="0.2">
      <c r="M105" s="1"/>
      <c r="S105" t="s">
        <v>2176</v>
      </c>
      <c r="U105" s="26" t="s">
        <v>2187</v>
      </c>
    </row>
    <row r="106" spans="1:21" s="24" customFormat="1" x14ac:dyDescent="0.2">
      <c r="B106" s="25" t="s">
        <v>2172</v>
      </c>
      <c r="H106" s="27"/>
      <c r="K106" s="31"/>
      <c r="M106" s="25"/>
      <c r="U106" s="25"/>
    </row>
    <row r="107" spans="1:21" x14ac:dyDescent="0.2">
      <c r="D107" s="4" t="s">
        <v>2127</v>
      </c>
      <c r="E107" s="4" t="s">
        <v>2175</v>
      </c>
    </row>
    <row r="108" spans="1:21" x14ac:dyDescent="0.2">
      <c r="D108" s="4" t="s">
        <v>2128</v>
      </c>
      <c r="E108" s="4" t="s">
        <v>2175</v>
      </c>
    </row>
    <row r="109" spans="1:21" x14ac:dyDescent="0.2">
      <c r="D109" s="4" t="s">
        <v>2130</v>
      </c>
      <c r="E109" s="4" t="s">
        <v>2158</v>
      </c>
      <c r="G109" t="s">
        <v>2148</v>
      </c>
    </row>
    <row r="110" spans="1:21" x14ac:dyDescent="0.2">
      <c r="D110" s="4" t="s">
        <v>2132</v>
      </c>
      <c r="E110" s="4">
        <v>3</v>
      </c>
      <c r="G110" t="s">
        <v>2149</v>
      </c>
    </row>
    <row r="111" spans="1:21" x14ac:dyDescent="0.2">
      <c r="D111" s="4" t="s">
        <v>2133</v>
      </c>
      <c r="E111" s="4" t="s">
        <v>2134</v>
      </c>
      <c r="G111" t="s">
        <v>2150</v>
      </c>
    </row>
    <row r="112" spans="1:21" x14ac:dyDescent="0.2">
      <c r="M112" s="36" t="s">
        <v>2135</v>
      </c>
      <c r="N112" s="36"/>
      <c r="O112" s="36"/>
      <c r="P112" s="36"/>
      <c r="Q112" s="36"/>
    </row>
    <row r="113" spans="1:21" x14ac:dyDescent="0.2">
      <c r="C113" s="37" t="s">
        <v>2151</v>
      </c>
      <c r="D113" s="37"/>
      <c r="M113" s="36"/>
      <c r="N113" s="36"/>
      <c r="O113" s="36"/>
      <c r="P113" s="36"/>
      <c r="Q113" s="36"/>
      <c r="S113" s="8" t="s">
        <v>2136</v>
      </c>
      <c r="T113" s="8"/>
      <c r="U113" s="8"/>
    </row>
    <row r="114" spans="1:21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9">
        <f>C115/(C115+D115)</f>
        <v>0.5</v>
      </c>
      <c r="I114" s="2"/>
      <c r="J114" s="3" t="s">
        <v>2124</v>
      </c>
      <c r="K114" s="29">
        <f>C116/(C116+D116)</f>
        <v>3.7423846823324627E-2</v>
      </c>
      <c r="S114" t="s">
        <v>2181</v>
      </c>
      <c r="U114">
        <v>10180</v>
      </c>
    </row>
    <row r="115" spans="1:21" x14ac:dyDescent="0.2">
      <c r="A115" s="35" t="s">
        <v>2154</v>
      </c>
      <c r="B115" s="7" t="s">
        <v>2121</v>
      </c>
      <c r="C115" s="2">
        <f>SUM(fuzzy_2_subset!AM:AM)</f>
        <v>1</v>
      </c>
      <c r="D115" s="2">
        <f>SUM(fuzzy_2_subset!AP:AP)</f>
        <v>1</v>
      </c>
      <c r="E115" s="6">
        <f>SUM(C115:D115)</f>
        <v>2</v>
      </c>
      <c r="G115" s="3" t="s">
        <v>2156</v>
      </c>
      <c r="H115" s="29">
        <f>D116/(C116+D116)</f>
        <v>0.96257615317667533</v>
      </c>
      <c r="I115" s="2"/>
      <c r="J115" s="3" t="s">
        <v>2125</v>
      </c>
      <c r="K115" s="29">
        <f>D115/(C115+D115)</f>
        <v>0.5</v>
      </c>
      <c r="M115" s="1" t="s">
        <v>2182</v>
      </c>
      <c r="S115" t="s">
        <v>2180</v>
      </c>
      <c r="U115">
        <v>2300</v>
      </c>
    </row>
    <row r="116" spans="1:21" x14ac:dyDescent="0.2">
      <c r="A116" s="35"/>
      <c r="B116" s="7" t="s">
        <v>2122</v>
      </c>
      <c r="C116" s="2">
        <f>SUM(fuzzy_2_subset!AO:AO)</f>
        <v>86</v>
      </c>
      <c r="D116" s="2">
        <f>SUM(fuzzy_2_subset!AN:AN)</f>
        <v>2212</v>
      </c>
      <c r="E116" s="6">
        <f>SUM(C116:D116)</f>
        <v>2298</v>
      </c>
      <c r="G116" s="2"/>
      <c r="H116" s="30"/>
      <c r="I116" s="2"/>
      <c r="J116" s="2"/>
      <c r="K116" s="33"/>
      <c r="M116" s="1" t="s">
        <v>2183</v>
      </c>
      <c r="S116" t="s">
        <v>2179</v>
      </c>
      <c r="U116">
        <v>5</v>
      </c>
    </row>
    <row r="117" spans="1:21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9">
        <f>(C115+D116)/(E117)</f>
        <v>0.96217391304347821</v>
      </c>
      <c r="I117" s="2"/>
      <c r="J117" s="3" t="s">
        <v>2126</v>
      </c>
      <c r="K117" s="30">
        <f>(K114+K115)/2</f>
        <v>0.26871192341166233</v>
      </c>
      <c r="M117" s="1" t="s">
        <v>2184</v>
      </c>
      <c r="S117" s="9" t="s">
        <v>2178</v>
      </c>
      <c r="T117" s="9"/>
      <c r="U117">
        <v>243</v>
      </c>
    </row>
    <row r="118" spans="1:21" ht="16" customHeight="1" x14ac:dyDescent="0.2">
      <c r="G118" s="3" t="s">
        <v>2157</v>
      </c>
      <c r="H118" s="29">
        <f>(C115)/(C115+C116)</f>
        <v>1.1494252873563218E-2</v>
      </c>
      <c r="M118" s="1" t="s">
        <v>2185</v>
      </c>
      <c r="S118" s="34" t="s">
        <v>2177</v>
      </c>
      <c r="T118" s="34"/>
      <c r="U118">
        <v>1</v>
      </c>
    </row>
    <row r="119" spans="1:21" x14ac:dyDescent="0.2">
      <c r="M119" s="1" t="s">
        <v>2186</v>
      </c>
      <c r="S119" t="s">
        <v>2137</v>
      </c>
      <c r="U119" s="10">
        <v>87</v>
      </c>
    </row>
    <row r="120" spans="1:21" x14ac:dyDescent="0.2">
      <c r="M120" s="1"/>
      <c r="S120" t="s">
        <v>2176</v>
      </c>
      <c r="U120" s="26" t="s">
        <v>2188</v>
      </c>
    </row>
    <row r="121" spans="1:21" s="24" customFormat="1" x14ac:dyDescent="0.2">
      <c r="B121" s="25" t="s">
        <v>2173</v>
      </c>
      <c r="H121" s="27"/>
      <c r="K121" s="31"/>
      <c r="M121" s="25"/>
      <c r="U121" s="25"/>
    </row>
    <row r="122" spans="1:21" x14ac:dyDescent="0.2">
      <c r="D122" s="4" t="s">
        <v>2127</v>
      </c>
      <c r="E122" s="4" t="s">
        <v>2175</v>
      </c>
    </row>
    <row r="123" spans="1:21" x14ac:dyDescent="0.2">
      <c r="D123" s="4" t="s">
        <v>2128</v>
      </c>
      <c r="E123" s="4" t="s">
        <v>2175</v>
      </c>
    </row>
    <row r="124" spans="1:21" x14ac:dyDescent="0.2">
      <c r="D124" s="4" t="s">
        <v>2130</v>
      </c>
      <c r="E124" s="4" t="s">
        <v>2161</v>
      </c>
      <c r="G124" t="s">
        <v>2148</v>
      </c>
    </row>
    <row r="125" spans="1:21" x14ac:dyDescent="0.2">
      <c r="D125" s="4" t="s">
        <v>2132</v>
      </c>
      <c r="E125" s="4">
        <v>3</v>
      </c>
      <c r="G125" t="s">
        <v>2149</v>
      </c>
    </row>
    <row r="126" spans="1:21" x14ac:dyDescent="0.2">
      <c r="D126" s="4" t="s">
        <v>2133</v>
      </c>
      <c r="E126" s="4" t="s">
        <v>2134</v>
      </c>
      <c r="G126" t="s">
        <v>2150</v>
      </c>
    </row>
    <row r="127" spans="1:21" x14ac:dyDescent="0.2">
      <c r="M127" s="36" t="s">
        <v>2135</v>
      </c>
      <c r="N127" s="36"/>
      <c r="O127" s="36"/>
      <c r="P127" s="36"/>
      <c r="Q127" s="36"/>
    </row>
    <row r="128" spans="1:21" x14ac:dyDescent="0.2">
      <c r="C128" s="37" t="s">
        <v>2151</v>
      </c>
      <c r="D128" s="37"/>
      <c r="M128" s="36"/>
      <c r="N128" s="36"/>
      <c r="O128" s="36"/>
      <c r="P128" s="36"/>
      <c r="Q128" s="36"/>
      <c r="S128" s="8" t="s">
        <v>2136</v>
      </c>
      <c r="T128" s="8"/>
      <c r="U128" s="8"/>
    </row>
    <row r="129" spans="1:21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9">
        <f>C130/(C130+D130)</f>
        <v>0.5</v>
      </c>
      <c r="I129" s="2"/>
      <c r="J129" s="3" t="s">
        <v>2124</v>
      </c>
      <c r="K129" s="29">
        <f>C131/(C131+D131)</f>
        <v>3.7423846823324627E-2</v>
      </c>
      <c r="S129" t="s">
        <v>2181</v>
      </c>
      <c r="U129">
        <v>10180</v>
      </c>
    </row>
    <row r="130" spans="1:21" x14ac:dyDescent="0.2">
      <c r="A130" s="35" t="s">
        <v>2154</v>
      </c>
      <c r="B130" s="7" t="s">
        <v>2121</v>
      </c>
      <c r="C130" s="2">
        <f>SUM(fuzzy_2_subset!AR:AR)</f>
        <v>1</v>
      </c>
      <c r="D130" s="2">
        <f>SUM(fuzzy_2_subset!AU:AU)</f>
        <v>1</v>
      </c>
      <c r="E130" s="6">
        <f>SUM(C130:D130)</f>
        <v>2</v>
      </c>
      <c r="G130" s="3" t="s">
        <v>2156</v>
      </c>
      <c r="H130" s="29">
        <f>D131/(C131+D131)</f>
        <v>0.96257615317667533</v>
      </c>
      <c r="I130" s="2"/>
      <c r="J130" s="3" t="s">
        <v>2125</v>
      </c>
      <c r="K130" s="29">
        <f>D130/(C130+D130)</f>
        <v>0.5</v>
      </c>
      <c r="M130" s="1" t="s">
        <v>2182</v>
      </c>
      <c r="S130" t="s">
        <v>2180</v>
      </c>
      <c r="U130">
        <v>2300</v>
      </c>
    </row>
    <row r="131" spans="1:21" x14ac:dyDescent="0.2">
      <c r="A131" s="35"/>
      <c r="B131" s="7" t="s">
        <v>2122</v>
      </c>
      <c r="C131" s="2">
        <f>SUM(fuzzy_2_subset!AT:AT)</f>
        <v>86</v>
      </c>
      <c r="D131" s="2">
        <f>SUM(fuzzy_2_subset!AS:AS)</f>
        <v>2212</v>
      </c>
      <c r="E131" s="6">
        <f>SUM(C131:D131)</f>
        <v>2298</v>
      </c>
      <c r="G131" s="2"/>
      <c r="H131" s="30"/>
      <c r="I131" s="2"/>
      <c r="J131" s="2"/>
      <c r="K131" s="33"/>
      <c r="M131" s="1" t="s">
        <v>2183</v>
      </c>
      <c r="S131" t="s">
        <v>2179</v>
      </c>
      <c r="U131">
        <v>5</v>
      </c>
    </row>
    <row r="132" spans="1:21" x14ac:dyDescent="0.2">
      <c r="B132" s="5"/>
      <c r="C132" s="6">
        <f>SUM(C130:C131)</f>
        <v>87</v>
      </c>
      <c r="D132" s="6">
        <f>SUM(D130:D131)</f>
        <v>2213</v>
      </c>
      <c r="E132" s="6">
        <f>SUM(C130:D131)</f>
        <v>2300</v>
      </c>
      <c r="G132" s="3" t="s">
        <v>2123</v>
      </c>
      <c r="H132" s="29">
        <f>(C130+D131)/(E132)</f>
        <v>0.96217391304347821</v>
      </c>
      <c r="I132" s="2"/>
      <c r="J132" s="3" t="s">
        <v>2126</v>
      </c>
      <c r="K132" s="30">
        <f>(K129+K130)/2</f>
        <v>0.26871192341166233</v>
      </c>
      <c r="M132" s="1" t="s">
        <v>2184</v>
      </c>
      <c r="S132" s="9" t="s">
        <v>2178</v>
      </c>
      <c r="T132" s="9"/>
      <c r="U132">
        <v>243</v>
      </c>
    </row>
    <row r="133" spans="1:21" ht="16" customHeight="1" x14ac:dyDescent="0.2">
      <c r="G133" s="3" t="s">
        <v>2157</v>
      </c>
      <c r="H133" s="29">
        <f>(C130)/(C130+C131)</f>
        <v>1.1494252873563218E-2</v>
      </c>
      <c r="M133" s="1" t="s">
        <v>2185</v>
      </c>
      <c r="S133" s="34" t="s">
        <v>2177</v>
      </c>
      <c r="T133" s="34"/>
      <c r="U133">
        <v>243</v>
      </c>
    </row>
    <row r="134" spans="1:21" x14ac:dyDescent="0.2">
      <c r="M134" s="1" t="s">
        <v>2186</v>
      </c>
      <c r="S134" t="s">
        <v>2137</v>
      </c>
      <c r="U134" s="10">
        <v>87</v>
      </c>
    </row>
    <row r="135" spans="1:21" x14ac:dyDescent="0.2">
      <c r="M135" s="1"/>
      <c r="S135" t="s">
        <v>2176</v>
      </c>
      <c r="U135" s="26" t="s">
        <v>2189</v>
      </c>
    </row>
  </sheetData>
  <mergeCells count="36">
    <mergeCell ref="S88:T88"/>
    <mergeCell ref="A70:A71"/>
    <mergeCell ref="S73:T73"/>
    <mergeCell ref="M82:Q83"/>
    <mergeCell ref="C83:D83"/>
    <mergeCell ref="A85:A86"/>
    <mergeCell ref="M52:Q53"/>
    <mergeCell ref="C53:D53"/>
    <mergeCell ref="A55:A56"/>
    <mergeCell ref="S58:T58"/>
    <mergeCell ref="M67:Q68"/>
    <mergeCell ref="C68:D68"/>
    <mergeCell ref="S28:T28"/>
    <mergeCell ref="M37:Q38"/>
    <mergeCell ref="C38:D38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  <mergeCell ref="M97:Q98"/>
    <mergeCell ref="C98:D98"/>
    <mergeCell ref="A100:A101"/>
    <mergeCell ref="S103:T103"/>
    <mergeCell ref="M112:Q113"/>
    <mergeCell ref="C113:D113"/>
    <mergeCell ref="S133:T133"/>
    <mergeCell ref="A115:A116"/>
    <mergeCell ref="S118:T118"/>
    <mergeCell ref="M127:Q128"/>
    <mergeCell ref="C128:D128"/>
    <mergeCell ref="A130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fuzzy_2_subset</vt:lpstr>
      <vt:lpstr>fuzzy_2_assessment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2016-09-27T16:55:28Z</dcterms:modified>
</cp:coreProperties>
</file>