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700" windowWidth="25600" windowHeight="10900" tabRatio="500" activeTab="2"/>
  </bookViews>
  <sheets>
    <sheet name="fuzzy_3_subset" sheetId="1" r:id="rId1"/>
    <sheet name="fuzzy_3_assessment" sheetId="2" r:id="rId2"/>
    <sheet name="baseline_3" sheetId="3" r:id="rId3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" i="3" l="1"/>
  <c r="K67" i="3"/>
  <c r="K68" i="3"/>
  <c r="K70" i="3"/>
  <c r="E70" i="3"/>
  <c r="H70" i="3"/>
  <c r="D70" i="3"/>
  <c r="C70" i="3"/>
  <c r="E69" i="3"/>
  <c r="H68" i="3"/>
  <c r="E68" i="3"/>
  <c r="H67" i="3"/>
  <c r="H57" i="3"/>
  <c r="K53" i="3"/>
  <c r="K54" i="3"/>
  <c r="K56" i="3"/>
  <c r="E56" i="3"/>
  <c r="H56" i="3"/>
  <c r="D56" i="3"/>
  <c r="C56" i="3"/>
  <c r="E55" i="3"/>
  <c r="U54" i="3"/>
  <c r="H54" i="3"/>
  <c r="E54" i="3"/>
  <c r="H5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<sst xmlns="http://schemas.openxmlformats.org/spreadsheetml/2006/main" count="2939" uniqueCount="2201">
  <si>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</si>
  <si>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</si>
  <si>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</si>
  <si>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</si>
  <si>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</si>
  <si>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</si>
  <si>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</si>
  <si>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</si>
  <si>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</si>
  <si>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</si>
  <si>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</si>
  <si>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</si>
  <si>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</si>
  <si>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</si>
  <si>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</si>
  <si>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</si>
  <si>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</si>
  <si>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</si>
  <si>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</si>
  <si>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</si>
  <si>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</si>
  <si>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</si>
  <si>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</si>
  <si>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</si>
  <si>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</si>
  <si>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</si>
  <si>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</si>
  <si>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</si>
  <si>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</si>
  <si>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</si>
  <si>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</si>
  <si>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</si>
  <si>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</si>
  <si>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</si>
  <si>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</si>
  <si>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</si>
  <si>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</si>
  <si>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</si>
  <si>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</si>
  <si>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</si>
  <si>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</si>
  <si>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</si>
  <si>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</si>
  <si>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</si>
  <si>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</si>
  <si>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</si>
  <si>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</si>
  <si>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</si>
  <si>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</si>
  <si>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</si>
  <si>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</si>
  <si>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</si>
  <si>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</si>
  <si>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</si>
  <si>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</si>
  <si>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</si>
  <si>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</si>
  <si>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</si>
  <si>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</si>
  <si>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</si>
  <si>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</si>
  <si>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</si>
  <si>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</si>
  <si>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</si>
  <si>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</si>
  <si>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</si>
  <si>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</si>
  <si>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</si>
  <si>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</si>
  <si>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</si>
  <si>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</si>
  <si>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</si>
  <si>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</si>
  <si>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</si>
  <si>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</si>
  <si>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</si>
  <si>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</si>
  <si>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</si>
  <si>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</si>
  <si>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</si>
  <si>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</si>
  <si>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</si>
  <si>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</si>
  <si>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</si>
  <si>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</si>
  <si>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</si>
  <si>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</si>
  <si>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</si>
  <si>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</si>
  <si>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</si>
  <si>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</si>
  <si>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</si>
  <si>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</si>
  <si>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</si>
  <si>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</si>
  <si>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</si>
  <si>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</si>
  <si>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</si>
  <si>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</si>
  <si>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</si>
  <si>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</si>
  <si>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</si>
  <si>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</si>
  <si>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</si>
  <si>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</si>
  <si>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</si>
  <si>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</si>
  <si>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</si>
  <si>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</si>
  <si>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</si>
  <si>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</si>
  <si>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</si>
  <si>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</si>
  <si>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</si>
  <si>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</si>
  <si>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</si>
  <si>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</si>
  <si>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</si>
  <si>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</si>
  <si>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</si>
  <si>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</si>
  <si>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</si>
  <si>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</si>
  <si>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</si>
  <si>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</si>
  <si>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</si>
  <si>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</si>
  <si>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</si>
  <si>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</si>
  <si>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</si>
  <si>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</si>
  <si>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</si>
  <si>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</si>
  <si>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</si>
  <si>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</si>
  <si>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</si>
  <si>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</si>
  <si>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</si>
  <si>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</si>
  <si>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</si>
  <si>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</si>
  <si>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</si>
  <si>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</si>
  <si>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</si>
  <si>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</si>
  <si>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</si>
  <si>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</si>
  <si>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</si>
  <si>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</si>
  <si>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</si>
  <si>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</si>
  <si>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</si>
  <si>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</si>
  <si>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</si>
  <si>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</si>
  <si>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</si>
  <si>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</si>
  <si>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</si>
  <si>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</si>
  <si>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</si>
  <si>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</si>
  <si>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</si>
  <si>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</si>
  <si>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</si>
  <si>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</si>
  <si>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</si>
  <si>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</si>
  <si>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</si>
  <si>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</si>
  <si>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</si>
  <si>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</si>
  <si>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</si>
  <si>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</si>
  <si>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</si>
  <si>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</si>
  <si>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</si>
  <si>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</si>
  <si>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</si>
  <si>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</si>
  <si>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</si>
  <si>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</si>
  <si>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</si>
  <si>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</si>
  <si>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</si>
  <si>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</si>
  <si>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</si>
  <si>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</si>
  <si>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</si>
  <si>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</si>
  <si>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</si>
  <si>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</si>
  <si>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</si>
  <si>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</si>
  <si>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</si>
  <si>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</si>
  <si>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</si>
  <si>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</si>
  <si>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</si>
  <si>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</si>
  <si>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</si>
  <si>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</si>
  <si>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</si>
  <si>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</si>
  <si>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</si>
  <si>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</si>
  <si>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</si>
  <si>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</si>
  <si>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</si>
  <si>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</si>
  <si>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</si>
  <si>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</si>
  <si>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</si>
  <si>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</si>
  <si>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</si>
  <si>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</si>
  <si>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</si>
  <si>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</si>
  <si>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</si>
  <si>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</si>
  <si>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</si>
  <si>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</si>
  <si>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</si>
  <si>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</si>
  <si>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</si>
  <si>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</si>
  <si>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</si>
  <si>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</si>
  <si>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</si>
  <si>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</si>
  <si>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</si>
  <si>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</si>
  <si>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</si>
  <si>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</si>
  <si>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</si>
  <si>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</si>
  <si>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</si>
  <si>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</si>
  <si>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</si>
  <si>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</si>
  <si>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</si>
  <si>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</si>
  <si>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</si>
  <si>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</si>
  <si>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</si>
  <si>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</si>
  <si>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</si>
  <si>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</si>
  <si>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</si>
  <si>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</si>
  <si>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</si>
  <si>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</si>
  <si>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</si>
  <si>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</si>
  <si>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</si>
  <si>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</si>
  <si>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</si>
  <si>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</si>
  <si>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</si>
  <si>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</si>
  <si>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</si>
  <si>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</si>
  <si>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</si>
  <si>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</si>
  <si>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</si>
  <si>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</si>
  <si>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</si>
  <si>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</si>
  <si>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</si>
  <si>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</si>
  <si>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</si>
  <si>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</si>
  <si>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</si>
  <si>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</si>
  <si>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</si>
  <si>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</si>
  <si>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</si>
  <si>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</si>
  <si>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</si>
  <si>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</si>
  <si>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</si>
  <si>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</si>
  <si>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</si>
  <si>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</si>
  <si>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</si>
  <si>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</si>
  <si>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</si>
  <si>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</si>
  <si>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</si>
  <si>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</si>
  <si>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</si>
  <si>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</si>
  <si>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</si>
  <si>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</si>
  <si>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</si>
  <si>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</si>
  <si>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</si>
  <si>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</si>
  <si>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</si>
  <si>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</si>
  <si>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</si>
  <si>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</si>
  <si>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</si>
  <si>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</si>
  <si>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</si>
  <si>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</si>
  <si>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</si>
  <si>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</si>
  <si>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</si>
  <si>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</si>
  <si>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</si>
  <si>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</si>
  <si>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</si>
  <si>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</si>
  <si>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</si>
  <si>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</si>
  <si>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</si>
  <si>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</si>
  <si>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</si>
  <si>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</si>
  <si>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</si>
  <si>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</si>
  <si>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</si>
  <si>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</si>
  <si>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</si>
  <si>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</si>
  <si>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</si>
  <si>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</si>
  <si>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</si>
  <si>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</si>
  <si>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</si>
  <si>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</si>
  <si>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</si>
  <si>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</si>
  <si>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</si>
  <si>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</si>
  <si>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</si>
  <si>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</si>
  <si>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</si>
  <si>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</si>
  <si>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</si>
  <si>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</si>
  <si>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</si>
  <si>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</si>
  <si>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</si>
  <si>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</si>
  <si>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</si>
  <si>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</si>
  <si>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</si>
  <si>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</si>
  <si>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</si>
  <si>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</si>
  <si>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</si>
  <si>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</si>
  <si>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</si>
  <si>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</si>
  <si>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</si>
  <si>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</si>
  <si>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</si>
  <si>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</si>
  <si>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</si>
  <si>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</si>
  <si>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</si>
  <si>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</si>
  <si>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</si>
  <si>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</si>
  <si>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</si>
  <si>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</si>
  <si>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</si>
  <si>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</si>
  <si>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</si>
  <si>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</si>
  <si>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</si>
  <si>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</si>
  <si>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</si>
  <si>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</si>
  <si>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</si>
  <si>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</si>
  <si>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</si>
  <si>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</si>
  <si>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</si>
  <si>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</si>
  <si>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</si>
  <si>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</si>
  <si>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</si>
  <si>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</si>
  <si>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</si>
  <si>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</si>
  <si>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</si>
  <si>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</si>
  <si>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</si>
  <si>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</si>
  <si>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</si>
  <si>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</si>
  <si>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</si>
  <si>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</si>
  <si>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</si>
  <si>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</si>
  <si>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</si>
  <si>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</si>
  <si>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</si>
  <si>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</si>
  <si>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</si>
  <si>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</si>
  <si>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</si>
  <si>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</si>
  <si>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</si>
  <si>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</si>
  <si>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</si>
  <si>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</si>
  <si>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</si>
  <si>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</si>
  <si>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</si>
  <si>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</si>
  <si>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</si>
  <si>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</si>
  <si>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</si>
  <si>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</si>
  <si>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</si>
  <si>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</si>
  <si>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</si>
  <si>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</si>
  <si>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</si>
  <si>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</si>
  <si>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</si>
  <si>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</si>
  <si>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</si>
  <si>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</si>
  <si>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</si>
  <si>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</si>
  <si>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</si>
  <si>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</si>
  <si>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</si>
  <si>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</si>
  <si>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</si>
  <si>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</si>
  <si>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</si>
  <si>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</si>
  <si>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</si>
  <si>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</si>
  <si>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</si>
  <si>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</si>
  <si>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</si>
  <si>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</si>
  <si>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</si>
  <si>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</si>
  <si>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</si>
  <si>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</si>
  <si>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</si>
  <si>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</si>
  <si>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</si>
  <si>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</si>
  <si>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</si>
  <si>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</si>
  <si>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</si>
  <si>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</si>
  <si>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</si>
  <si>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</si>
  <si>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</si>
  <si>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</si>
  <si>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</si>
  <si>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</si>
  <si>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</si>
  <si>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</si>
  <si>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</si>
  <si>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</si>
  <si>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</si>
  <si>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</si>
  <si>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</si>
  <si>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</si>
  <si>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</si>
  <si>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</si>
  <si>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</si>
  <si>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</si>
  <si>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</si>
  <si>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</si>
  <si>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</si>
  <si>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</si>
  <si>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</si>
  <si>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</si>
  <si>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</si>
  <si>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</si>
  <si>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</si>
  <si>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</si>
  <si>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</si>
  <si>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</si>
  <si>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</si>
  <si>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</si>
  <si>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</si>
  <si>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</si>
  <si>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</si>
  <si>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</si>
  <si>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</si>
  <si>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</si>
  <si>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</si>
  <si>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</si>
  <si>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</si>
  <si>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</si>
  <si>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</si>
  <si>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</si>
  <si>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</si>
  <si>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</si>
  <si>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</si>
  <si>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</si>
  <si>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</si>
  <si>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</si>
  <si>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</si>
  <si>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</si>
  <si>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</si>
  <si>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</si>
  <si>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</si>
  <si>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</si>
  <si>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</si>
  <si>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</si>
  <si>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</si>
  <si>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</si>
  <si>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</si>
  <si>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</si>
  <si>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</si>
  <si>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</si>
  <si>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</si>
  <si>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</si>
  <si>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</si>
  <si>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</si>
  <si>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</si>
  <si>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</si>
  <si>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</si>
  <si>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</si>
  <si>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</si>
  <si>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</si>
  <si>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</si>
  <si>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</si>
  <si>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</si>
  <si>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</si>
  <si>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</si>
  <si>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</si>
  <si>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</si>
  <si>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</si>
  <si>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</si>
  <si>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</si>
  <si>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</si>
  <si>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</si>
  <si>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</si>
  <si>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</si>
  <si>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</si>
  <si>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</si>
  <si>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</si>
  <si>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</si>
  <si>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</si>
  <si>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</si>
  <si>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</si>
  <si>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</si>
  <si>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</si>
  <si>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</si>
  <si>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</si>
  <si>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</si>
  <si>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</si>
  <si>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</si>
  <si>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</si>
  <si>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</si>
  <si>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</si>
  <si>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</si>
  <si>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</si>
  <si>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</si>
  <si>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</si>
  <si>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</si>
  <si>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</si>
  <si>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</si>
  <si>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</si>
  <si>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</si>
  <si>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</si>
  <si>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</si>
  <si>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</si>
  <si>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</si>
  <si>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</si>
  <si>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</si>
  <si>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</si>
  <si>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</si>
  <si>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</si>
  <si>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</si>
  <si>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</si>
  <si>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</si>
  <si>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</si>
  <si>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</si>
  <si>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</si>
  <si>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</si>
  <si>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</si>
  <si>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</si>
  <si>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</si>
  <si>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</si>
  <si>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</si>
  <si>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</si>
  <si>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</si>
  <si>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</si>
  <si>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</si>
  <si>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</si>
  <si>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</si>
  <si>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</si>
  <si>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</si>
  <si>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</si>
  <si>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</si>
  <si>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</si>
  <si>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</si>
  <si>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</si>
  <si>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</si>
  <si>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</si>
  <si>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</si>
  <si>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</si>
  <si>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</si>
  <si>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</si>
  <si>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</si>
  <si>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</si>
  <si>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</si>
  <si>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</si>
  <si>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</si>
  <si>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</si>
  <si>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</si>
  <si>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</si>
  <si>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</si>
  <si>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</si>
  <si>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</si>
  <si>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</si>
  <si>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</si>
  <si>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</si>
  <si>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</si>
  <si>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</si>
  <si>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</si>
  <si>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</si>
  <si>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</si>
  <si>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</si>
  <si>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</si>
  <si>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</si>
  <si>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</si>
  <si>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</si>
  <si>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</si>
  <si>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</si>
  <si>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</si>
  <si>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</si>
  <si>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</si>
  <si>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</si>
  <si>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</si>
  <si>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</si>
  <si>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</si>
  <si>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</si>
  <si>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</si>
  <si>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</si>
  <si>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</si>
  <si>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</si>
  <si>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</si>
  <si>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</si>
  <si>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</si>
  <si>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</si>
  <si>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</si>
  <si>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</si>
  <si>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</si>
  <si>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</si>
  <si>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</si>
  <si>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</si>
  <si>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</si>
  <si>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</si>
  <si>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</si>
  <si>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</si>
  <si>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</si>
  <si>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</si>
  <si>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</si>
  <si>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</si>
  <si>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</si>
  <si>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</si>
  <si>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</si>
  <si>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</si>
  <si>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</si>
  <si>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</si>
  <si>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</si>
  <si>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</si>
  <si>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</si>
  <si>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</si>
  <si>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</si>
  <si>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</si>
  <si>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</si>
  <si>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</si>
  <si>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</si>
  <si>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</si>
  <si>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</si>
  <si>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</si>
  <si>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</si>
  <si>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</si>
  <si>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</si>
  <si>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</si>
  <si>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</si>
  <si>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</si>
  <si>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</si>
  <si>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</si>
  <si>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</si>
  <si>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</si>
  <si>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</si>
  <si>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</si>
  <si>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</si>
  <si>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</si>
  <si>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</si>
  <si>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</si>
  <si>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</si>
  <si>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</si>
  <si>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</si>
  <si>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</si>
  <si>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</si>
  <si>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</si>
  <si>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</si>
  <si>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</si>
  <si>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</si>
  <si>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</si>
  <si>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</si>
  <si>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</si>
  <si>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</si>
  <si>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</si>
  <si>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</si>
  <si>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</si>
  <si>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</si>
  <si>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</si>
  <si>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</si>
  <si>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</si>
  <si>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</si>
  <si>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</si>
  <si>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</si>
  <si>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</si>
  <si>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</si>
  <si>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</si>
  <si>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</si>
  <si>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</si>
  <si>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</si>
  <si>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</si>
  <si>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</si>
  <si>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</si>
  <si>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</si>
  <si>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</si>
  <si>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</si>
  <si>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</si>
  <si>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</si>
  <si>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</si>
  <si>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</si>
  <si>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</si>
  <si>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</si>
  <si>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</si>
  <si>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</si>
  <si>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</si>
  <si>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</si>
  <si>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</si>
  <si>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</si>
  <si>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</si>
  <si>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</si>
  <si>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</si>
  <si>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</si>
  <si>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</si>
  <si>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</si>
  <si>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</si>
  <si>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</si>
  <si>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</si>
  <si>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</si>
  <si>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</si>
  <si>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</si>
  <si>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</si>
  <si>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</si>
  <si>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</si>
  <si>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</si>
  <si>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</si>
  <si>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</si>
  <si>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</si>
  <si>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</si>
  <si>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</si>
  <si>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</si>
  <si>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</si>
  <si>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</si>
  <si>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</si>
  <si>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</si>
  <si>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</si>
  <si>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</si>
  <si>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</si>
  <si>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</si>
  <si>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</si>
  <si>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</si>
  <si>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</si>
  <si>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</si>
  <si>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</si>
  <si>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</si>
  <si>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</si>
  <si>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</si>
  <si>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</si>
  <si>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</si>
  <si>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</si>
  <si>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</si>
  <si>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</si>
  <si>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</si>
  <si>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</si>
  <si>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</si>
  <si>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</si>
  <si>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</si>
  <si>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</si>
  <si>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</si>
  <si>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</si>
  <si>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</si>
  <si>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</si>
  <si>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</si>
  <si>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</si>
  <si>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</si>
  <si>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</si>
  <si>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</si>
  <si>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</si>
  <si>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</si>
  <si>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</si>
  <si>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</si>
  <si>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</si>
  <si>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</si>
  <si>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</si>
  <si>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</si>
  <si>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</si>
  <si>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</si>
  <si>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</si>
  <si>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</si>
  <si>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</si>
  <si>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</si>
  <si>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</si>
  <si>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</si>
  <si>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</si>
  <si>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</si>
  <si>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</si>
  <si>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</si>
  <si>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</si>
  <si>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</si>
  <si>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</si>
  <si>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</si>
  <si>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</si>
  <si>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</si>
  <si>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</si>
  <si>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</si>
  <si>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</si>
  <si>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</si>
  <si>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</si>
  <si>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</si>
  <si>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</si>
  <si>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</si>
  <si>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</si>
  <si>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</si>
  <si>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</si>
  <si>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</si>
  <si>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</si>
  <si>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</si>
  <si>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</si>
  <si>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</si>
  <si>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</si>
  <si>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</si>
  <si>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</si>
  <si>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</si>
  <si>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</si>
  <si>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</si>
  <si>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</si>
  <si>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</si>
  <si>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</si>
  <si>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</si>
  <si>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</si>
  <si>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</si>
  <si>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</si>
  <si>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</si>
  <si>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</si>
  <si>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</si>
  <si>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</si>
  <si>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</si>
  <si>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</si>
  <si>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</si>
  <si>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</si>
  <si>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</si>
  <si>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</si>
  <si>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</si>
  <si>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</si>
  <si>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</si>
  <si>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</si>
  <si>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</si>
  <si>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</si>
  <si>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</si>
  <si>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</si>
  <si>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</si>
  <si>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</si>
  <si>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</si>
  <si>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</si>
  <si>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</si>
  <si>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</si>
  <si>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</si>
  <si>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</si>
  <si>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</si>
  <si>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</si>
  <si>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</si>
  <si>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</si>
  <si>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</si>
  <si>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</si>
  <si>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</si>
  <si>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</si>
  <si>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</si>
  <si>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</si>
  <si>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</si>
  <si>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</si>
  <si>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</si>
  <si>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</si>
  <si>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</si>
  <si>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</si>
  <si>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</si>
  <si>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</si>
  <si>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</si>
  <si>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</si>
  <si>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</si>
  <si>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</si>
  <si>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</si>
  <si>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</si>
  <si>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</si>
  <si>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</si>
  <si>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</si>
  <si>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</si>
  <si>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</si>
  <si>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</si>
  <si>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</si>
  <si>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</si>
  <si>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</si>
  <si>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</si>
  <si>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</si>
  <si>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</si>
  <si>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</si>
  <si>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</si>
  <si>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</si>
  <si>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</si>
  <si>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</si>
  <si>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</si>
  <si>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</si>
  <si>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</si>
  <si>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</si>
  <si>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</si>
  <si>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</si>
  <si>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</si>
  <si>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</si>
  <si>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</si>
  <si>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</si>
  <si>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</si>
  <si>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</si>
  <si>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</si>
  <si>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</si>
  <si>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</si>
  <si>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</si>
  <si>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</si>
  <si>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</si>
  <si>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</si>
  <si>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</si>
  <si>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</si>
  <si>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</si>
  <si>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</si>
  <si>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</si>
  <si>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</si>
  <si>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</si>
  <si>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</si>
  <si>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</si>
  <si>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</si>
  <si>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</si>
  <si>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</si>
  <si>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</si>
  <si>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</si>
  <si>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</si>
  <si>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</si>
  <si>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</si>
  <si>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</si>
  <si>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</si>
  <si>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</si>
  <si>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</si>
  <si>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</si>
  <si>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</si>
  <si>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</si>
  <si>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</si>
  <si>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</si>
  <si>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</si>
  <si>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</si>
  <si>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</si>
  <si>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</si>
  <si>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</si>
  <si>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</si>
  <si>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</si>
  <si>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</si>
  <si>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</si>
  <si>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</si>
  <si>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</si>
  <si>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</si>
  <si>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</si>
  <si>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</si>
  <si>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</si>
  <si>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</si>
  <si>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</si>
  <si>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</si>
  <si>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</si>
  <si>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</si>
  <si>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</si>
  <si>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</si>
  <si>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</si>
  <si>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</si>
  <si>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</si>
  <si>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</si>
  <si>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</si>
  <si>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</si>
  <si>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</si>
  <si>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</si>
  <si>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</si>
  <si>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</si>
  <si>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</si>
  <si>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</si>
  <si>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</si>
  <si>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</si>
  <si>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</si>
  <si>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</si>
  <si>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</si>
  <si>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</si>
  <si>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</si>
  <si>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</si>
  <si>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</si>
  <si>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</si>
  <si>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</si>
  <si>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</si>
  <si>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</si>
  <si>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</si>
  <si>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</si>
  <si>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</si>
  <si>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</si>
  <si>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</si>
  <si>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</si>
  <si>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</si>
  <si>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</si>
  <si>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</si>
  <si>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</si>
  <si>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</si>
  <si>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</si>
  <si>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</si>
  <si>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</si>
  <si>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</si>
  <si>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</si>
  <si>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</si>
  <si>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</si>
  <si>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</si>
  <si>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</si>
  <si>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</si>
  <si>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</si>
  <si>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</si>
  <si>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</si>
  <si>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</si>
  <si>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</si>
  <si>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</si>
  <si>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</si>
  <si>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</si>
  <si>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</si>
  <si>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</si>
  <si>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</si>
  <si>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</si>
  <si>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</si>
  <si>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</si>
  <si>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</si>
  <si>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</si>
  <si>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</si>
  <si>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</si>
  <si>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</si>
  <si>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</si>
  <si>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</si>
  <si>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</si>
  <si>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</si>
  <si>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</si>
  <si>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</si>
  <si>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</si>
  <si>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</si>
  <si>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</si>
  <si>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</si>
  <si>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</si>
  <si>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</si>
  <si>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</si>
  <si>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</si>
  <si>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</si>
  <si>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</si>
  <si>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</si>
  <si>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</si>
  <si>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</si>
  <si>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</si>
  <si>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</si>
  <si>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</si>
  <si>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</si>
  <si>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</si>
  <si>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</si>
  <si>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</si>
  <si>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</si>
  <si>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</si>
  <si>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</si>
  <si>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</si>
  <si>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</si>
  <si>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</si>
  <si>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</si>
  <si>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</si>
  <si>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</si>
  <si>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</si>
  <si>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</si>
  <si>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</si>
  <si>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</si>
  <si>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</si>
  <si>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</si>
  <si>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</si>
  <si>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</si>
  <si>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</si>
  <si>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</si>
  <si>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</si>
  <si>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</si>
  <si>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</si>
  <si>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</si>
  <si>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</si>
  <si>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</si>
  <si>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</si>
  <si>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</si>
  <si>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</si>
  <si>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</si>
  <si>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</si>
  <si>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</si>
  <si>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</si>
  <si>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</si>
  <si>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</si>
  <si>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</si>
  <si>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</si>
  <si>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</si>
  <si>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</si>
  <si>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</si>
  <si>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</si>
  <si>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</si>
  <si>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</si>
  <si>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</si>
  <si>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</si>
  <si>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</si>
  <si>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</si>
  <si>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</si>
  <si>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</si>
  <si>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</si>
  <si>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</si>
  <si>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</si>
  <si>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</si>
  <si>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</si>
  <si>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</si>
  <si>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</si>
  <si>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</si>
  <si>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</si>
  <si>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</si>
  <si>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</si>
  <si>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</si>
  <si>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</si>
  <si>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</si>
  <si>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</si>
  <si>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</si>
  <si>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</si>
  <si>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</si>
  <si>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</si>
  <si>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</si>
  <si>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</si>
  <si>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</si>
  <si>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</si>
  <si>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</si>
  <si>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</si>
  <si>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</si>
  <si>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</si>
  <si>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</si>
  <si>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</si>
  <si>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</si>
  <si>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</si>
  <si>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</si>
  <si>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</si>
  <si>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</si>
  <si>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</si>
  <si>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</si>
  <si>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</si>
  <si>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</si>
  <si>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</si>
  <si>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</si>
  <si>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</si>
  <si>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</si>
  <si>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</si>
  <si>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</si>
  <si>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</si>
  <si>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</si>
  <si>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</si>
  <si>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</si>
  <si>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</si>
  <si>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</si>
  <si>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</si>
  <si>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</si>
  <si>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</si>
  <si>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</si>
  <si>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</si>
  <si>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</si>
  <si>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</si>
  <si>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</si>
  <si>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</si>
  <si>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</si>
  <si>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</si>
  <si>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</si>
  <si>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</si>
  <si>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</si>
  <si>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</si>
  <si>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</si>
  <si>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</si>
  <si>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</si>
  <si>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</si>
  <si>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</si>
  <si>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</si>
  <si>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</si>
  <si>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</si>
  <si>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</si>
  <si>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</si>
  <si>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</si>
  <si>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</si>
  <si>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</si>
  <si>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</si>
  <si>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</si>
  <si>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</si>
  <si>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</si>
  <si>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</si>
  <si>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</si>
  <si>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</si>
  <si>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</si>
  <si>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</si>
  <si>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</si>
  <si>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</si>
  <si>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</si>
  <si>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</si>
  <si>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</si>
  <si>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</si>
  <si>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</si>
  <si>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</si>
  <si>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</si>
  <si>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</si>
  <si>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</si>
  <si>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</si>
  <si>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</si>
  <si>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</si>
  <si>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</si>
  <si>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</si>
  <si>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</si>
  <si>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</si>
  <si>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</si>
  <si>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</si>
  <si>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</si>
  <si>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</si>
  <si>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</si>
  <si>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</si>
  <si>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</si>
  <si>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</si>
  <si>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</si>
  <si>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</si>
  <si>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</si>
  <si>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</si>
  <si>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</si>
  <si>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</si>
  <si>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</si>
  <si>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</si>
  <si>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</si>
  <si>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</si>
  <si>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</si>
  <si>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</si>
  <si>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</si>
  <si>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</si>
  <si>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</si>
  <si>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</si>
  <si>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</si>
  <si>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</si>
  <si>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</si>
  <si>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</si>
  <si>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</si>
  <si>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</si>
  <si>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</si>
  <si>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</si>
  <si>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</si>
  <si>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</si>
  <si>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</si>
  <si>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</si>
  <si>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</si>
  <si>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</si>
  <si>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</si>
  <si>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</si>
  <si>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</si>
  <si>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</si>
  <si>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</si>
  <si>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</si>
  <si>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</si>
  <si>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</si>
  <si>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</si>
  <si>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</si>
  <si>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</si>
  <si>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</si>
  <si>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</si>
  <si>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</si>
  <si>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</si>
  <si>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</si>
  <si>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</si>
  <si>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</si>
  <si>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</si>
  <si>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</si>
  <si>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</si>
  <si>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</si>
  <si>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</si>
  <si>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</si>
  <si>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</si>
  <si>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</si>
  <si>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</si>
  <si>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</si>
  <si>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</si>
  <si>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</si>
  <si>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</si>
  <si>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</si>
  <si>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</si>
  <si>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</si>
  <si>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</si>
  <si>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</si>
  <si>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</si>
  <si>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</si>
  <si>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</si>
  <si>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</si>
  <si>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</si>
  <si>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</si>
  <si>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</si>
  <si>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</si>
  <si>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</si>
  <si>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</si>
  <si>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</si>
  <si>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</si>
  <si>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</si>
  <si>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</si>
  <si>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</si>
  <si>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</si>
  <si>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</si>
  <si>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</si>
  <si>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</si>
  <si>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</si>
  <si>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</si>
  <si>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</si>
  <si>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</si>
  <si>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</si>
  <si>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</si>
  <si>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</si>
  <si>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</si>
  <si>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</si>
  <si>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</si>
  <si>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</si>
  <si>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</si>
  <si>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</si>
  <si>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</si>
  <si>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</si>
  <si>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</si>
  <si>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</si>
  <si>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</si>
  <si>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</si>
  <si>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</si>
  <si>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</si>
  <si>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</si>
  <si>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</si>
  <si>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</si>
  <si>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</si>
  <si>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</si>
  <si>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</si>
  <si>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</si>
  <si>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</si>
  <si>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</si>
  <si>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</si>
  <si>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</si>
  <si>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</si>
  <si>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</si>
  <si>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</si>
  <si>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</si>
  <si>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</si>
  <si>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</si>
  <si>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</si>
  <si>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</si>
  <si>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</si>
  <si>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</si>
  <si>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</si>
  <si>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</si>
  <si>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</si>
  <si>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</si>
  <si>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</si>
  <si>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</si>
  <si>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</si>
  <si>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</si>
  <si>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</si>
  <si>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</si>
  <si>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</si>
  <si>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</si>
  <si>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</si>
  <si>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</si>
  <si>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</si>
  <si>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</si>
  <si>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</si>
  <si>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</si>
  <si>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</si>
  <si>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</si>
  <si>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</si>
  <si>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</si>
  <si>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</si>
  <si>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</si>
  <si>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</si>
  <si>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</si>
  <si>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</si>
  <si>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</si>
  <si>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</si>
  <si>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</si>
  <si>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</si>
  <si>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</si>
  <si>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</si>
  <si>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</si>
  <si>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</si>
  <si>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</si>
  <si>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</si>
  <si>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</si>
  <si>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</si>
  <si>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</si>
  <si>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</si>
  <si>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</si>
  <si>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</si>
  <si>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</si>
  <si>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</si>
  <si>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</si>
  <si>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</si>
  <si>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</si>
  <si>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</si>
  <si>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</si>
  <si>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</si>
  <si>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</si>
  <si>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</si>
  <si>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</si>
  <si>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</si>
  <si>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</si>
  <si>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</si>
  <si>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</si>
  <si>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</si>
  <si>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</si>
  <si>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</si>
  <si>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</si>
  <si>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</si>
  <si>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</si>
  <si>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</si>
  <si>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</si>
  <si>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</si>
  <si>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</si>
  <si>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</si>
  <si>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</si>
  <si>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</si>
  <si>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</si>
  <si>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</si>
  <si>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</si>
  <si>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</si>
  <si>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</si>
  <si>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</si>
  <si>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</si>
  <si>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</si>
  <si>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</si>
  <si>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</si>
  <si>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</si>
  <si>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</si>
  <si>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</si>
  <si>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</si>
  <si>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</si>
  <si>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</si>
  <si>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</si>
  <si>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</si>
  <si>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</si>
  <si>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</si>
  <si>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</si>
  <si>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</si>
  <si>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</si>
  <si>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</si>
  <si>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</si>
  <si>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</si>
  <si>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</si>
  <si>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</si>
  <si>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</si>
  <si>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</si>
  <si>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</si>
  <si>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</si>
  <si>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</si>
  <si>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</si>
  <si>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</si>
  <si>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</si>
  <si>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</si>
  <si>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</si>
  <si>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</si>
  <si>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</si>
  <si>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</si>
  <si>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</si>
  <si>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</si>
  <si>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</si>
  <si>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</si>
  <si>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</si>
  <si>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</si>
  <si>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</si>
  <si>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</si>
  <si>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</si>
  <si>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</si>
  <si>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</si>
  <si>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</si>
  <si>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</si>
  <si>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</si>
  <si>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</si>
  <si>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</si>
  <si>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</si>
  <si>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</si>
  <si>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</si>
  <si>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</si>
  <si>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</si>
  <si>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</si>
  <si>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</si>
  <si>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</si>
  <si>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</si>
  <si>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</si>
  <si>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</si>
  <si>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</si>
  <si>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</si>
  <si>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</si>
  <si>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</si>
  <si>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</si>
  <si>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</si>
  <si>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</si>
  <si>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</si>
  <si>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</si>
  <si>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</si>
  <si>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</si>
  <si>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</si>
  <si>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</si>
  <si>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</si>
  <si>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</si>
  <si>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</si>
  <si>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</si>
  <si>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</si>
  <si>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</si>
  <si>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</si>
  <si>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</si>
  <si>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</si>
  <si>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</si>
  <si>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</si>
  <si>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</si>
  <si>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</si>
  <si>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</si>
  <si>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</si>
  <si>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</si>
  <si>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</si>
  <si>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</si>
  <si>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</si>
  <si>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</si>
  <si>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</si>
  <si>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</si>
  <si>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</si>
  <si>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</si>
  <si>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</si>
  <si>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</si>
  <si>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</si>
  <si>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</si>
  <si>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</si>
  <si>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</si>
  <si>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</si>
  <si>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</si>
  <si>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</si>
  <si>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</si>
  <si>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</si>
  <si>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</si>
  <si>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</si>
  <si>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</si>
  <si>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</si>
  <si>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</si>
  <si>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</si>
  <si>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</si>
  <si>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</si>
  <si>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</si>
  <si>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</si>
  <si>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</si>
  <si>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</si>
  <si>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</si>
  <si>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</si>
  <si>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</si>
  <si>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</si>
  <si>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</si>
  <si>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</si>
  <si>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</si>
  <si>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</si>
  <si>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</si>
  <si>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</si>
  <si>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</si>
  <si>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</si>
  <si>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</si>
  <si>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</si>
  <si>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</si>
  <si>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</si>
  <si>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</si>
  <si>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</si>
  <si>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</si>
  <si>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</si>
  <si>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</si>
  <si>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</si>
  <si>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</si>
  <si>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</si>
  <si>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</si>
  <si>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</si>
  <si>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</si>
  <si>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</si>
  <si>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</si>
  <si>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</si>
  <si>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</si>
  <si>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</si>
  <si>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</si>
  <si>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</si>
  <si>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</si>
  <si>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</si>
  <si>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</si>
  <si>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</si>
  <si>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</si>
  <si>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</si>
  <si>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</si>
  <si>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</si>
  <si>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</si>
  <si>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</si>
  <si>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</si>
  <si>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</si>
  <si>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</si>
  <si>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</si>
  <si>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</si>
  <si>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</si>
  <si>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</si>
  <si>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</si>
  <si>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</si>
  <si>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</si>
  <si>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</si>
  <si>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</si>
  <si>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</si>
  <si>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</si>
  <si>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</si>
  <si>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</si>
  <si>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</si>
  <si>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</si>
  <si>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</si>
  <si>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</si>
  <si>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</si>
  <si>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</si>
  <si>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</si>
  <si>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</si>
  <si>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</si>
  <si>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</si>
  <si>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</si>
  <si>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</si>
  <si>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</si>
  <si>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</si>
  <si>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</si>
  <si>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</si>
  <si>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</si>
  <si>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</si>
  <si>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</si>
  <si>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</si>
  <si>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</si>
  <si>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</si>
  <si>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</si>
  <si>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</si>
  <si>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</si>
  <si>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</si>
  <si>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</si>
  <si>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</si>
  <si>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</si>
  <si>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</si>
  <si>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</si>
  <si>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</si>
  <si>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</si>
  <si>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</si>
  <si>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</si>
  <si>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</si>
  <si>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</si>
  <si>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</si>
  <si>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</si>
  <si>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</si>
  <si>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</si>
  <si>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</si>
  <si>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</si>
  <si>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</si>
  <si>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</si>
  <si>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</si>
  <si>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</si>
  <si>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</si>
  <si>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</si>
  <si>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</si>
  <si>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</si>
  <si>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</si>
  <si>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</si>
  <si>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</si>
  <si>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</si>
  <si>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</si>
  <si>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</si>
  <si>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</si>
  <si>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</si>
  <si>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</si>
  <si>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</si>
  <si>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</si>
  <si>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</si>
  <si>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</si>
  <si>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</si>
  <si>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</si>
  <si>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</si>
  <si>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</si>
  <si>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</si>
  <si>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</si>
  <si>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</si>
  <si>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</si>
  <si>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</si>
  <si>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</si>
  <si>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</si>
  <si>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</si>
  <si>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</si>
  <si>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</si>
  <si>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</si>
  <si>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</si>
  <si>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</si>
  <si>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</si>
  <si>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</si>
  <si>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</si>
  <si>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</si>
  <si>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</si>
  <si>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</si>
  <si>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</si>
  <si>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</si>
  <si>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</si>
  <si>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</si>
  <si>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</si>
  <si>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</si>
  <si>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</si>
  <si>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</si>
  <si>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</si>
  <si>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</si>
  <si>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</si>
  <si>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</si>
  <si>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</si>
  <si>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</si>
  <si>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</si>
  <si>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</si>
  <si>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</si>
  <si>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</si>
  <si>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</si>
  <si>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</si>
  <si>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</si>
  <si>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</si>
  <si>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</si>
  <si>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</si>
  <si>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</si>
  <si>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</si>
  <si>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</si>
  <si>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</si>
  <si>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</si>
  <si>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</si>
  <si>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</si>
  <si>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</si>
  <si>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</si>
  <si>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</si>
  <si>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</si>
  <si>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</si>
  <si>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</si>
  <si>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</si>
  <si>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</si>
  <si>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</si>
  <si>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</si>
  <si>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</si>
  <si>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</si>
  <si>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</si>
  <si>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</si>
  <si>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</si>
  <si>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</si>
  <si>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</si>
  <si>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</si>
  <si>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</si>
  <si>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</si>
  <si>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</si>
  <si>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</si>
  <si>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</si>
  <si>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</si>
  <si>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</si>
  <si>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</si>
  <si>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</si>
  <si>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</si>
  <si>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</si>
  <si>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</si>
  <si>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</si>
  <si>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</si>
  <si>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</si>
  <si>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</si>
  <si>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</si>
  <si>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</si>
  <si>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</si>
  <si>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</si>
  <si>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</si>
  <si>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</si>
  <si>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</si>
  <si>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</si>
  <si>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</si>
  <si>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</si>
  <si>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</si>
  <si>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</si>
  <si>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</si>
  <si>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</si>
  <si>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</si>
  <si>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</si>
  <si>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</si>
  <si>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</si>
  <si>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</si>
  <si>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</si>
  <si>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</si>
  <si>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</si>
  <si>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</si>
  <si>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</si>
  <si>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</si>
  <si>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</si>
  <si>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</si>
  <si>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</si>
  <si>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</si>
  <si>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</si>
  <si>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</si>
  <si>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</si>
  <si>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</si>
  <si>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</si>
  <si>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</si>
  <si>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</si>
  <si>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</si>
  <si>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</si>
  <si>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</si>
  <si>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</si>
  <si>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</si>
  <si>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</si>
  <si>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</si>
  <si>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</si>
  <si>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</si>
  <si>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</si>
  <si>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</si>
  <si>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</si>
  <si>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</si>
  <si>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</si>
  <si>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</si>
  <si>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</si>
  <si>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</si>
  <si>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</si>
  <si>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</si>
  <si>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</si>
  <si>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</si>
  <si>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</si>
  <si>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</si>
  <si>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</si>
  <si>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</si>
  <si>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</si>
  <si>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</si>
  <si>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</si>
  <si>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</si>
  <si>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</si>
  <si>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</si>
  <si>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</si>
  <si>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</si>
  <si>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</si>
  <si>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</si>
  <si>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</si>
  <si>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</si>
  <si>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</si>
  <si>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</si>
  <si>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</si>
  <si>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</si>
  <si>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</si>
  <si>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</si>
  <si>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</si>
  <si>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</si>
  <si>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</si>
  <si>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</si>
  <si>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</si>
  <si>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</si>
  <si>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</si>
  <si>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</si>
  <si>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</si>
  <si>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</si>
  <si>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</si>
  <si>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</si>
  <si>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</si>
  <si>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</si>
  <si>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</si>
  <si>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</si>
  <si>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</si>
  <si>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</si>
  <si>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</si>
  <si>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</si>
  <si>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</si>
  <si>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</si>
  <si>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</si>
  <si>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</si>
  <si>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</si>
  <si>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</si>
  <si>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</si>
  <si>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</si>
  <si>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</si>
  <si>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</si>
  <si>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</si>
  <si>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</si>
  <si>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</si>
  <si>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</si>
  <si>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</si>
  <si>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</si>
  <si>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</si>
  <si>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</si>
  <si>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</si>
  <si>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</si>
  <si>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</si>
  <si>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</si>
  <si>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</si>
  <si>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</si>
  <si>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</si>
  <si>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</si>
  <si>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</si>
  <si>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</si>
  <si>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</si>
  <si>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</si>
  <si>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</si>
  <si>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</si>
  <si>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</si>
  <si>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</si>
  <si>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</si>
  <si>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</si>
  <si>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</si>
  <si>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</si>
  <si>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</si>
  <si>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</si>
  <si>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</si>
  <si>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</si>
  <si>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</si>
  <si>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</si>
  <si>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</si>
  <si>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</si>
  <si>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</si>
  <si>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</si>
  <si>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</si>
  <si>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</si>
  <si>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</si>
  <si>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</si>
  <si>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</si>
  <si>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</si>
  <si>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</si>
  <si>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</si>
  <si>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</si>
  <si>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</si>
  <si>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</si>
  <si>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</si>
  <si>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</si>
  <si>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</si>
  <si>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</si>
  <si>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</si>
  <si>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</si>
  <si>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</si>
  <si>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</si>
  <si>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</si>
  <si>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</si>
  <si>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</si>
  <si>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</si>
  <si>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</si>
  <si>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</si>
  <si>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</si>
  <si>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</si>
  <si>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</si>
  <si>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</si>
  <si>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</si>
  <si>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</si>
  <si>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</si>
  <si>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</si>
  <si>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</si>
  <si>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</si>
  <si>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</si>
  <si>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</si>
  <si>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</si>
  <si>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</si>
  <si>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</si>
  <si>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</si>
  <si>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</si>
  <si>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</si>
  <si>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</si>
  <si>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</si>
  <si>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</si>
  <si>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</si>
  <si>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</si>
  <si>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</si>
  <si>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</si>
  <si>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</si>
  <si>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</si>
  <si>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</si>
  <si>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</si>
  <si>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</si>
  <si>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</si>
  <si>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</si>
  <si>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</si>
  <si>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</si>
  <si>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</si>
  <si>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</si>
  <si>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</si>
  <si>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</si>
  <si>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</si>
  <si>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</si>
  <si>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</si>
  <si>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</si>
  <si>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</si>
  <si>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</si>
  <si>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</si>
  <si>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</si>
  <si>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</si>
  <si>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</si>
  <si>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</si>
  <si>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</si>
  <si>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</si>
  <si>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</si>
  <si>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</si>
  <si>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</si>
  <si>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</si>
  <si>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</si>
  <si>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</si>
  <si>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</si>
  <si>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</si>
  <si>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</si>
  <si>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</si>
  <si>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</si>
  <si>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</si>
  <si>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</si>
  <si>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</si>
  <si>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</si>
  <si>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</si>
  <si>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</si>
  <si>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</si>
  <si>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</si>
  <si>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</si>
  <si>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</si>
  <si>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</si>
  <si>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</si>
  <si>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</si>
  <si>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</si>
  <si>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</si>
  <si>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</si>
  <si>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</si>
  <si>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</si>
  <si>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</si>
  <si>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</si>
  <si>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</si>
  <si>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</si>
  <si>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</si>
  <si>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</si>
  <si>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</si>
  <si>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</si>
  <si>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</si>
  <si>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</si>
  <si>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</si>
  <si>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</si>
  <si>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</si>
  <si>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</si>
  <si>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</si>
  <si>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</si>
  <si>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</si>
  <si>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</si>
  <si>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</si>
  <si>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</si>
  <si>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</si>
  <si>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</si>
  <si>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</si>
  <si>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</si>
  <si>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</si>
  <si>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</si>
  <si>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</si>
  <si>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</si>
  <si>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</si>
  <si>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</si>
  <si>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</si>
  <si>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</si>
  <si>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</si>
  <si>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</si>
  <si>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</si>
  <si>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</si>
  <si>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</si>
  <si>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</si>
  <si>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</si>
  <si>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</si>
  <si>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</si>
  <si>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</si>
  <si>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</si>
  <si>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</si>
  <si>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</si>
  <si>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</si>
  <si>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</si>
  <si>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</si>
  <si>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</si>
  <si>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</si>
  <si>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</si>
  <si>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</si>
  <si>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</si>
  <si>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</si>
  <si>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</si>
  <si>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</si>
  <si>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</si>
  <si>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</si>
  <si>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</si>
  <si>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</si>
  <si>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</si>
  <si>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</si>
  <si>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</si>
  <si>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</si>
  <si>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</si>
  <si>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</si>
  <si>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</si>
  <si>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</si>
  <si>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</si>
  <si>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</si>
  <si>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</si>
  <si>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</si>
  <si>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</si>
  <si>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</si>
  <si>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</si>
  <si>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</si>
  <si>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</si>
  <si>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</si>
  <si>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</si>
  <si>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</si>
  <si>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</si>
  <si>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</si>
  <si>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</si>
  <si>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</si>
  <si>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</si>
  <si>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</si>
  <si>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</si>
  <si>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</si>
  <si>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</si>
  <si>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</si>
  <si>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</si>
  <si>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</si>
  <si>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</si>
  <si>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</si>
  <si>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</si>
  <si>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</si>
  <si>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</si>
  <si>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</si>
  <si>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</si>
  <si>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</si>
  <si>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</si>
  <si>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</si>
  <si>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</si>
  <si>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</si>
  <si>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</si>
  <si>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</si>
  <si>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</si>
  <si>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</si>
  <si>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</si>
  <si>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</si>
  <si>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</si>
  <si>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</si>
  <si>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</si>
  <si>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</si>
  <si>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</si>
  <si>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</si>
  <si>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</si>
  <si>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</si>
  <si>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</si>
  <si>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</si>
  <si>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</si>
  <si>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</si>
  <si>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</si>
  <si>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</si>
  <si>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</si>
  <si>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</si>
  <si>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</si>
  <si>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</si>
  <si>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</si>
  <si>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</si>
  <si>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</si>
  <si>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</si>
  <si>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</si>
  <si>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</si>
  <si>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</si>
  <si>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</si>
  <si>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</si>
  <si>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</si>
  <si>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</si>
  <si>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</si>
  <si>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</si>
  <si>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</si>
  <si>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</si>
  <si>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</si>
  <si>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</si>
  <si>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</si>
  <si>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</si>
  <si>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</si>
  <si>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</si>
  <si>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</si>
  <si>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</si>
  <si>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</si>
  <si>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</si>
  <si>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</si>
  <si>
    <t>Test Google CSE (over first 2 page)</t>
  </si>
  <si>
    <t>open data</t>
  </si>
  <si>
    <t>africa</t>
  </si>
  <si>
    <t>Test Google (over first 2 page)</t>
  </si>
  <si>
    <t>wateravailability</t>
  </si>
  <si>
    <t>functional-status yes</t>
  </si>
  <si>
    <t>location</t>
  </si>
  <si>
    <t>functional-status functional</t>
  </si>
  <si>
    <t>district</t>
  </si>
  <si>
    <t>position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</si>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</sst>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2304" sqref="A230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3" t="s">
        <v>2177</v>
      </c>
      <c r="T13" s="33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3" t="s">
        <v>2177</v>
      </c>
      <c r="T28" s="33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3" t="s">
        <v>2177</v>
      </c>
      <c r="T58" s="33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3" t="s">
        <v>2177</v>
      </c>
      <c r="T73" s="33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3" t="s">
        <v>2177</v>
      </c>
      <c r="T103" s="33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3" t="s">
        <v>2177</v>
      </c>
      <c r="T118" s="33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43" workbookViewId="0">
      <selection activeCell="F58" sqref="F58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2199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3"/>
      <c r="T13" s="33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 t="s">
        <v>2198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2199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3"/>
      <c r="T36" s="33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 t="s">
        <v>2198</v>
      </c>
    </row>
    <row r="41" spans="1:21" x14ac:dyDescent="0.2">
      <c r="M41" s="1"/>
    </row>
    <row r="42" spans="1:21" x14ac:dyDescent="0.2">
      <c r="M42" s="1"/>
    </row>
    <row r="45" spans="1:21" s="23" customFormat="1" x14ac:dyDescent="0.2">
      <c r="B45" s="24" t="s">
        <v>2200</v>
      </c>
      <c r="H45" s="26"/>
      <c r="K45" s="30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A51" s="37" t="s">
        <v>2182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M51" s="35" t="s">
        <v>2199</v>
      </c>
      <c r="N51" s="35"/>
      <c r="O51" s="35"/>
      <c r="P51" s="35"/>
      <c r="Q51" s="35"/>
    </row>
    <row r="52" spans="1:21" ht="16" customHeight="1" x14ac:dyDescent="0.2">
      <c r="C52" s="36" t="s">
        <v>2151</v>
      </c>
      <c r="D52" s="36"/>
      <c r="H52" s="27"/>
      <c r="K52" s="31"/>
      <c r="M52" s="35"/>
      <c r="N52" s="35"/>
      <c r="O52" s="35"/>
      <c r="P52" s="35"/>
      <c r="Q52" s="35"/>
      <c r="S52" s="8" t="s">
        <v>2136</v>
      </c>
      <c r="T52" s="8"/>
      <c r="U52" s="8"/>
    </row>
    <row r="53" spans="1:21" x14ac:dyDescent="0.2">
      <c r="B53" s="2"/>
      <c r="C53" s="7" t="s">
        <v>2152</v>
      </c>
      <c r="D53" s="7" t="s">
        <v>2153</v>
      </c>
      <c r="E53" s="2"/>
      <c r="G53" s="3" t="s">
        <v>2155</v>
      </c>
      <c r="H53" s="28">
        <f>C54/(C54+D54)</f>
        <v>1</v>
      </c>
      <c r="I53" s="2"/>
      <c r="J53" s="3" t="s">
        <v>2124</v>
      </c>
      <c r="K53" s="28">
        <f>C55/(C55+D55)</f>
        <v>5.2264808362369342E-3</v>
      </c>
      <c r="S53" t="s">
        <v>2180</v>
      </c>
      <c r="U53">
        <v>2300</v>
      </c>
    </row>
    <row r="54" spans="1:21" x14ac:dyDescent="0.2">
      <c r="A54" s="34" t="s">
        <v>2154</v>
      </c>
      <c r="B54" s="7" t="s">
        <v>2152</v>
      </c>
      <c r="C54" s="2">
        <v>4</v>
      </c>
      <c r="D54" s="2">
        <v>0</v>
      </c>
      <c r="E54" s="6">
        <f>SUM(C54:D54)</f>
        <v>4</v>
      </c>
      <c r="G54" s="3" t="s">
        <v>2156</v>
      </c>
      <c r="H54" s="28">
        <f>D55/(C55+D55)</f>
        <v>0.99477351916376311</v>
      </c>
      <c r="I54" s="2"/>
      <c r="J54" s="3" t="s">
        <v>2125</v>
      </c>
      <c r="K54" s="28">
        <f>D54/(C54+D54)</f>
        <v>0</v>
      </c>
      <c r="M54" s="1" t="s">
        <v>2193</v>
      </c>
      <c r="S54" t="s">
        <v>2179</v>
      </c>
      <c r="U54">
        <f>COUNTA(M54:Q63)</f>
        <v>6</v>
      </c>
    </row>
    <row r="55" spans="1:21" x14ac:dyDescent="0.2">
      <c r="A55" s="34"/>
      <c r="B55" s="7" t="s">
        <v>2153</v>
      </c>
      <c r="C55" s="2">
        <v>12</v>
      </c>
      <c r="D55" s="2">
        <v>2284</v>
      </c>
      <c r="E55" s="6">
        <f>SUM(C55:D55)</f>
        <v>2296</v>
      </c>
      <c r="G55" s="2"/>
      <c r="H55" s="29"/>
      <c r="I55" s="2"/>
      <c r="J55" s="2"/>
      <c r="K55" s="32"/>
      <c r="M55" s="1" t="s">
        <v>2194</v>
      </c>
      <c r="S55" t="s">
        <v>2137</v>
      </c>
      <c r="U55" s="10">
        <v>0</v>
      </c>
    </row>
    <row r="56" spans="1:21" x14ac:dyDescent="0.2">
      <c r="B56" s="5"/>
      <c r="C56" s="6">
        <f>SUM(C54:C55)</f>
        <v>16</v>
      </c>
      <c r="D56" s="6">
        <f>SUM(D54:D55)</f>
        <v>2284</v>
      </c>
      <c r="E56" s="6">
        <f>SUM(C54:D55)</f>
        <v>2300</v>
      </c>
      <c r="G56" s="3" t="s">
        <v>2123</v>
      </c>
      <c r="H56" s="28">
        <f>(C54+D55)/(E56)</f>
        <v>0.99478260869565216</v>
      </c>
      <c r="I56" s="2"/>
      <c r="J56" s="3" t="s">
        <v>2126</v>
      </c>
      <c r="K56" s="29">
        <f>(K53+K54)/2</f>
        <v>2.6132404181184671E-3</v>
      </c>
      <c r="M56" s="1" t="s">
        <v>2195</v>
      </c>
      <c r="S56" s="9"/>
      <c r="T56" s="9"/>
    </row>
    <row r="57" spans="1:21" ht="16" customHeight="1" x14ac:dyDescent="0.2">
      <c r="G57" s="3" t="s">
        <v>2157</v>
      </c>
      <c r="H57" s="28">
        <f>(C54)/(C54+C55)</f>
        <v>0.25</v>
      </c>
      <c r="K57" s="31"/>
      <c r="M57" s="1" t="s">
        <v>2196</v>
      </c>
      <c r="S57" s="33"/>
      <c r="T57" s="33"/>
    </row>
    <row r="58" spans="1:21" x14ac:dyDescent="0.2">
      <c r="H58" s="27"/>
      <c r="K58" s="31"/>
      <c r="M58" s="1" t="s">
        <v>2197</v>
      </c>
    </row>
    <row r="59" spans="1:21" x14ac:dyDescent="0.2">
      <c r="H59" s="27"/>
      <c r="K59" s="31"/>
      <c r="M59" s="1" t="s">
        <v>2198</v>
      </c>
      <c r="U59" s="25"/>
    </row>
    <row r="60" spans="1:21" x14ac:dyDescent="0.2">
      <c r="M60" s="1"/>
    </row>
    <row r="61" spans="1:21" x14ac:dyDescent="0.2">
      <c r="M61" s="1"/>
    </row>
    <row r="65" spans="1:11" x14ac:dyDescent="0.2">
      <c r="A65" s="37" t="s">
        <v>2183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x14ac:dyDescent="0.2">
      <c r="C66" s="36" t="s">
        <v>2151</v>
      </c>
      <c r="D66" s="36"/>
      <c r="H66" s="27"/>
      <c r="K66" s="31"/>
    </row>
    <row r="67" spans="1:11" x14ac:dyDescent="0.2">
      <c r="B67" s="2"/>
      <c r="C67" s="7" t="s">
        <v>2152</v>
      </c>
      <c r="D67" s="7" t="s">
        <v>2153</v>
      </c>
      <c r="E67" s="2"/>
      <c r="G67" s="3" t="s">
        <v>2155</v>
      </c>
      <c r="H67" s="28">
        <f>C68/(C68+D68)</f>
        <v>0</v>
      </c>
      <c r="I67" s="2"/>
      <c r="J67" s="3" t="s">
        <v>2124</v>
      </c>
      <c r="K67" s="28">
        <f>C69/(C69+D69)</f>
        <v>6.200189229775293E-7</v>
      </c>
    </row>
    <row r="68" spans="1:11" x14ac:dyDescent="0.2">
      <c r="A68" s="34" t="s">
        <v>2154</v>
      </c>
      <c r="B68" s="7" t="s">
        <v>2152</v>
      </c>
      <c r="C68" s="2">
        <v>0</v>
      </c>
      <c r="D68" s="2">
        <v>971</v>
      </c>
      <c r="E68" s="6">
        <f>SUM(C68:D68)</f>
        <v>971</v>
      </c>
      <c r="G68" s="3" t="s">
        <v>2156</v>
      </c>
      <c r="H68" s="28">
        <f>D69/(C69+D69)</f>
        <v>0.99999937998107702</v>
      </c>
      <c r="I68" s="2"/>
      <c r="J68" s="3" t="s">
        <v>2125</v>
      </c>
      <c r="K68" s="28">
        <f>D68/(C68+D68)</f>
        <v>1</v>
      </c>
    </row>
    <row r="69" spans="1:11" x14ac:dyDescent="0.2">
      <c r="A69" s="34"/>
      <c r="B69" s="7" t="s">
        <v>2153</v>
      </c>
      <c r="C69" s="2">
        <v>3</v>
      </c>
      <c r="D69" s="2">
        <v>4838559</v>
      </c>
      <c r="E69" s="6">
        <f>SUM(C69:D69)</f>
        <v>4838562</v>
      </c>
      <c r="G69" s="2"/>
      <c r="H69" s="29"/>
      <c r="I69" s="2"/>
      <c r="J69" s="2"/>
      <c r="K69" s="32"/>
    </row>
    <row r="70" spans="1:11" x14ac:dyDescent="0.2">
      <c r="B70" s="5"/>
      <c r="C70" s="6">
        <f>SUM(C68:C69)</f>
        <v>3</v>
      </c>
      <c r="D70" s="6">
        <f>SUM(D68:D69)</f>
        <v>4839530</v>
      </c>
      <c r="E70" s="6">
        <f>SUM(C68:D69)</f>
        <v>4839533</v>
      </c>
      <c r="G70" s="3" t="s">
        <v>2123</v>
      </c>
      <c r="H70" s="28">
        <f>(C68+D69)/(E70)</f>
        <v>0.99979874091157139</v>
      </c>
      <c r="I70" s="2"/>
      <c r="J70" s="3" t="s">
        <v>2126</v>
      </c>
      <c r="K70" s="29">
        <f>(K67+K68)/2</f>
        <v>0.50000031000946144</v>
      </c>
    </row>
    <row r="71" spans="1:11" x14ac:dyDescent="0.2">
      <c r="G71" s="3" t="s">
        <v>2157</v>
      </c>
      <c r="H71" s="28">
        <f>(C68)/(C68+C69)</f>
        <v>0</v>
      </c>
      <c r="K71" s="31"/>
    </row>
    <row r="72" spans="1:11" x14ac:dyDescent="0.2">
      <c r="C72" t="s">
        <v>2184</v>
      </c>
      <c r="D72">
        <v>4838568</v>
      </c>
      <c r="H72" s="27"/>
      <c r="K72" s="31"/>
    </row>
  </sheetData>
  <mergeCells count="18">
    <mergeCell ref="A65:K65"/>
    <mergeCell ref="C66:D66"/>
    <mergeCell ref="A68:A69"/>
    <mergeCell ref="A51:K51"/>
    <mergeCell ref="M51:Q52"/>
    <mergeCell ref="C52:D52"/>
    <mergeCell ref="A54:A55"/>
    <mergeCell ref="S57:T57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baseline_3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2016-12-03T15:58:12Z</dcterms:modified>
</cp:coreProperties>
</file>